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1162723\toro-optimisation-latest\data\1 - 2021\11 - November 2021\29-November\29.11.21\Test Files\"/>
    </mc:Choice>
  </mc:AlternateContent>
  <xr:revisionPtr revIDLastSave="0" documentId="8_{AB394CC5-5B67-42FF-A88B-26636FAE5D67}" xr6:coauthVersionLast="47" xr6:coauthVersionMax="47" xr10:uidLastSave="{00000000-0000-0000-0000-000000000000}"/>
  <bookViews>
    <workbookView xWindow="28680" yWindow="-5640" windowWidth="51840" windowHeight="21240" xr2:uid="{00000000-000D-0000-FFFF-FFFF00000000}"/>
  </bookViews>
  <sheets>
    <sheet name="F22 Prices" sheetId="1" r:id="rId1"/>
    <sheet name="Set up" sheetId="2" r:id="rId2"/>
    <sheet name="Product list" sheetId="3" r:id="rId3"/>
    <sheet name="Export Customer Demand Orders" sheetId="4" r:id="rId4"/>
    <sheet name="&lt;&lt;Inputs" sheetId="5" r:id="rId5"/>
    <sheet name="Outputs&gt;&gt;" sheetId="6" r:id="rId6"/>
    <sheet name="Export Customer Demand Pricing" sheetId="7" r:id="rId7"/>
    <sheet name="Export Customer Demand Volumes" sheetId="8" r:id="rId8"/>
    <sheet name="Check Summary Sheet" sheetId="9" r:id="rId9"/>
  </sheets>
  <definedNames>
    <definedName name="_xlnm._FilterDatabase" localSheetId="3" hidden="1">'Export Customer Demand Orders'!$A$10:$Z$946</definedName>
    <definedName name="errorCode">'Set up'!$A$1</definedName>
    <definedName name="startDate">'Set up'!$C$5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j6todyjo84++rk7+TPZc61NPx4+w=="/>
    </ext>
  </extLst>
</workbook>
</file>

<file path=xl/calcChain.xml><?xml version="1.0" encoding="utf-8"?>
<calcChain xmlns="http://schemas.openxmlformats.org/spreadsheetml/2006/main">
  <c r="C85" i="8" l="1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F10" i="8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A8" i="8" a="1"/>
  <c r="A8" i="8" s="1"/>
  <c r="B8" i="8" s="1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U4" i="8"/>
  <c r="S7" i="9" s="1"/>
  <c r="T4" i="8"/>
  <c r="R7" i="9" s="1"/>
  <c r="S4" i="8"/>
  <c r="Q7" i="9" s="1"/>
  <c r="R4" i="8"/>
  <c r="P7" i="9" s="1"/>
  <c r="Q4" i="8"/>
  <c r="O7" i="9" s="1"/>
  <c r="P4" i="8"/>
  <c r="N7" i="9" s="1"/>
  <c r="O4" i="8"/>
  <c r="M7" i="9" s="1"/>
  <c r="N4" i="8"/>
  <c r="L7" i="9" s="1"/>
  <c r="M4" i="8"/>
  <c r="K7" i="9" s="1"/>
  <c r="L4" i="8"/>
  <c r="J7" i="9" s="1"/>
  <c r="K4" i="8"/>
  <c r="I7" i="9" s="1"/>
  <c r="J4" i="8"/>
  <c r="H7" i="9" s="1"/>
  <c r="I4" i="8"/>
  <c r="G7" i="9" s="1"/>
  <c r="H4" i="8"/>
  <c r="F7" i="9" s="1"/>
  <c r="G4" i="8"/>
  <c r="E7" i="9" s="1"/>
  <c r="F4" i="8"/>
  <c r="D7" i="9" s="1"/>
  <c r="U3" i="8"/>
  <c r="S6" i="9" s="1"/>
  <c r="T3" i="8"/>
  <c r="R6" i="9" s="1"/>
  <c r="S3" i="8"/>
  <c r="Q6" i="9" s="1"/>
  <c r="R3" i="8"/>
  <c r="P6" i="9" s="1"/>
  <c r="Q3" i="8"/>
  <c r="O6" i="9" s="1"/>
  <c r="P3" i="8"/>
  <c r="N6" i="9" s="1"/>
  <c r="O3" i="8"/>
  <c r="M6" i="9" s="1"/>
  <c r="N3" i="8"/>
  <c r="L6" i="9" s="1"/>
  <c r="M3" i="8"/>
  <c r="K6" i="9" s="1"/>
  <c r="L3" i="8"/>
  <c r="J6" i="9" s="1"/>
  <c r="K3" i="8"/>
  <c r="I6" i="9" s="1"/>
  <c r="J3" i="8"/>
  <c r="H6" i="9" s="1"/>
  <c r="I3" i="8"/>
  <c r="G6" i="9" s="1"/>
  <c r="H3" i="8"/>
  <c r="F6" i="9" s="1"/>
  <c r="G3" i="8"/>
  <c r="E6" i="9" s="1"/>
  <c r="F3" i="8"/>
  <c r="D6" i="9" s="1"/>
  <c r="G85" i="7"/>
  <c r="F85" i="7"/>
  <c r="C85" i="7"/>
  <c r="B85" i="7"/>
  <c r="G84" i="7"/>
  <c r="F84" i="7"/>
  <c r="C84" i="7"/>
  <c r="B84" i="7"/>
  <c r="G83" i="7"/>
  <c r="F83" i="7"/>
  <c r="C83" i="7"/>
  <c r="B83" i="7"/>
  <c r="G82" i="7"/>
  <c r="F82" i="7"/>
  <c r="C82" i="7"/>
  <c r="B82" i="7"/>
  <c r="G81" i="7"/>
  <c r="F81" i="7"/>
  <c r="C81" i="7"/>
  <c r="B81" i="7"/>
  <c r="G80" i="7"/>
  <c r="F80" i="7"/>
  <c r="C80" i="7"/>
  <c r="B80" i="7"/>
  <c r="G79" i="7"/>
  <c r="F79" i="7"/>
  <c r="C79" i="7"/>
  <c r="B79" i="7"/>
  <c r="G78" i="7"/>
  <c r="F78" i="7"/>
  <c r="C78" i="7"/>
  <c r="B78" i="7"/>
  <c r="G77" i="7"/>
  <c r="F77" i="7"/>
  <c r="C77" i="7"/>
  <c r="B77" i="7"/>
  <c r="G76" i="7"/>
  <c r="F76" i="7"/>
  <c r="C76" i="7"/>
  <c r="B76" i="7"/>
  <c r="G75" i="7"/>
  <c r="F75" i="7"/>
  <c r="C75" i="7"/>
  <c r="B75" i="7"/>
  <c r="G74" i="7"/>
  <c r="F74" i="7"/>
  <c r="C74" i="7"/>
  <c r="B74" i="7"/>
  <c r="G73" i="7"/>
  <c r="F73" i="7"/>
  <c r="C73" i="7"/>
  <c r="B73" i="7"/>
  <c r="G72" i="7"/>
  <c r="F72" i="7"/>
  <c r="C72" i="7"/>
  <c r="B72" i="7"/>
  <c r="G71" i="7"/>
  <c r="F71" i="7"/>
  <c r="C71" i="7"/>
  <c r="B71" i="7"/>
  <c r="G70" i="7"/>
  <c r="F70" i="7"/>
  <c r="C70" i="7"/>
  <c r="B70" i="7"/>
  <c r="G69" i="7"/>
  <c r="F69" i="7"/>
  <c r="C69" i="7"/>
  <c r="B69" i="7"/>
  <c r="G68" i="7"/>
  <c r="F68" i="7"/>
  <c r="C68" i="7"/>
  <c r="B68" i="7"/>
  <c r="G67" i="7"/>
  <c r="F67" i="7"/>
  <c r="C67" i="7"/>
  <c r="B67" i="7"/>
  <c r="G66" i="7"/>
  <c r="F66" i="7"/>
  <c r="C66" i="7"/>
  <c r="B66" i="7"/>
  <c r="G65" i="7"/>
  <c r="F65" i="7"/>
  <c r="C65" i="7"/>
  <c r="B65" i="7"/>
  <c r="G64" i="7"/>
  <c r="F64" i="7"/>
  <c r="C64" i="7"/>
  <c r="B64" i="7"/>
  <c r="G63" i="7"/>
  <c r="F63" i="7"/>
  <c r="C63" i="7"/>
  <c r="G62" i="7"/>
  <c r="F62" i="7"/>
  <c r="C62" i="7"/>
  <c r="G61" i="7"/>
  <c r="G6" i="7" s="1"/>
  <c r="G3" i="7" s="1"/>
  <c r="E10" i="9" s="1"/>
  <c r="F61" i="7"/>
  <c r="C61" i="7"/>
  <c r="G60" i="7"/>
  <c r="F60" i="7"/>
  <c r="C60" i="7"/>
  <c r="B60" i="7"/>
  <c r="G59" i="7"/>
  <c r="F59" i="7"/>
  <c r="C59" i="7"/>
  <c r="B59" i="7"/>
  <c r="G58" i="7"/>
  <c r="F58" i="7"/>
  <c r="C58" i="7"/>
  <c r="B58" i="7"/>
  <c r="G57" i="7"/>
  <c r="F57" i="7"/>
  <c r="C57" i="7"/>
  <c r="B57" i="7"/>
  <c r="G56" i="7"/>
  <c r="F56" i="7"/>
  <c r="C56" i="7"/>
  <c r="B56" i="7"/>
  <c r="G55" i="7"/>
  <c r="F55" i="7"/>
  <c r="C55" i="7"/>
  <c r="B55" i="7"/>
  <c r="G54" i="7"/>
  <c r="F54" i="7"/>
  <c r="C54" i="7"/>
  <c r="B54" i="7"/>
  <c r="G53" i="7"/>
  <c r="F53" i="7"/>
  <c r="C53" i="7"/>
  <c r="B53" i="7"/>
  <c r="G52" i="7"/>
  <c r="F52" i="7"/>
  <c r="C52" i="7"/>
  <c r="B52" i="7"/>
  <c r="G51" i="7"/>
  <c r="F51" i="7"/>
  <c r="C51" i="7"/>
  <c r="B51" i="7"/>
  <c r="G50" i="7"/>
  <c r="F50" i="7"/>
  <c r="C50" i="7"/>
  <c r="B50" i="7"/>
  <c r="G49" i="7"/>
  <c r="F49" i="7"/>
  <c r="F6" i="7" s="1"/>
  <c r="F3" i="7" s="1"/>
  <c r="D10" i="9" s="1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4" i="7"/>
  <c r="B14" i="7"/>
  <c r="C13" i="7"/>
  <c r="B13" i="7"/>
  <c r="C12" i="7"/>
  <c r="B12" i="7"/>
  <c r="C11" i="7"/>
  <c r="B11" i="7"/>
  <c r="G10" i="7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F10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U4" i="7"/>
  <c r="S11" i="9" s="1"/>
  <c r="T4" i="7"/>
  <c r="R11" i="9" s="1"/>
  <c r="S4" i="7"/>
  <c r="Q11" i="9" s="1"/>
  <c r="R4" i="7"/>
  <c r="P11" i="9" s="1"/>
  <c r="Q4" i="7"/>
  <c r="O11" i="9" s="1"/>
  <c r="P4" i="7"/>
  <c r="N11" i="9" s="1"/>
  <c r="O4" i="7"/>
  <c r="M11" i="9" s="1"/>
  <c r="N4" i="7"/>
  <c r="L11" i="9" s="1"/>
  <c r="M4" i="7"/>
  <c r="K11" i="9" s="1"/>
  <c r="L4" i="7"/>
  <c r="J11" i="9" s="1"/>
  <c r="K4" i="7"/>
  <c r="I11" i="9" s="1"/>
  <c r="J4" i="7"/>
  <c r="H11" i="9" s="1"/>
  <c r="I4" i="7"/>
  <c r="G11" i="9" s="1"/>
  <c r="H4" i="7"/>
  <c r="F11" i="9" s="1"/>
  <c r="U3" i="7"/>
  <c r="S10" i="9" s="1"/>
  <c r="T3" i="7"/>
  <c r="R10" i="9" s="1"/>
  <c r="S3" i="7"/>
  <c r="Q10" i="9" s="1"/>
  <c r="R3" i="7"/>
  <c r="P10" i="9" s="1"/>
  <c r="Q3" i="7"/>
  <c r="O10" i="9" s="1"/>
  <c r="P3" i="7"/>
  <c r="N10" i="9" s="1"/>
  <c r="O3" i="7"/>
  <c r="M10" i="9" s="1"/>
  <c r="N3" i="7"/>
  <c r="L10" i="9" s="1"/>
  <c r="M3" i="7"/>
  <c r="K10" i="9" s="1"/>
  <c r="L3" i="7"/>
  <c r="J10" i="9" s="1"/>
  <c r="K3" i="7"/>
  <c r="I10" i="9" s="1"/>
  <c r="J3" i="7"/>
  <c r="H10" i="9" s="1"/>
  <c r="I3" i="7"/>
  <c r="G10" i="9" s="1"/>
  <c r="H3" i="7"/>
  <c r="F10" i="9" s="1"/>
  <c r="I2354" i="4"/>
  <c r="I2353" i="4"/>
  <c r="I2352" i="4"/>
  <c r="I2351" i="4"/>
  <c r="I2350" i="4"/>
  <c r="I2349" i="4"/>
  <c r="I2348" i="4"/>
  <c r="I2347" i="4"/>
  <c r="I2346" i="4"/>
  <c r="I2345" i="4"/>
  <c r="I2344" i="4"/>
  <c r="I2343" i="4"/>
  <c r="I2342" i="4"/>
  <c r="I2341" i="4"/>
  <c r="I2340" i="4"/>
  <c r="I2339" i="4"/>
  <c r="I2338" i="4"/>
  <c r="I2337" i="4"/>
  <c r="I2336" i="4"/>
  <c r="I2335" i="4"/>
  <c r="I2334" i="4"/>
  <c r="I2333" i="4"/>
  <c r="I2332" i="4"/>
  <c r="I2331" i="4"/>
  <c r="I2330" i="4"/>
  <c r="I2329" i="4"/>
  <c r="I2328" i="4"/>
  <c r="I2327" i="4"/>
  <c r="I2326" i="4"/>
  <c r="I2325" i="4"/>
  <c r="I2324" i="4"/>
  <c r="I2323" i="4"/>
  <c r="I2322" i="4"/>
  <c r="I2321" i="4"/>
  <c r="I2320" i="4"/>
  <c r="I2319" i="4"/>
  <c r="I2318" i="4"/>
  <c r="I2317" i="4"/>
  <c r="I2316" i="4"/>
  <c r="I2315" i="4"/>
  <c r="I2314" i="4"/>
  <c r="I2313" i="4"/>
  <c r="I2312" i="4"/>
  <c r="I2311" i="4"/>
  <c r="I2310" i="4"/>
  <c r="I2309" i="4"/>
  <c r="I2308" i="4"/>
  <c r="I2307" i="4"/>
  <c r="I2306" i="4"/>
  <c r="I2305" i="4"/>
  <c r="I2304" i="4"/>
  <c r="I2303" i="4"/>
  <c r="I2302" i="4"/>
  <c r="I2301" i="4"/>
  <c r="I2300" i="4"/>
  <c r="I2299" i="4"/>
  <c r="I2298" i="4"/>
  <c r="I2297" i="4"/>
  <c r="I2296" i="4"/>
  <c r="I2295" i="4"/>
  <c r="I2294" i="4"/>
  <c r="I2293" i="4"/>
  <c r="I2292" i="4"/>
  <c r="I2291" i="4"/>
  <c r="I2290" i="4"/>
  <c r="I2289" i="4"/>
  <c r="I2288" i="4"/>
  <c r="I2287" i="4"/>
  <c r="I2286" i="4"/>
  <c r="I2285" i="4"/>
  <c r="I2284" i="4"/>
  <c r="I2283" i="4"/>
  <c r="I2282" i="4"/>
  <c r="I2281" i="4"/>
  <c r="I2280" i="4"/>
  <c r="I2279" i="4"/>
  <c r="I2278" i="4"/>
  <c r="I2277" i="4"/>
  <c r="I2276" i="4"/>
  <c r="I2275" i="4"/>
  <c r="I2274" i="4"/>
  <c r="I2273" i="4"/>
  <c r="I2272" i="4"/>
  <c r="I2271" i="4"/>
  <c r="I2270" i="4"/>
  <c r="I2269" i="4"/>
  <c r="I2268" i="4"/>
  <c r="I2267" i="4"/>
  <c r="I2266" i="4"/>
  <c r="I2265" i="4"/>
  <c r="I2264" i="4"/>
  <c r="I2263" i="4"/>
  <c r="I2262" i="4"/>
  <c r="I2261" i="4"/>
  <c r="I2260" i="4"/>
  <c r="I2259" i="4"/>
  <c r="I2258" i="4"/>
  <c r="I2257" i="4"/>
  <c r="I2256" i="4"/>
  <c r="I2255" i="4"/>
  <c r="I2254" i="4"/>
  <c r="I2253" i="4"/>
  <c r="I2252" i="4"/>
  <c r="I2251" i="4"/>
  <c r="I2250" i="4"/>
  <c r="I2249" i="4"/>
  <c r="I2248" i="4"/>
  <c r="I2247" i="4"/>
  <c r="I2246" i="4"/>
  <c r="I2245" i="4"/>
  <c r="I2244" i="4"/>
  <c r="I2243" i="4"/>
  <c r="I2242" i="4"/>
  <c r="I2241" i="4"/>
  <c r="I2240" i="4"/>
  <c r="I2239" i="4"/>
  <c r="I2238" i="4"/>
  <c r="I2237" i="4"/>
  <c r="I2236" i="4"/>
  <c r="I2235" i="4"/>
  <c r="I2234" i="4"/>
  <c r="I2233" i="4"/>
  <c r="I2232" i="4"/>
  <c r="I2231" i="4"/>
  <c r="I2230" i="4"/>
  <c r="I2229" i="4"/>
  <c r="I2228" i="4"/>
  <c r="I2227" i="4"/>
  <c r="I2226" i="4"/>
  <c r="I2225" i="4"/>
  <c r="I2224" i="4"/>
  <c r="I2223" i="4"/>
  <c r="I2222" i="4"/>
  <c r="I2221" i="4"/>
  <c r="I2220" i="4"/>
  <c r="I2219" i="4"/>
  <c r="I2218" i="4"/>
  <c r="I2217" i="4"/>
  <c r="I2216" i="4"/>
  <c r="I2215" i="4"/>
  <c r="I2214" i="4"/>
  <c r="I2213" i="4"/>
  <c r="I2212" i="4"/>
  <c r="I2211" i="4"/>
  <c r="I2210" i="4"/>
  <c r="I2209" i="4"/>
  <c r="I2208" i="4"/>
  <c r="I2207" i="4"/>
  <c r="I2206" i="4"/>
  <c r="I2205" i="4"/>
  <c r="I2204" i="4"/>
  <c r="I2203" i="4"/>
  <c r="I2202" i="4"/>
  <c r="I2201" i="4"/>
  <c r="I2200" i="4"/>
  <c r="I2199" i="4"/>
  <c r="I2198" i="4"/>
  <c r="I2197" i="4"/>
  <c r="I2196" i="4"/>
  <c r="I2195" i="4"/>
  <c r="I2194" i="4"/>
  <c r="I2193" i="4"/>
  <c r="I2192" i="4"/>
  <c r="I2191" i="4"/>
  <c r="I2190" i="4"/>
  <c r="I2189" i="4"/>
  <c r="I2188" i="4"/>
  <c r="I2187" i="4"/>
  <c r="I2186" i="4"/>
  <c r="I2185" i="4"/>
  <c r="I2184" i="4"/>
  <c r="I2183" i="4"/>
  <c r="I2182" i="4"/>
  <c r="I2181" i="4"/>
  <c r="I2180" i="4"/>
  <c r="I2179" i="4"/>
  <c r="I2178" i="4"/>
  <c r="I2177" i="4"/>
  <c r="I2176" i="4"/>
  <c r="I2175" i="4"/>
  <c r="I2174" i="4"/>
  <c r="I2173" i="4"/>
  <c r="I2172" i="4"/>
  <c r="I2171" i="4"/>
  <c r="I2170" i="4"/>
  <c r="I2169" i="4"/>
  <c r="I2168" i="4"/>
  <c r="I2167" i="4"/>
  <c r="I2166" i="4"/>
  <c r="I2165" i="4"/>
  <c r="I2164" i="4"/>
  <c r="I2163" i="4"/>
  <c r="I2162" i="4"/>
  <c r="I2161" i="4"/>
  <c r="I2160" i="4"/>
  <c r="I2159" i="4"/>
  <c r="I2158" i="4"/>
  <c r="I2157" i="4"/>
  <c r="I2156" i="4"/>
  <c r="I2155" i="4"/>
  <c r="I2154" i="4"/>
  <c r="I2153" i="4"/>
  <c r="I2152" i="4"/>
  <c r="I2151" i="4"/>
  <c r="I2150" i="4"/>
  <c r="I2149" i="4"/>
  <c r="I2148" i="4"/>
  <c r="I2147" i="4"/>
  <c r="I2146" i="4"/>
  <c r="I2145" i="4"/>
  <c r="I2144" i="4"/>
  <c r="I2143" i="4"/>
  <c r="I2142" i="4"/>
  <c r="I2141" i="4"/>
  <c r="I2140" i="4"/>
  <c r="I2139" i="4"/>
  <c r="I2138" i="4"/>
  <c r="I2137" i="4"/>
  <c r="I2136" i="4"/>
  <c r="I2135" i="4"/>
  <c r="I2134" i="4"/>
  <c r="I2133" i="4"/>
  <c r="I2132" i="4"/>
  <c r="I2131" i="4"/>
  <c r="I2130" i="4"/>
  <c r="I2129" i="4"/>
  <c r="I2128" i="4"/>
  <c r="I2127" i="4"/>
  <c r="I2126" i="4"/>
  <c r="I2125" i="4"/>
  <c r="I2124" i="4"/>
  <c r="I2123" i="4"/>
  <c r="I2122" i="4"/>
  <c r="I2121" i="4"/>
  <c r="I2120" i="4"/>
  <c r="I2119" i="4"/>
  <c r="I2118" i="4"/>
  <c r="I2117" i="4"/>
  <c r="I2116" i="4"/>
  <c r="I2115" i="4"/>
  <c r="I2114" i="4"/>
  <c r="I2113" i="4"/>
  <c r="I2112" i="4"/>
  <c r="I2111" i="4"/>
  <c r="I2110" i="4"/>
  <c r="I2109" i="4"/>
  <c r="I2108" i="4"/>
  <c r="I2107" i="4"/>
  <c r="I2106" i="4"/>
  <c r="I2105" i="4"/>
  <c r="I2104" i="4"/>
  <c r="I2103" i="4"/>
  <c r="I2102" i="4"/>
  <c r="I2101" i="4"/>
  <c r="I2100" i="4"/>
  <c r="I2099" i="4"/>
  <c r="I2098" i="4"/>
  <c r="I2097" i="4"/>
  <c r="I2096" i="4"/>
  <c r="I2095" i="4"/>
  <c r="I2094" i="4"/>
  <c r="I2093" i="4"/>
  <c r="I2092" i="4"/>
  <c r="I2091" i="4"/>
  <c r="I2090" i="4"/>
  <c r="I2089" i="4"/>
  <c r="I2088" i="4"/>
  <c r="I2087" i="4"/>
  <c r="I2086" i="4"/>
  <c r="I2085" i="4"/>
  <c r="I2084" i="4"/>
  <c r="I2083" i="4"/>
  <c r="I2082" i="4"/>
  <c r="I2081" i="4"/>
  <c r="I2080" i="4"/>
  <c r="I2079" i="4"/>
  <c r="I2078" i="4"/>
  <c r="I2077" i="4"/>
  <c r="I2076" i="4"/>
  <c r="I2075" i="4"/>
  <c r="I2074" i="4"/>
  <c r="I2073" i="4"/>
  <c r="I2072" i="4"/>
  <c r="I2071" i="4"/>
  <c r="I2070" i="4"/>
  <c r="I2069" i="4"/>
  <c r="I2068" i="4"/>
  <c r="I2067" i="4"/>
  <c r="I2066" i="4"/>
  <c r="I2065" i="4"/>
  <c r="I2064" i="4"/>
  <c r="I2063" i="4"/>
  <c r="I2062" i="4"/>
  <c r="I2061" i="4"/>
  <c r="I2060" i="4"/>
  <c r="I2059" i="4"/>
  <c r="I2058" i="4"/>
  <c r="I2057" i="4"/>
  <c r="I2056" i="4"/>
  <c r="I2055" i="4"/>
  <c r="I2054" i="4"/>
  <c r="I2053" i="4"/>
  <c r="I2052" i="4"/>
  <c r="I2051" i="4"/>
  <c r="I2050" i="4"/>
  <c r="I2049" i="4"/>
  <c r="I2048" i="4"/>
  <c r="I2047" i="4"/>
  <c r="I2046" i="4"/>
  <c r="I2045" i="4"/>
  <c r="I2044" i="4"/>
  <c r="I2043" i="4"/>
  <c r="I2042" i="4"/>
  <c r="I2041" i="4"/>
  <c r="I2040" i="4"/>
  <c r="I2039" i="4"/>
  <c r="I2038" i="4"/>
  <c r="I2037" i="4"/>
  <c r="I2036" i="4"/>
  <c r="I2035" i="4"/>
  <c r="E2035" i="4"/>
  <c r="I2034" i="4"/>
  <c r="E2034" i="4"/>
  <c r="I2033" i="4"/>
  <c r="E2033" i="4"/>
  <c r="I2032" i="4"/>
  <c r="E2032" i="4"/>
  <c r="I2031" i="4"/>
  <c r="E2031" i="4"/>
  <c r="I2030" i="4"/>
  <c r="E2030" i="4"/>
  <c r="I2029" i="4"/>
  <c r="E2029" i="4"/>
  <c r="I2028" i="4"/>
  <c r="E2028" i="4"/>
  <c r="I2027" i="4"/>
  <c r="E2027" i="4"/>
  <c r="I2026" i="4"/>
  <c r="E2026" i="4"/>
  <c r="I2025" i="4"/>
  <c r="E2025" i="4"/>
  <c r="I2024" i="4"/>
  <c r="E2024" i="4"/>
  <c r="I2023" i="4"/>
  <c r="E2023" i="4"/>
  <c r="I2022" i="4"/>
  <c r="E2022" i="4"/>
  <c r="I2021" i="4"/>
  <c r="E2021" i="4"/>
  <c r="I2020" i="4"/>
  <c r="E2020" i="4"/>
  <c r="I2019" i="4"/>
  <c r="E2019" i="4"/>
  <c r="I2018" i="4"/>
  <c r="E2018" i="4"/>
  <c r="I2017" i="4"/>
  <c r="E2017" i="4"/>
  <c r="I2016" i="4"/>
  <c r="E2016" i="4"/>
  <c r="I2015" i="4"/>
  <c r="E2015" i="4"/>
  <c r="I2014" i="4"/>
  <c r="E2014" i="4"/>
  <c r="I2013" i="4"/>
  <c r="E2013" i="4"/>
  <c r="I2012" i="4"/>
  <c r="E2012" i="4"/>
  <c r="I2011" i="4"/>
  <c r="E2011" i="4"/>
  <c r="I2010" i="4"/>
  <c r="E2010" i="4"/>
  <c r="I2009" i="4"/>
  <c r="E2009" i="4"/>
  <c r="I2008" i="4"/>
  <c r="E2008" i="4"/>
  <c r="I2007" i="4"/>
  <c r="E2007" i="4"/>
  <c r="I2006" i="4"/>
  <c r="E2006" i="4"/>
  <c r="I2005" i="4"/>
  <c r="E2005" i="4"/>
  <c r="I2004" i="4"/>
  <c r="E2004" i="4"/>
  <c r="I2003" i="4"/>
  <c r="E2003" i="4"/>
  <c r="I2002" i="4"/>
  <c r="E2002" i="4"/>
  <c r="I2001" i="4"/>
  <c r="E2001" i="4"/>
  <c r="I2000" i="4"/>
  <c r="E2000" i="4"/>
  <c r="I1999" i="4"/>
  <c r="E1999" i="4"/>
  <c r="I1998" i="4"/>
  <c r="E1998" i="4"/>
  <c r="I1997" i="4"/>
  <c r="E1997" i="4"/>
  <c r="I1996" i="4"/>
  <c r="E1996" i="4"/>
  <c r="I1995" i="4"/>
  <c r="E1995" i="4"/>
  <c r="I1994" i="4"/>
  <c r="E1994" i="4"/>
  <c r="I1993" i="4"/>
  <c r="E1993" i="4"/>
  <c r="I1992" i="4"/>
  <c r="E1992" i="4"/>
  <c r="I1991" i="4"/>
  <c r="E1991" i="4"/>
  <c r="I1990" i="4"/>
  <c r="E1990" i="4"/>
  <c r="I1989" i="4"/>
  <c r="E1989" i="4"/>
  <c r="I1988" i="4"/>
  <c r="E1988" i="4"/>
  <c r="I1987" i="4"/>
  <c r="E1987" i="4"/>
  <c r="I1986" i="4"/>
  <c r="E1986" i="4"/>
  <c r="I1985" i="4"/>
  <c r="E1985" i="4"/>
  <c r="I1984" i="4"/>
  <c r="E1984" i="4"/>
  <c r="I1983" i="4"/>
  <c r="E1983" i="4"/>
  <c r="I1982" i="4"/>
  <c r="E1982" i="4"/>
  <c r="I1981" i="4"/>
  <c r="E1981" i="4"/>
  <c r="I1980" i="4"/>
  <c r="E1980" i="4"/>
  <c r="I1979" i="4"/>
  <c r="E1979" i="4"/>
  <c r="I1978" i="4"/>
  <c r="E1978" i="4"/>
  <c r="I1977" i="4"/>
  <c r="E1977" i="4"/>
  <c r="I1976" i="4"/>
  <c r="E1976" i="4"/>
  <c r="I1975" i="4"/>
  <c r="E1975" i="4"/>
  <c r="I1974" i="4"/>
  <c r="E1974" i="4"/>
  <c r="I1973" i="4"/>
  <c r="E1973" i="4"/>
  <c r="I1972" i="4"/>
  <c r="E1972" i="4"/>
  <c r="I1971" i="4"/>
  <c r="E1971" i="4"/>
  <c r="I1970" i="4"/>
  <c r="E1970" i="4"/>
  <c r="I1969" i="4"/>
  <c r="E1969" i="4"/>
  <c r="I1968" i="4"/>
  <c r="E1968" i="4"/>
  <c r="I1967" i="4"/>
  <c r="E1967" i="4"/>
  <c r="I1966" i="4"/>
  <c r="E1966" i="4"/>
  <c r="I1965" i="4"/>
  <c r="E1965" i="4"/>
  <c r="I1964" i="4"/>
  <c r="E1964" i="4"/>
  <c r="I1963" i="4"/>
  <c r="E1963" i="4"/>
  <c r="I1962" i="4"/>
  <c r="E1962" i="4"/>
  <c r="I1961" i="4"/>
  <c r="E1961" i="4"/>
  <c r="I1960" i="4"/>
  <c r="E1960" i="4"/>
  <c r="I1959" i="4"/>
  <c r="E1959" i="4"/>
  <c r="I1958" i="4"/>
  <c r="E1958" i="4"/>
  <c r="I1957" i="4"/>
  <c r="E1957" i="4"/>
  <c r="I1956" i="4"/>
  <c r="E1956" i="4"/>
  <c r="I1955" i="4"/>
  <c r="E1955" i="4"/>
  <c r="I1954" i="4"/>
  <c r="E1954" i="4"/>
  <c r="I1953" i="4"/>
  <c r="E1953" i="4"/>
  <c r="I1952" i="4"/>
  <c r="E1952" i="4"/>
  <c r="I1951" i="4"/>
  <c r="E1951" i="4"/>
  <c r="I1950" i="4"/>
  <c r="E1950" i="4"/>
  <c r="I1949" i="4"/>
  <c r="E1949" i="4"/>
  <c r="I1948" i="4"/>
  <c r="E1948" i="4"/>
  <c r="I1947" i="4"/>
  <c r="E1947" i="4"/>
  <c r="I1946" i="4"/>
  <c r="E1946" i="4"/>
  <c r="I1945" i="4"/>
  <c r="E1945" i="4"/>
  <c r="I1944" i="4"/>
  <c r="E1944" i="4"/>
  <c r="I1943" i="4"/>
  <c r="E1943" i="4"/>
  <c r="I1942" i="4"/>
  <c r="E1942" i="4"/>
  <c r="I1941" i="4"/>
  <c r="E1941" i="4"/>
  <c r="I1940" i="4"/>
  <c r="E1940" i="4"/>
  <c r="I1939" i="4"/>
  <c r="E1939" i="4"/>
  <c r="I1938" i="4"/>
  <c r="E1938" i="4"/>
  <c r="I1937" i="4"/>
  <c r="E1937" i="4"/>
  <c r="I1936" i="4"/>
  <c r="E1936" i="4"/>
  <c r="I1935" i="4"/>
  <c r="E1935" i="4"/>
  <c r="I1934" i="4"/>
  <c r="E1934" i="4"/>
  <c r="I1933" i="4"/>
  <c r="E1933" i="4"/>
  <c r="I1932" i="4"/>
  <c r="E1932" i="4"/>
  <c r="I1931" i="4"/>
  <c r="E1931" i="4"/>
  <c r="I1930" i="4"/>
  <c r="E1930" i="4"/>
  <c r="I1929" i="4"/>
  <c r="E1929" i="4"/>
  <c r="I1928" i="4"/>
  <c r="E1928" i="4"/>
  <c r="I1927" i="4"/>
  <c r="E1927" i="4"/>
  <c r="I1926" i="4"/>
  <c r="E1926" i="4"/>
  <c r="I1925" i="4"/>
  <c r="E1925" i="4"/>
  <c r="I1924" i="4"/>
  <c r="E1924" i="4"/>
  <c r="I1923" i="4"/>
  <c r="E1923" i="4"/>
  <c r="I1922" i="4"/>
  <c r="E1922" i="4"/>
  <c r="I1921" i="4"/>
  <c r="E1921" i="4"/>
  <c r="I1920" i="4"/>
  <c r="E1920" i="4"/>
  <c r="I1919" i="4"/>
  <c r="E1919" i="4"/>
  <c r="I1918" i="4"/>
  <c r="E1918" i="4"/>
  <c r="I1917" i="4"/>
  <c r="E1917" i="4"/>
  <c r="I1916" i="4"/>
  <c r="E1916" i="4"/>
  <c r="I1915" i="4"/>
  <c r="E1915" i="4"/>
  <c r="I1914" i="4"/>
  <c r="E1914" i="4"/>
  <c r="I1913" i="4"/>
  <c r="E1913" i="4"/>
  <c r="I1912" i="4"/>
  <c r="E1912" i="4"/>
  <c r="I1911" i="4"/>
  <c r="E1911" i="4"/>
  <c r="I1910" i="4"/>
  <c r="E1910" i="4"/>
  <c r="I1909" i="4"/>
  <c r="E1909" i="4"/>
  <c r="I1908" i="4"/>
  <c r="E1908" i="4"/>
  <c r="I1907" i="4"/>
  <c r="E1907" i="4"/>
  <c r="I1906" i="4"/>
  <c r="E1906" i="4"/>
  <c r="I1905" i="4"/>
  <c r="E1905" i="4"/>
  <c r="I1904" i="4"/>
  <c r="E1904" i="4"/>
  <c r="I1903" i="4"/>
  <c r="E1903" i="4"/>
  <c r="I1902" i="4"/>
  <c r="E1902" i="4"/>
  <c r="I1901" i="4"/>
  <c r="E1901" i="4"/>
  <c r="I1900" i="4"/>
  <c r="E1900" i="4"/>
  <c r="I1899" i="4"/>
  <c r="E1899" i="4"/>
  <c r="I1898" i="4"/>
  <c r="E1898" i="4"/>
  <c r="I1897" i="4"/>
  <c r="E1897" i="4"/>
  <c r="I1896" i="4"/>
  <c r="E1896" i="4"/>
  <c r="I1895" i="4"/>
  <c r="E1895" i="4"/>
  <c r="I1894" i="4"/>
  <c r="E1894" i="4"/>
  <c r="I1893" i="4"/>
  <c r="E1893" i="4"/>
  <c r="I1892" i="4"/>
  <c r="E1892" i="4"/>
  <c r="I1891" i="4"/>
  <c r="E1891" i="4"/>
  <c r="I1890" i="4"/>
  <c r="E1890" i="4"/>
  <c r="I1889" i="4"/>
  <c r="E1889" i="4"/>
  <c r="I1888" i="4"/>
  <c r="E1888" i="4"/>
  <c r="I1887" i="4"/>
  <c r="E1887" i="4"/>
  <c r="I1886" i="4"/>
  <c r="E1886" i="4"/>
  <c r="I1885" i="4"/>
  <c r="E1885" i="4"/>
  <c r="I1884" i="4"/>
  <c r="E1884" i="4"/>
  <c r="I1883" i="4"/>
  <c r="E1883" i="4"/>
  <c r="I1882" i="4"/>
  <c r="E1882" i="4"/>
  <c r="I1881" i="4"/>
  <c r="E1881" i="4"/>
  <c r="I1880" i="4"/>
  <c r="E1880" i="4"/>
  <c r="I1879" i="4"/>
  <c r="E1879" i="4"/>
  <c r="I1878" i="4"/>
  <c r="E1878" i="4"/>
  <c r="I1877" i="4"/>
  <c r="E1877" i="4"/>
  <c r="I1876" i="4"/>
  <c r="E1876" i="4"/>
  <c r="I1875" i="4"/>
  <c r="E1875" i="4"/>
  <c r="I1874" i="4"/>
  <c r="E1874" i="4"/>
  <c r="I1873" i="4"/>
  <c r="E1873" i="4"/>
  <c r="I1872" i="4"/>
  <c r="E1872" i="4"/>
  <c r="I1871" i="4"/>
  <c r="E1871" i="4"/>
  <c r="I1870" i="4"/>
  <c r="E1870" i="4"/>
  <c r="I1869" i="4"/>
  <c r="E1869" i="4"/>
  <c r="I1868" i="4"/>
  <c r="E1868" i="4"/>
  <c r="I1867" i="4"/>
  <c r="E1867" i="4"/>
  <c r="I1866" i="4"/>
  <c r="E1866" i="4"/>
  <c r="I1865" i="4"/>
  <c r="E1865" i="4"/>
  <c r="I1864" i="4"/>
  <c r="E1864" i="4"/>
  <c r="I1863" i="4"/>
  <c r="E1863" i="4"/>
  <c r="I1862" i="4"/>
  <c r="E1862" i="4"/>
  <c r="I1861" i="4"/>
  <c r="E1861" i="4"/>
  <c r="I1860" i="4"/>
  <c r="E1860" i="4"/>
  <c r="I1859" i="4"/>
  <c r="E1859" i="4"/>
  <c r="I1858" i="4"/>
  <c r="E1858" i="4"/>
  <c r="I1857" i="4"/>
  <c r="E1857" i="4"/>
  <c r="I1856" i="4"/>
  <c r="E1856" i="4"/>
  <c r="I1855" i="4"/>
  <c r="E1855" i="4"/>
  <c r="I1854" i="4"/>
  <c r="E1854" i="4"/>
  <c r="I1853" i="4"/>
  <c r="E1853" i="4"/>
  <c r="I1852" i="4"/>
  <c r="E1852" i="4"/>
  <c r="I1851" i="4"/>
  <c r="E1851" i="4"/>
  <c r="I1850" i="4"/>
  <c r="E1850" i="4"/>
  <c r="I1849" i="4"/>
  <c r="E1849" i="4"/>
  <c r="I1848" i="4"/>
  <c r="E1848" i="4"/>
  <c r="I1847" i="4"/>
  <c r="E1847" i="4"/>
  <c r="I1846" i="4"/>
  <c r="E1846" i="4"/>
  <c r="I1845" i="4"/>
  <c r="E1845" i="4"/>
  <c r="I1844" i="4"/>
  <c r="E1844" i="4"/>
  <c r="I1843" i="4"/>
  <c r="E1843" i="4"/>
  <c r="I1842" i="4"/>
  <c r="E1842" i="4"/>
  <c r="I1841" i="4"/>
  <c r="E1841" i="4"/>
  <c r="I1840" i="4"/>
  <c r="E1840" i="4"/>
  <c r="I1839" i="4"/>
  <c r="E1839" i="4"/>
  <c r="I1838" i="4"/>
  <c r="E1838" i="4"/>
  <c r="I1837" i="4"/>
  <c r="E1837" i="4"/>
  <c r="I1836" i="4"/>
  <c r="E1836" i="4"/>
  <c r="I1835" i="4"/>
  <c r="E1835" i="4"/>
  <c r="I1834" i="4"/>
  <c r="E1834" i="4"/>
  <c r="I1833" i="4"/>
  <c r="E1833" i="4"/>
  <c r="I1832" i="4"/>
  <c r="E1832" i="4"/>
  <c r="I1831" i="4"/>
  <c r="E1831" i="4"/>
  <c r="I1830" i="4"/>
  <c r="E1830" i="4"/>
  <c r="I1829" i="4"/>
  <c r="E1829" i="4"/>
  <c r="I1828" i="4"/>
  <c r="E1828" i="4"/>
  <c r="I1827" i="4"/>
  <c r="E1827" i="4"/>
  <c r="I1826" i="4"/>
  <c r="E1826" i="4"/>
  <c r="I1825" i="4"/>
  <c r="E1825" i="4"/>
  <c r="I1824" i="4"/>
  <c r="E1824" i="4"/>
  <c r="I1823" i="4"/>
  <c r="E1823" i="4"/>
  <c r="I1822" i="4"/>
  <c r="E1822" i="4"/>
  <c r="I1821" i="4"/>
  <c r="E1821" i="4"/>
  <c r="I1820" i="4"/>
  <c r="E1820" i="4"/>
  <c r="I1819" i="4"/>
  <c r="E1819" i="4"/>
  <c r="I1818" i="4"/>
  <c r="E1818" i="4"/>
  <c r="I1817" i="4"/>
  <c r="E1817" i="4"/>
  <c r="I1816" i="4"/>
  <c r="E1816" i="4"/>
  <c r="I1815" i="4"/>
  <c r="E1815" i="4"/>
  <c r="I1814" i="4"/>
  <c r="E1814" i="4"/>
  <c r="I1813" i="4"/>
  <c r="E1813" i="4"/>
  <c r="I1812" i="4"/>
  <c r="E1812" i="4"/>
  <c r="I1811" i="4"/>
  <c r="E1811" i="4"/>
  <c r="I1810" i="4"/>
  <c r="E1810" i="4"/>
  <c r="I1809" i="4"/>
  <c r="E1809" i="4"/>
  <c r="I1808" i="4"/>
  <c r="E1808" i="4"/>
  <c r="I1807" i="4"/>
  <c r="E1807" i="4"/>
  <c r="I1806" i="4"/>
  <c r="E1806" i="4"/>
  <c r="I1805" i="4"/>
  <c r="E1805" i="4"/>
  <c r="I1804" i="4"/>
  <c r="E1804" i="4"/>
  <c r="I1803" i="4"/>
  <c r="E1803" i="4"/>
  <c r="I1802" i="4"/>
  <c r="E1802" i="4"/>
  <c r="I1801" i="4"/>
  <c r="E1801" i="4"/>
  <c r="I1800" i="4"/>
  <c r="E1800" i="4"/>
  <c r="I1799" i="4"/>
  <c r="E1799" i="4"/>
  <c r="I1798" i="4"/>
  <c r="E1798" i="4"/>
  <c r="I1797" i="4"/>
  <c r="E1797" i="4"/>
  <c r="I1796" i="4"/>
  <c r="E1796" i="4"/>
  <c r="I1795" i="4"/>
  <c r="E1795" i="4"/>
  <c r="I1794" i="4"/>
  <c r="E1794" i="4"/>
  <c r="I1793" i="4"/>
  <c r="E1793" i="4"/>
  <c r="I1792" i="4"/>
  <c r="E1792" i="4"/>
  <c r="I1791" i="4"/>
  <c r="E1791" i="4"/>
  <c r="I1790" i="4"/>
  <c r="E1790" i="4"/>
  <c r="I1789" i="4"/>
  <c r="E1789" i="4"/>
  <c r="I1788" i="4"/>
  <c r="E1788" i="4"/>
  <c r="I1787" i="4"/>
  <c r="E1787" i="4"/>
  <c r="I1786" i="4"/>
  <c r="E1786" i="4"/>
  <c r="I1785" i="4"/>
  <c r="E1785" i="4"/>
  <c r="I1784" i="4"/>
  <c r="E1784" i="4"/>
  <c r="I1783" i="4"/>
  <c r="E1783" i="4"/>
  <c r="I1782" i="4"/>
  <c r="E1782" i="4"/>
  <c r="I1781" i="4"/>
  <c r="E1781" i="4"/>
  <c r="I1780" i="4"/>
  <c r="E1780" i="4"/>
  <c r="I1779" i="4"/>
  <c r="E1779" i="4"/>
  <c r="I1778" i="4"/>
  <c r="E1778" i="4"/>
  <c r="I1777" i="4"/>
  <c r="E1777" i="4"/>
  <c r="I1776" i="4"/>
  <c r="E1776" i="4"/>
  <c r="I1775" i="4"/>
  <c r="E1775" i="4"/>
  <c r="I1774" i="4"/>
  <c r="E1774" i="4"/>
  <c r="I1773" i="4"/>
  <c r="E1773" i="4"/>
  <c r="I1772" i="4"/>
  <c r="E1772" i="4"/>
  <c r="I1771" i="4"/>
  <c r="E1771" i="4"/>
  <c r="I1770" i="4"/>
  <c r="E1770" i="4"/>
  <c r="I1769" i="4"/>
  <c r="E1769" i="4"/>
  <c r="I1768" i="4"/>
  <c r="E1768" i="4"/>
  <c r="I1767" i="4"/>
  <c r="E1767" i="4"/>
  <c r="I1766" i="4"/>
  <c r="E1766" i="4"/>
  <c r="I1765" i="4"/>
  <c r="E1765" i="4"/>
  <c r="I1764" i="4"/>
  <c r="E1764" i="4"/>
  <c r="I1763" i="4"/>
  <c r="E1763" i="4"/>
  <c r="I1762" i="4"/>
  <c r="E1762" i="4"/>
  <c r="I1761" i="4"/>
  <c r="E1761" i="4"/>
  <c r="I1760" i="4"/>
  <c r="E1760" i="4"/>
  <c r="I1759" i="4"/>
  <c r="E1759" i="4"/>
  <c r="I1758" i="4"/>
  <c r="E1758" i="4"/>
  <c r="I1757" i="4"/>
  <c r="E1757" i="4"/>
  <c r="I1756" i="4"/>
  <c r="E1756" i="4"/>
  <c r="I1755" i="4"/>
  <c r="E1755" i="4"/>
  <c r="I1754" i="4"/>
  <c r="E1754" i="4"/>
  <c r="I1753" i="4"/>
  <c r="E1753" i="4"/>
  <c r="I1752" i="4"/>
  <c r="E1752" i="4"/>
  <c r="I1751" i="4"/>
  <c r="E1751" i="4"/>
  <c r="I1750" i="4"/>
  <c r="E1750" i="4"/>
  <c r="I1749" i="4"/>
  <c r="E1749" i="4"/>
  <c r="I1748" i="4"/>
  <c r="E1748" i="4"/>
  <c r="I1747" i="4"/>
  <c r="E1747" i="4"/>
  <c r="I1746" i="4"/>
  <c r="E1746" i="4"/>
  <c r="I1745" i="4"/>
  <c r="E1745" i="4"/>
  <c r="I1744" i="4"/>
  <c r="E1744" i="4"/>
  <c r="I1743" i="4"/>
  <c r="E1743" i="4"/>
  <c r="I1742" i="4"/>
  <c r="E1742" i="4"/>
  <c r="I1741" i="4"/>
  <c r="E1741" i="4"/>
  <c r="I1740" i="4"/>
  <c r="E1740" i="4"/>
  <c r="I1739" i="4"/>
  <c r="E1739" i="4"/>
  <c r="I1738" i="4"/>
  <c r="E1738" i="4"/>
  <c r="I1737" i="4"/>
  <c r="E1737" i="4"/>
  <c r="I1736" i="4"/>
  <c r="E1736" i="4"/>
  <c r="I1735" i="4"/>
  <c r="E1735" i="4"/>
  <c r="I1734" i="4"/>
  <c r="E1734" i="4"/>
  <c r="I1733" i="4"/>
  <c r="E1733" i="4"/>
  <c r="I1732" i="4"/>
  <c r="E1732" i="4"/>
  <c r="I1731" i="4"/>
  <c r="E1731" i="4"/>
  <c r="I1730" i="4"/>
  <c r="E1730" i="4"/>
  <c r="I1729" i="4"/>
  <c r="E1729" i="4"/>
  <c r="I1728" i="4"/>
  <c r="E1728" i="4"/>
  <c r="I1727" i="4"/>
  <c r="E1727" i="4"/>
  <c r="I1726" i="4"/>
  <c r="E1726" i="4"/>
  <c r="I1725" i="4"/>
  <c r="E1725" i="4"/>
  <c r="I1724" i="4"/>
  <c r="E1724" i="4"/>
  <c r="I1723" i="4"/>
  <c r="E1723" i="4"/>
  <c r="I1722" i="4"/>
  <c r="E1722" i="4"/>
  <c r="I1721" i="4"/>
  <c r="E1721" i="4"/>
  <c r="I1720" i="4"/>
  <c r="E1720" i="4"/>
  <c r="I1719" i="4"/>
  <c r="E1719" i="4"/>
  <c r="I1718" i="4"/>
  <c r="E1718" i="4"/>
  <c r="I1717" i="4"/>
  <c r="E1717" i="4"/>
  <c r="I1716" i="4"/>
  <c r="E1716" i="4"/>
  <c r="I1715" i="4"/>
  <c r="E1715" i="4"/>
  <c r="I1714" i="4"/>
  <c r="E1714" i="4"/>
  <c r="I1713" i="4"/>
  <c r="E1713" i="4"/>
  <c r="I1712" i="4"/>
  <c r="E1712" i="4"/>
  <c r="I1711" i="4"/>
  <c r="E1711" i="4"/>
  <c r="I1710" i="4"/>
  <c r="E1710" i="4"/>
  <c r="I1709" i="4"/>
  <c r="E1709" i="4"/>
  <c r="I1708" i="4"/>
  <c r="E1708" i="4"/>
  <c r="I1707" i="4"/>
  <c r="E1707" i="4"/>
  <c r="I1706" i="4"/>
  <c r="E1706" i="4"/>
  <c r="I1705" i="4"/>
  <c r="E1705" i="4"/>
  <c r="I1704" i="4"/>
  <c r="E1704" i="4"/>
  <c r="I1703" i="4"/>
  <c r="E1703" i="4"/>
  <c r="I1702" i="4"/>
  <c r="E1702" i="4"/>
  <c r="I1701" i="4"/>
  <c r="E1701" i="4"/>
  <c r="I1700" i="4"/>
  <c r="E1700" i="4"/>
  <c r="I1699" i="4"/>
  <c r="E1699" i="4"/>
  <c r="I1698" i="4"/>
  <c r="E1698" i="4"/>
  <c r="I1697" i="4"/>
  <c r="E1697" i="4"/>
  <c r="I1696" i="4"/>
  <c r="E1696" i="4"/>
  <c r="I1695" i="4"/>
  <c r="E1695" i="4"/>
  <c r="I1694" i="4"/>
  <c r="E1694" i="4"/>
  <c r="I1693" i="4"/>
  <c r="E1693" i="4"/>
  <c r="I1692" i="4"/>
  <c r="E1692" i="4"/>
  <c r="I1691" i="4"/>
  <c r="E1691" i="4"/>
  <c r="I1690" i="4"/>
  <c r="E1690" i="4"/>
  <c r="I1689" i="4"/>
  <c r="E1689" i="4"/>
  <c r="I1688" i="4"/>
  <c r="E1688" i="4"/>
  <c r="I1687" i="4"/>
  <c r="E1687" i="4"/>
  <c r="I1686" i="4"/>
  <c r="E1686" i="4"/>
  <c r="I1685" i="4"/>
  <c r="E1685" i="4"/>
  <c r="I1684" i="4"/>
  <c r="E1684" i="4"/>
  <c r="I1683" i="4"/>
  <c r="E1683" i="4"/>
  <c r="I1682" i="4"/>
  <c r="E1682" i="4"/>
  <c r="I1681" i="4"/>
  <c r="E1681" i="4"/>
  <c r="I1680" i="4"/>
  <c r="E1680" i="4"/>
  <c r="I1679" i="4"/>
  <c r="E1679" i="4"/>
  <c r="I1678" i="4"/>
  <c r="E1678" i="4"/>
  <c r="I1677" i="4"/>
  <c r="E1677" i="4"/>
  <c r="I1676" i="4"/>
  <c r="E1676" i="4"/>
  <c r="I1675" i="4"/>
  <c r="E1675" i="4"/>
  <c r="I1674" i="4"/>
  <c r="E1674" i="4"/>
  <c r="I1673" i="4"/>
  <c r="E1673" i="4"/>
  <c r="I1672" i="4"/>
  <c r="E1672" i="4"/>
  <c r="I1671" i="4"/>
  <c r="E1671" i="4"/>
  <c r="I1670" i="4"/>
  <c r="E1670" i="4"/>
  <c r="I1669" i="4"/>
  <c r="E1669" i="4"/>
  <c r="I1668" i="4"/>
  <c r="E1668" i="4"/>
  <c r="I1667" i="4"/>
  <c r="E1667" i="4"/>
  <c r="I1666" i="4"/>
  <c r="E1666" i="4"/>
  <c r="I1665" i="4"/>
  <c r="E1665" i="4"/>
  <c r="I1664" i="4"/>
  <c r="E1664" i="4"/>
  <c r="I1663" i="4"/>
  <c r="E1663" i="4"/>
  <c r="I1662" i="4"/>
  <c r="E1662" i="4"/>
  <c r="I1661" i="4"/>
  <c r="E1661" i="4"/>
  <c r="I1660" i="4"/>
  <c r="E1660" i="4"/>
  <c r="I1659" i="4"/>
  <c r="E1659" i="4"/>
  <c r="I1658" i="4"/>
  <c r="E1658" i="4"/>
  <c r="I1657" i="4"/>
  <c r="E1657" i="4"/>
  <c r="I1656" i="4"/>
  <c r="E1656" i="4"/>
  <c r="I1655" i="4"/>
  <c r="E1655" i="4"/>
  <c r="I1654" i="4"/>
  <c r="E1654" i="4"/>
  <c r="I1653" i="4"/>
  <c r="E1653" i="4"/>
  <c r="I1652" i="4"/>
  <c r="E1652" i="4"/>
  <c r="I1651" i="4"/>
  <c r="E1651" i="4"/>
  <c r="I1650" i="4"/>
  <c r="E1650" i="4"/>
  <c r="I1649" i="4"/>
  <c r="E1649" i="4"/>
  <c r="I1648" i="4"/>
  <c r="E1648" i="4"/>
  <c r="I1647" i="4"/>
  <c r="E1647" i="4"/>
  <c r="I1646" i="4"/>
  <c r="E1646" i="4"/>
  <c r="I1645" i="4"/>
  <c r="E1645" i="4"/>
  <c r="I1644" i="4"/>
  <c r="E1644" i="4"/>
  <c r="I1643" i="4"/>
  <c r="E1643" i="4"/>
  <c r="I1642" i="4"/>
  <c r="E1642" i="4"/>
  <c r="I1641" i="4"/>
  <c r="E1641" i="4"/>
  <c r="I1640" i="4"/>
  <c r="E1640" i="4"/>
  <c r="I1639" i="4"/>
  <c r="E1639" i="4"/>
  <c r="I1638" i="4"/>
  <c r="E1638" i="4"/>
  <c r="I1637" i="4"/>
  <c r="E1637" i="4"/>
  <c r="I1636" i="4"/>
  <c r="E1636" i="4"/>
  <c r="I1635" i="4"/>
  <c r="E1635" i="4"/>
  <c r="I1634" i="4"/>
  <c r="E1634" i="4"/>
  <c r="I1633" i="4"/>
  <c r="E1633" i="4"/>
  <c r="I1632" i="4"/>
  <c r="E1632" i="4"/>
  <c r="I1631" i="4"/>
  <c r="E1631" i="4"/>
  <c r="I1630" i="4"/>
  <c r="E1630" i="4"/>
  <c r="I1629" i="4"/>
  <c r="E1629" i="4"/>
  <c r="I1628" i="4"/>
  <c r="E1628" i="4"/>
  <c r="I1627" i="4"/>
  <c r="E1627" i="4"/>
  <c r="I1626" i="4"/>
  <c r="E1626" i="4"/>
  <c r="I1625" i="4"/>
  <c r="E1625" i="4"/>
  <c r="I1624" i="4"/>
  <c r="E1624" i="4"/>
  <c r="I1623" i="4"/>
  <c r="E1623" i="4"/>
  <c r="I1622" i="4"/>
  <c r="E1622" i="4"/>
  <c r="I1621" i="4"/>
  <c r="E1621" i="4"/>
  <c r="I1620" i="4"/>
  <c r="E1620" i="4"/>
  <c r="I1619" i="4"/>
  <c r="E1619" i="4"/>
  <c r="I1618" i="4"/>
  <c r="E1618" i="4"/>
  <c r="I1617" i="4"/>
  <c r="E1617" i="4"/>
  <c r="I1616" i="4"/>
  <c r="E1616" i="4"/>
  <c r="I1615" i="4"/>
  <c r="E1615" i="4"/>
  <c r="I1614" i="4"/>
  <c r="E1614" i="4"/>
  <c r="I1613" i="4"/>
  <c r="E1613" i="4"/>
  <c r="I1612" i="4"/>
  <c r="E1612" i="4"/>
  <c r="I1611" i="4"/>
  <c r="E1611" i="4"/>
  <c r="I1610" i="4"/>
  <c r="E1610" i="4"/>
  <c r="I1609" i="4"/>
  <c r="E1609" i="4"/>
  <c r="I1608" i="4"/>
  <c r="E1608" i="4"/>
  <c r="I1607" i="4"/>
  <c r="E1607" i="4"/>
  <c r="I1606" i="4"/>
  <c r="E1606" i="4"/>
  <c r="I1605" i="4"/>
  <c r="E1605" i="4"/>
  <c r="I1604" i="4"/>
  <c r="E1604" i="4"/>
  <c r="I1603" i="4"/>
  <c r="E1603" i="4"/>
  <c r="I1602" i="4"/>
  <c r="E1602" i="4"/>
  <c r="I1601" i="4"/>
  <c r="E1601" i="4"/>
  <c r="I1600" i="4"/>
  <c r="E1600" i="4"/>
  <c r="I1599" i="4"/>
  <c r="E1599" i="4"/>
  <c r="I1598" i="4"/>
  <c r="E1598" i="4"/>
  <c r="I1597" i="4"/>
  <c r="E1597" i="4"/>
  <c r="I1596" i="4"/>
  <c r="E1596" i="4"/>
  <c r="I1595" i="4"/>
  <c r="E1595" i="4"/>
  <c r="I1594" i="4"/>
  <c r="E1594" i="4"/>
  <c r="I1593" i="4"/>
  <c r="E1593" i="4"/>
  <c r="I1592" i="4"/>
  <c r="E1592" i="4"/>
  <c r="I1591" i="4"/>
  <c r="E1591" i="4"/>
  <c r="I1590" i="4"/>
  <c r="E1590" i="4"/>
  <c r="I1589" i="4"/>
  <c r="E1589" i="4"/>
  <c r="I1588" i="4"/>
  <c r="E1588" i="4"/>
  <c r="I1587" i="4"/>
  <c r="E1587" i="4"/>
  <c r="I1586" i="4"/>
  <c r="E1586" i="4"/>
  <c r="I1585" i="4"/>
  <c r="E1585" i="4"/>
  <c r="I1584" i="4"/>
  <c r="E1584" i="4"/>
  <c r="I1583" i="4"/>
  <c r="E1583" i="4"/>
  <c r="I1582" i="4"/>
  <c r="E1582" i="4"/>
  <c r="I1581" i="4"/>
  <c r="E1581" i="4"/>
  <c r="I1580" i="4"/>
  <c r="E1580" i="4"/>
  <c r="I1579" i="4"/>
  <c r="E1579" i="4"/>
  <c r="I1578" i="4"/>
  <c r="E1578" i="4"/>
  <c r="I1577" i="4"/>
  <c r="E1577" i="4"/>
  <c r="I1576" i="4"/>
  <c r="E1576" i="4"/>
  <c r="I1575" i="4"/>
  <c r="E1575" i="4"/>
  <c r="I1574" i="4"/>
  <c r="E1574" i="4"/>
  <c r="I1573" i="4"/>
  <c r="E1573" i="4"/>
  <c r="I1572" i="4"/>
  <c r="E1572" i="4"/>
  <c r="I1571" i="4"/>
  <c r="E1571" i="4"/>
  <c r="I1570" i="4"/>
  <c r="E1570" i="4"/>
  <c r="I1569" i="4"/>
  <c r="E1569" i="4"/>
  <c r="I1568" i="4"/>
  <c r="E1568" i="4"/>
  <c r="I1567" i="4"/>
  <c r="E1567" i="4"/>
  <c r="I1566" i="4"/>
  <c r="E1566" i="4"/>
  <c r="I1565" i="4"/>
  <c r="E1565" i="4"/>
  <c r="I1564" i="4"/>
  <c r="E1564" i="4"/>
  <c r="I1563" i="4"/>
  <c r="E1563" i="4"/>
  <c r="I1562" i="4"/>
  <c r="E1562" i="4"/>
  <c r="I1561" i="4"/>
  <c r="E1561" i="4"/>
  <c r="I1560" i="4"/>
  <c r="E1560" i="4"/>
  <c r="I1559" i="4"/>
  <c r="E1559" i="4"/>
  <c r="I1558" i="4"/>
  <c r="E1558" i="4"/>
  <c r="I1557" i="4"/>
  <c r="E1557" i="4"/>
  <c r="I1556" i="4"/>
  <c r="E1556" i="4"/>
  <c r="I1555" i="4"/>
  <c r="E1555" i="4"/>
  <c r="I1554" i="4"/>
  <c r="E1554" i="4"/>
  <c r="I1553" i="4"/>
  <c r="E1553" i="4"/>
  <c r="I1552" i="4"/>
  <c r="E1552" i="4"/>
  <c r="I1551" i="4"/>
  <c r="E1551" i="4"/>
  <c r="I1550" i="4"/>
  <c r="E1550" i="4"/>
  <c r="I1549" i="4"/>
  <c r="E1549" i="4"/>
  <c r="I1548" i="4"/>
  <c r="E1548" i="4"/>
  <c r="I1547" i="4"/>
  <c r="E1547" i="4"/>
  <c r="I1546" i="4"/>
  <c r="E1546" i="4"/>
  <c r="I1545" i="4"/>
  <c r="E1545" i="4"/>
  <c r="I1544" i="4"/>
  <c r="E1544" i="4"/>
  <c r="I1543" i="4"/>
  <c r="E1543" i="4"/>
  <c r="I1542" i="4"/>
  <c r="E1542" i="4"/>
  <c r="I1541" i="4"/>
  <c r="E1541" i="4"/>
  <c r="I1540" i="4"/>
  <c r="E1540" i="4"/>
  <c r="I1539" i="4"/>
  <c r="E1539" i="4"/>
  <c r="I1538" i="4"/>
  <c r="E1538" i="4"/>
  <c r="I1537" i="4"/>
  <c r="E1537" i="4"/>
  <c r="I1536" i="4"/>
  <c r="E1536" i="4"/>
  <c r="I1535" i="4"/>
  <c r="E1535" i="4"/>
  <c r="I1534" i="4"/>
  <c r="E1534" i="4"/>
  <c r="I1533" i="4"/>
  <c r="E1533" i="4"/>
  <c r="I1532" i="4"/>
  <c r="E1532" i="4"/>
  <c r="I1531" i="4"/>
  <c r="E1531" i="4"/>
  <c r="I1530" i="4"/>
  <c r="E1530" i="4"/>
  <c r="I1529" i="4"/>
  <c r="E1529" i="4"/>
  <c r="I1528" i="4"/>
  <c r="E1528" i="4"/>
  <c r="I1527" i="4"/>
  <c r="E1527" i="4"/>
  <c r="I1526" i="4"/>
  <c r="E1526" i="4"/>
  <c r="I1525" i="4"/>
  <c r="E1525" i="4"/>
  <c r="I1524" i="4"/>
  <c r="E1524" i="4"/>
  <c r="I1523" i="4"/>
  <c r="E1523" i="4"/>
  <c r="I1522" i="4"/>
  <c r="E1522" i="4"/>
  <c r="I1521" i="4"/>
  <c r="E1521" i="4"/>
  <c r="I1520" i="4"/>
  <c r="E1520" i="4"/>
  <c r="I1519" i="4"/>
  <c r="E1519" i="4"/>
  <c r="I1518" i="4"/>
  <c r="E1518" i="4"/>
  <c r="I1517" i="4"/>
  <c r="E1517" i="4"/>
  <c r="I1516" i="4"/>
  <c r="E1516" i="4"/>
  <c r="I1515" i="4"/>
  <c r="E1515" i="4"/>
  <c r="I1514" i="4"/>
  <c r="E1514" i="4"/>
  <c r="I1513" i="4"/>
  <c r="E1513" i="4"/>
  <c r="I1512" i="4"/>
  <c r="E1512" i="4"/>
  <c r="I1511" i="4"/>
  <c r="E1511" i="4"/>
  <c r="I1510" i="4"/>
  <c r="E1510" i="4"/>
  <c r="I1509" i="4"/>
  <c r="E1509" i="4"/>
  <c r="I1508" i="4"/>
  <c r="E1508" i="4"/>
  <c r="I1507" i="4"/>
  <c r="E1507" i="4"/>
  <c r="I1506" i="4"/>
  <c r="E1506" i="4"/>
  <c r="I1505" i="4"/>
  <c r="E1505" i="4"/>
  <c r="I1504" i="4"/>
  <c r="E1504" i="4"/>
  <c r="I1503" i="4"/>
  <c r="E1503" i="4"/>
  <c r="I1502" i="4"/>
  <c r="E1502" i="4"/>
  <c r="I1501" i="4"/>
  <c r="E1501" i="4"/>
  <c r="I1500" i="4"/>
  <c r="E1500" i="4"/>
  <c r="I1499" i="4"/>
  <c r="E1499" i="4"/>
  <c r="I1498" i="4"/>
  <c r="E1498" i="4"/>
  <c r="I1497" i="4"/>
  <c r="E1497" i="4"/>
  <c r="I1496" i="4"/>
  <c r="E1496" i="4"/>
  <c r="I1495" i="4"/>
  <c r="E1495" i="4"/>
  <c r="I1494" i="4"/>
  <c r="E1494" i="4"/>
  <c r="I1493" i="4"/>
  <c r="E1493" i="4"/>
  <c r="I1492" i="4"/>
  <c r="E1492" i="4"/>
  <c r="I1491" i="4"/>
  <c r="E1491" i="4"/>
  <c r="I1490" i="4"/>
  <c r="E1490" i="4"/>
  <c r="I1489" i="4"/>
  <c r="E1489" i="4"/>
  <c r="I1488" i="4"/>
  <c r="E1488" i="4"/>
  <c r="I1487" i="4"/>
  <c r="E1487" i="4"/>
  <c r="I1486" i="4"/>
  <c r="E1486" i="4"/>
  <c r="I1485" i="4"/>
  <c r="E1485" i="4"/>
  <c r="I1484" i="4"/>
  <c r="E1484" i="4"/>
  <c r="I1483" i="4"/>
  <c r="E1483" i="4"/>
  <c r="I1482" i="4"/>
  <c r="E1482" i="4"/>
  <c r="I1481" i="4"/>
  <c r="E1481" i="4"/>
  <c r="I1480" i="4"/>
  <c r="E1480" i="4"/>
  <c r="I1479" i="4"/>
  <c r="E1479" i="4"/>
  <c r="I1478" i="4"/>
  <c r="E1478" i="4"/>
  <c r="I1477" i="4"/>
  <c r="E1477" i="4"/>
  <c r="I1476" i="4"/>
  <c r="E1476" i="4"/>
  <c r="I1475" i="4"/>
  <c r="E1475" i="4"/>
  <c r="I1474" i="4"/>
  <c r="E1474" i="4"/>
  <c r="I1473" i="4"/>
  <c r="E1473" i="4"/>
  <c r="I1472" i="4"/>
  <c r="E1472" i="4"/>
  <c r="I1471" i="4"/>
  <c r="E1471" i="4"/>
  <c r="I1470" i="4"/>
  <c r="E1470" i="4"/>
  <c r="I1469" i="4"/>
  <c r="E1469" i="4"/>
  <c r="I1468" i="4"/>
  <c r="E1468" i="4"/>
  <c r="I1467" i="4"/>
  <c r="E1467" i="4"/>
  <c r="I1466" i="4"/>
  <c r="E1466" i="4"/>
  <c r="I1465" i="4"/>
  <c r="E1465" i="4"/>
  <c r="I1464" i="4"/>
  <c r="E1464" i="4"/>
  <c r="I1463" i="4"/>
  <c r="E1463" i="4"/>
  <c r="I1462" i="4"/>
  <c r="E1462" i="4"/>
  <c r="I1461" i="4"/>
  <c r="E1461" i="4"/>
  <c r="I1460" i="4"/>
  <c r="E1460" i="4"/>
  <c r="I1459" i="4"/>
  <c r="E1459" i="4"/>
  <c r="I1458" i="4"/>
  <c r="E1458" i="4"/>
  <c r="I1457" i="4"/>
  <c r="E1457" i="4"/>
  <c r="I1456" i="4"/>
  <c r="E1456" i="4"/>
  <c r="I1455" i="4"/>
  <c r="E1455" i="4"/>
  <c r="I1454" i="4"/>
  <c r="E1454" i="4"/>
  <c r="I1453" i="4"/>
  <c r="E1453" i="4"/>
  <c r="I1452" i="4"/>
  <c r="E1452" i="4"/>
  <c r="I1451" i="4"/>
  <c r="E1451" i="4"/>
  <c r="I1450" i="4"/>
  <c r="E1450" i="4"/>
  <c r="I1449" i="4"/>
  <c r="E1449" i="4"/>
  <c r="I1448" i="4"/>
  <c r="E1448" i="4"/>
  <c r="I1447" i="4"/>
  <c r="E1447" i="4"/>
  <c r="I1446" i="4"/>
  <c r="E1446" i="4"/>
  <c r="I1445" i="4"/>
  <c r="E1445" i="4"/>
  <c r="I1444" i="4"/>
  <c r="E1444" i="4"/>
  <c r="I1443" i="4"/>
  <c r="E1443" i="4"/>
  <c r="I1442" i="4"/>
  <c r="E1442" i="4"/>
  <c r="I1441" i="4"/>
  <c r="E1441" i="4"/>
  <c r="I1440" i="4"/>
  <c r="E1440" i="4"/>
  <c r="I1439" i="4"/>
  <c r="E1439" i="4"/>
  <c r="I1438" i="4"/>
  <c r="E1438" i="4"/>
  <c r="I1437" i="4"/>
  <c r="E1437" i="4"/>
  <c r="I1436" i="4"/>
  <c r="E1436" i="4"/>
  <c r="I1435" i="4"/>
  <c r="E1435" i="4"/>
  <c r="I1434" i="4"/>
  <c r="E1434" i="4"/>
  <c r="I1433" i="4"/>
  <c r="E1433" i="4"/>
  <c r="I1432" i="4"/>
  <c r="E1432" i="4"/>
  <c r="I1431" i="4"/>
  <c r="E1431" i="4"/>
  <c r="I1430" i="4"/>
  <c r="E1430" i="4"/>
  <c r="I1429" i="4"/>
  <c r="E1429" i="4"/>
  <c r="I1428" i="4"/>
  <c r="E1428" i="4"/>
  <c r="I1427" i="4"/>
  <c r="E1427" i="4"/>
  <c r="I1426" i="4"/>
  <c r="E1426" i="4"/>
  <c r="I1425" i="4"/>
  <c r="E1425" i="4"/>
  <c r="I1424" i="4"/>
  <c r="E1424" i="4"/>
  <c r="I1423" i="4"/>
  <c r="E1423" i="4"/>
  <c r="I1422" i="4"/>
  <c r="E1422" i="4"/>
  <c r="I1421" i="4"/>
  <c r="E1421" i="4"/>
  <c r="I1420" i="4"/>
  <c r="E1420" i="4"/>
  <c r="I1419" i="4"/>
  <c r="E1419" i="4"/>
  <c r="I1418" i="4"/>
  <c r="E1418" i="4"/>
  <c r="I1417" i="4"/>
  <c r="E1417" i="4"/>
  <c r="I1416" i="4"/>
  <c r="E1416" i="4"/>
  <c r="I1415" i="4"/>
  <c r="E1415" i="4"/>
  <c r="I1414" i="4"/>
  <c r="E1414" i="4"/>
  <c r="I1413" i="4"/>
  <c r="E1413" i="4"/>
  <c r="I1412" i="4"/>
  <c r="E1412" i="4"/>
  <c r="I1411" i="4"/>
  <c r="E1411" i="4"/>
  <c r="I1410" i="4"/>
  <c r="E1410" i="4"/>
  <c r="I1409" i="4"/>
  <c r="E1409" i="4"/>
  <c r="I1408" i="4"/>
  <c r="E1408" i="4"/>
  <c r="I1407" i="4"/>
  <c r="E1407" i="4"/>
  <c r="I1406" i="4"/>
  <c r="E1406" i="4"/>
  <c r="I1405" i="4"/>
  <c r="E1405" i="4"/>
  <c r="I1404" i="4"/>
  <c r="E1404" i="4"/>
  <c r="I1403" i="4"/>
  <c r="E1403" i="4"/>
  <c r="I1402" i="4"/>
  <c r="E1402" i="4"/>
  <c r="I1401" i="4"/>
  <c r="E1401" i="4"/>
  <c r="I1400" i="4"/>
  <c r="E1400" i="4"/>
  <c r="I1399" i="4"/>
  <c r="E1399" i="4"/>
  <c r="I1398" i="4"/>
  <c r="E1398" i="4"/>
  <c r="I1397" i="4"/>
  <c r="E1397" i="4"/>
  <c r="I1396" i="4"/>
  <c r="E1396" i="4"/>
  <c r="I1395" i="4"/>
  <c r="E1395" i="4"/>
  <c r="I1394" i="4"/>
  <c r="E1394" i="4"/>
  <c r="I1393" i="4"/>
  <c r="E1393" i="4"/>
  <c r="I1392" i="4"/>
  <c r="E1392" i="4"/>
  <c r="I1391" i="4"/>
  <c r="E1391" i="4"/>
  <c r="I1390" i="4"/>
  <c r="E1390" i="4"/>
  <c r="I1389" i="4"/>
  <c r="E1389" i="4"/>
  <c r="I1388" i="4"/>
  <c r="E1388" i="4"/>
  <c r="I1387" i="4"/>
  <c r="E1387" i="4"/>
  <c r="I1386" i="4"/>
  <c r="E1386" i="4"/>
  <c r="I1385" i="4"/>
  <c r="E1385" i="4"/>
  <c r="I1384" i="4"/>
  <c r="E1384" i="4"/>
  <c r="I1383" i="4"/>
  <c r="E1383" i="4"/>
  <c r="I1382" i="4"/>
  <c r="E1382" i="4"/>
  <c r="I1381" i="4"/>
  <c r="E1381" i="4"/>
  <c r="I1380" i="4"/>
  <c r="E1380" i="4"/>
  <c r="I1379" i="4"/>
  <c r="E1379" i="4"/>
  <c r="I1378" i="4"/>
  <c r="E1378" i="4"/>
  <c r="I1377" i="4"/>
  <c r="E1377" i="4"/>
  <c r="I1376" i="4"/>
  <c r="E1376" i="4"/>
  <c r="I1375" i="4"/>
  <c r="E1375" i="4"/>
  <c r="I1374" i="4"/>
  <c r="E1374" i="4"/>
  <c r="I1373" i="4"/>
  <c r="E1373" i="4"/>
  <c r="I1372" i="4"/>
  <c r="E1372" i="4"/>
  <c r="I1371" i="4"/>
  <c r="E1371" i="4"/>
  <c r="I1370" i="4"/>
  <c r="E1370" i="4"/>
  <c r="I1369" i="4"/>
  <c r="E1369" i="4"/>
  <c r="I1368" i="4"/>
  <c r="E1368" i="4"/>
  <c r="I1367" i="4"/>
  <c r="E1367" i="4"/>
  <c r="I1366" i="4"/>
  <c r="E1366" i="4"/>
  <c r="I1365" i="4"/>
  <c r="E1365" i="4"/>
  <c r="I1364" i="4"/>
  <c r="E1364" i="4"/>
  <c r="I1363" i="4"/>
  <c r="E1363" i="4"/>
  <c r="I1362" i="4"/>
  <c r="E1362" i="4"/>
  <c r="I1361" i="4"/>
  <c r="E1361" i="4"/>
  <c r="I1360" i="4"/>
  <c r="E1360" i="4"/>
  <c r="I1359" i="4"/>
  <c r="E1359" i="4"/>
  <c r="I1358" i="4"/>
  <c r="E1358" i="4"/>
  <c r="I1357" i="4"/>
  <c r="E1357" i="4"/>
  <c r="I1356" i="4"/>
  <c r="E1356" i="4"/>
  <c r="I1355" i="4"/>
  <c r="E1355" i="4"/>
  <c r="I1354" i="4"/>
  <c r="E1354" i="4"/>
  <c r="I1353" i="4"/>
  <c r="E1353" i="4"/>
  <c r="I1352" i="4"/>
  <c r="E1352" i="4"/>
  <c r="I1351" i="4"/>
  <c r="E1351" i="4"/>
  <c r="I1350" i="4"/>
  <c r="E1350" i="4"/>
  <c r="I1349" i="4"/>
  <c r="E1349" i="4"/>
  <c r="I1348" i="4"/>
  <c r="E1348" i="4"/>
  <c r="I1347" i="4"/>
  <c r="E1347" i="4"/>
  <c r="I1346" i="4"/>
  <c r="E1346" i="4"/>
  <c r="I1345" i="4"/>
  <c r="E1345" i="4"/>
  <c r="I1344" i="4"/>
  <c r="E1344" i="4"/>
  <c r="I1343" i="4"/>
  <c r="E1343" i="4"/>
  <c r="I1342" i="4"/>
  <c r="E1342" i="4"/>
  <c r="I1341" i="4"/>
  <c r="E1341" i="4"/>
  <c r="I1340" i="4"/>
  <c r="E1340" i="4"/>
  <c r="I1339" i="4"/>
  <c r="E1339" i="4"/>
  <c r="I1338" i="4"/>
  <c r="E1338" i="4"/>
  <c r="I1337" i="4"/>
  <c r="E1337" i="4"/>
  <c r="I1336" i="4"/>
  <c r="E1336" i="4"/>
  <c r="I1335" i="4"/>
  <c r="E1335" i="4"/>
  <c r="I1334" i="4"/>
  <c r="E1334" i="4"/>
  <c r="I1333" i="4"/>
  <c r="E1333" i="4"/>
  <c r="I1332" i="4"/>
  <c r="E1332" i="4"/>
  <c r="I1331" i="4"/>
  <c r="E1331" i="4"/>
  <c r="I1330" i="4"/>
  <c r="E1330" i="4"/>
  <c r="I1329" i="4"/>
  <c r="E1329" i="4"/>
  <c r="I1328" i="4"/>
  <c r="E1328" i="4"/>
  <c r="I1327" i="4"/>
  <c r="E1327" i="4"/>
  <c r="I1326" i="4"/>
  <c r="E1326" i="4"/>
  <c r="I1325" i="4"/>
  <c r="E1325" i="4"/>
  <c r="I1324" i="4"/>
  <c r="E1324" i="4"/>
  <c r="I1323" i="4"/>
  <c r="E1323" i="4"/>
  <c r="I1322" i="4"/>
  <c r="E1322" i="4"/>
  <c r="I1321" i="4"/>
  <c r="E1321" i="4"/>
  <c r="I1320" i="4"/>
  <c r="E1320" i="4"/>
  <c r="I1319" i="4"/>
  <c r="E1319" i="4"/>
  <c r="I1318" i="4"/>
  <c r="E1318" i="4"/>
  <c r="I1317" i="4"/>
  <c r="E1317" i="4"/>
  <c r="I1316" i="4"/>
  <c r="E1316" i="4"/>
  <c r="I1315" i="4"/>
  <c r="E1315" i="4"/>
  <c r="I1314" i="4"/>
  <c r="E1314" i="4"/>
  <c r="I1313" i="4"/>
  <c r="E1313" i="4"/>
  <c r="I1312" i="4"/>
  <c r="E1312" i="4"/>
  <c r="I1311" i="4"/>
  <c r="E1311" i="4"/>
  <c r="I1310" i="4"/>
  <c r="E1310" i="4"/>
  <c r="I1309" i="4"/>
  <c r="E1309" i="4"/>
  <c r="I1308" i="4"/>
  <c r="E1308" i="4"/>
  <c r="I1307" i="4"/>
  <c r="E1307" i="4"/>
  <c r="I1306" i="4"/>
  <c r="E1306" i="4"/>
  <c r="I1305" i="4"/>
  <c r="E1305" i="4"/>
  <c r="I1304" i="4"/>
  <c r="E1304" i="4"/>
  <c r="I1303" i="4"/>
  <c r="E1303" i="4"/>
  <c r="I1302" i="4"/>
  <c r="E1302" i="4"/>
  <c r="I1301" i="4"/>
  <c r="E1301" i="4"/>
  <c r="I1300" i="4"/>
  <c r="E1300" i="4"/>
  <c r="I1299" i="4"/>
  <c r="E1299" i="4"/>
  <c r="I1298" i="4"/>
  <c r="E1298" i="4"/>
  <c r="I1297" i="4"/>
  <c r="E1297" i="4"/>
  <c r="I1296" i="4"/>
  <c r="E1296" i="4"/>
  <c r="I1295" i="4"/>
  <c r="E1295" i="4"/>
  <c r="I1294" i="4"/>
  <c r="E1294" i="4"/>
  <c r="I1293" i="4"/>
  <c r="E1293" i="4"/>
  <c r="I1292" i="4"/>
  <c r="E1292" i="4"/>
  <c r="I1291" i="4"/>
  <c r="E1291" i="4"/>
  <c r="I1290" i="4"/>
  <c r="E1290" i="4"/>
  <c r="I1289" i="4"/>
  <c r="E1289" i="4"/>
  <c r="I1288" i="4"/>
  <c r="E1288" i="4"/>
  <c r="I1287" i="4"/>
  <c r="E1287" i="4"/>
  <c r="I1286" i="4"/>
  <c r="E1286" i="4"/>
  <c r="I1285" i="4"/>
  <c r="E1285" i="4"/>
  <c r="I1284" i="4"/>
  <c r="E1284" i="4"/>
  <c r="I1283" i="4"/>
  <c r="E1283" i="4"/>
  <c r="I1282" i="4"/>
  <c r="E1282" i="4"/>
  <c r="I1281" i="4"/>
  <c r="E1281" i="4"/>
  <c r="I1280" i="4"/>
  <c r="E1280" i="4"/>
  <c r="I1279" i="4"/>
  <c r="E1279" i="4"/>
  <c r="I1278" i="4"/>
  <c r="E1278" i="4"/>
  <c r="I1277" i="4"/>
  <c r="E1277" i="4"/>
  <c r="I1276" i="4"/>
  <c r="E1276" i="4"/>
  <c r="I1275" i="4"/>
  <c r="E1275" i="4"/>
  <c r="I1274" i="4"/>
  <c r="E1274" i="4"/>
  <c r="I1273" i="4"/>
  <c r="E1273" i="4"/>
  <c r="I1272" i="4"/>
  <c r="E1272" i="4"/>
  <c r="I1271" i="4"/>
  <c r="E1271" i="4"/>
  <c r="I1270" i="4"/>
  <c r="E1270" i="4"/>
  <c r="I1269" i="4"/>
  <c r="E1269" i="4"/>
  <c r="I1268" i="4"/>
  <c r="E1268" i="4"/>
  <c r="I1267" i="4"/>
  <c r="E1267" i="4"/>
  <c r="I1266" i="4"/>
  <c r="E1266" i="4"/>
  <c r="I1265" i="4"/>
  <c r="E1265" i="4"/>
  <c r="I1264" i="4"/>
  <c r="E1264" i="4"/>
  <c r="I1263" i="4"/>
  <c r="E1263" i="4"/>
  <c r="I1262" i="4"/>
  <c r="E1262" i="4"/>
  <c r="I1261" i="4"/>
  <c r="E1261" i="4"/>
  <c r="I1260" i="4"/>
  <c r="E1260" i="4"/>
  <c r="I1259" i="4"/>
  <c r="E1259" i="4"/>
  <c r="I1258" i="4"/>
  <c r="E1258" i="4"/>
  <c r="I1257" i="4"/>
  <c r="E1257" i="4"/>
  <c r="I1256" i="4"/>
  <c r="E1256" i="4"/>
  <c r="I1255" i="4"/>
  <c r="E1255" i="4"/>
  <c r="I1254" i="4"/>
  <c r="E1254" i="4"/>
  <c r="I1253" i="4"/>
  <c r="E1253" i="4"/>
  <c r="I1252" i="4"/>
  <c r="E1252" i="4"/>
  <c r="I1251" i="4"/>
  <c r="E1251" i="4"/>
  <c r="I1250" i="4"/>
  <c r="E1250" i="4"/>
  <c r="I1249" i="4"/>
  <c r="E1249" i="4"/>
  <c r="I1248" i="4"/>
  <c r="E1248" i="4"/>
  <c r="I1247" i="4"/>
  <c r="E1247" i="4"/>
  <c r="I1246" i="4"/>
  <c r="E1246" i="4"/>
  <c r="I1245" i="4"/>
  <c r="E1245" i="4"/>
  <c r="I1244" i="4"/>
  <c r="E1244" i="4"/>
  <c r="I1243" i="4"/>
  <c r="E1243" i="4"/>
  <c r="I1242" i="4"/>
  <c r="E1242" i="4"/>
  <c r="I1241" i="4"/>
  <c r="E1241" i="4"/>
  <c r="I1240" i="4"/>
  <c r="E1240" i="4"/>
  <c r="I1239" i="4"/>
  <c r="E1239" i="4"/>
  <c r="I1238" i="4"/>
  <c r="E1238" i="4"/>
  <c r="I1237" i="4"/>
  <c r="E1237" i="4"/>
  <c r="I1236" i="4"/>
  <c r="E1236" i="4"/>
  <c r="I1235" i="4"/>
  <c r="E1235" i="4"/>
  <c r="I1234" i="4"/>
  <c r="E1234" i="4"/>
  <c r="I1233" i="4"/>
  <c r="E1233" i="4"/>
  <c r="I1232" i="4"/>
  <c r="E1232" i="4"/>
  <c r="I1231" i="4"/>
  <c r="E1231" i="4"/>
  <c r="I1230" i="4"/>
  <c r="E1230" i="4"/>
  <c r="I1229" i="4"/>
  <c r="E1229" i="4"/>
  <c r="I1228" i="4"/>
  <c r="E1228" i="4"/>
  <c r="I1227" i="4"/>
  <c r="E1227" i="4"/>
  <c r="I1226" i="4"/>
  <c r="E1226" i="4"/>
  <c r="I1225" i="4"/>
  <c r="E1225" i="4"/>
  <c r="I1224" i="4"/>
  <c r="E1224" i="4"/>
  <c r="I1223" i="4"/>
  <c r="E1223" i="4"/>
  <c r="I1222" i="4"/>
  <c r="E1222" i="4"/>
  <c r="I1221" i="4"/>
  <c r="E1221" i="4"/>
  <c r="I1220" i="4"/>
  <c r="E1220" i="4"/>
  <c r="I1219" i="4"/>
  <c r="E1219" i="4"/>
  <c r="I1218" i="4"/>
  <c r="E1218" i="4"/>
  <c r="I1217" i="4"/>
  <c r="E1217" i="4"/>
  <c r="I1216" i="4"/>
  <c r="E1216" i="4"/>
  <c r="I1215" i="4"/>
  <c r="E1215" i="4"/>
  <c r="I1214" i="4"/>
  <c r="E1214" i="4"/>
  <c r="I1213" i="4"/>
  <c r="E1213" i="4"/>
  <c r="I1212" i="4"/>
  <c r="E1212" i="4"/>
  <c r="I1211" i="4"/>
  <c r="E1211" i="4"/>
  <c r="I1210" i="4"/>
  <c r="E1210" i="4"/>
  <c r="I1209" i="4"/>
  <c r="E1209" i="4"/>
  <c r="I1208" i="4"/>
  <c r="E1208" i="4"/>
  <c r="I1207" i="4"/>
  <c r="E1207" i="4"/>
  <c r="I1206" i="4"/>
  <c r="E1206" i="4"/>
  <c r="I1205" i="4"/>
  <c r="E1205" i="4"/>
  <c r="I1204" i="4"/>
  <c r="E1204" i="4"/>
  <c r="I1203" i="4"/>
  <c r="E1203" i="4"/>
  <c r="I1202" i="4"/>
  <c r="E1202" i="4"/>
  <c r="I1201" i="4"/>
  <c r="E1201" i="4"/>
  <c r="I1200" i="4"/>
  <c r="E1200" i="4"/>
  <c r="I1199" i="4"/>
  <c r="E1199" i="4"/>
  <c r="I1198" i="4"/>
  <c r="E1198" i="4"/>
  <c r="I1197" i="4"/>
  <c r="E1197" i="4"/>
  <c r="I1196" i="4"/>
  <c r="E1196" i="4"/>
  <c r="I1195" i="4"/>
  <c r="E1195" i="4"/>
  <c r="I1194" i="4"/>
  <c r="E1194" i="4"/>
  <c r="I1193" i="4"/>
  <c r="E1193" i="4"/>
  <c r="I1192" i="4"/>
  <c r="E1192" i="4"/>
  <c r="I1191" i="4"/>
  <c r="E1191" i="4"/>
  <c r="I1190" i="4"/>
  <c r="E1190" i="4"/>
  <c r="I1189" i="4"/>
  <c r="E1189" i="4"/>
  <c r="I1188" i="4"/>
  <c r="E1188" i="4"/>
  <c r="I1187" i="4"/>
  <c r="E1187" i="4"/>
  <c r="I1186" i="4"/>
  <c r="E1186" i="4"/>
  <c r="I1185" i="4"/>
  <c r="E1185" i="4"/>
  <c r="I1184" i="4"/>
  <c r="E1184" i="4"/>
  <c r="I1183" i="4"/>
  <c r="E1183" i="4"/>
  <c r="I1182" i="4"/>
  <c r="E1182" i="4"/>
  <c r="I1181" i="4"/>
  <c r="E1181" i="4"/>
  <c r="I1180" i="4"/>
  <c r="E1180" i="4"/>
  <c r="I1179" i="4"/>
  <c r="E1179" i="4"/>
  <c r="I1178" i="4"/>
  <c r="E1178" i="4"/>
  <c r="I1177" i="4"/>
  <c r="E1177" i="4"/>
  <c r="I1176" i="4"/>
  <c r="E1176" i="4"/>
  <c r="I1175" i="4"/>
  <c r="E1175" i="4"/>
  <c r="I1174" i="4"/>
  <c r="E1174" i="4"/>
  <c r="I1173" i="4"/>
  <c r="E1173" i="4"/>
  <c r="I1172" i="4"/>
  <c r="E1172" i="4"/>
  <c r="I1171" i="4"/>
  <c r="E1171" i="4"/>
  <c r="I1170" i="4"/>
  <c r="E1170" i="4"/>
  <c r="I1169" i="4"/>
  <c r="E1169" i="4"/>
  <c r="I1168" i="4"/>
  <c r="E1168" i="4"/>
  <c r="I1167" i="4"/>
  <c r="E1167" i="4"/>
  <c r="I1166" i="4"/>
  <c r="E1166" i="4"/>
  <c r="I1165" i="4"/>
  <c r="E1165" i="4"/>
  <c r="I1164" i="4"/>
  <c r="E1164" i="4"/>
  <c r="I1163" i="4"/>
  <c r="E1163" i="4"/>
  <c r="I1162" i="4"/>
  <c r="E1162" i="4"/>
  <c r="I1161" i="4"/>
  <c r="E1161" i="4"/>
  <c r="I1160" i="4"/>
  <c r="E1160" i="4"/>
  <c r="I1159" i="4"/>
  <c r="E1159" i="4"/>
  <c r="I1158" i="4"/>
  <c r="E1158" i="4"/>
  <c r="I1157" i="4"/>
  <c r="E1157" i="4"/>
  <c r="I1156" i="4"/>
  <c r="E1156" i="4"/>
  <c r="I1155" i="4"/>
  <c r="E1155" i="4"/>
  <c r="I1154" i="4"/>
  <c r="E1154" i="4"/>
  <c r="I1153" i="4"/>
  <c r="E1153" i="4"/>
  <c r="I1152" i="4"/>
  <c r="E1152" i="4"/>
  <c r="I1151" i="4"/>
  <c r="E1151" i="4"/>
  <c r="I1150" i="4"/>
  <c r="E1150" i="4"/>
  <c r="I1149" i="4"/>
  <c r="E1149" i="4"/>
  <c r="I1148" i="4"/>
  <c r="E1148" i="4"/>
  <c r="I1147" i="4"/>
  <c r="E1147" i="4"/>
  <c r="I1146" i="4"/>
  <c r="E1146" i="4"/>
  <c r="I1145" i="4"/>
  <c r="E1145" i="4"/>
  <c r="I1144" i="4"/>
  <c r="E1144" i="4"/>
  <c r="I1143" i="4"/>
  <c r="E1143" i="4"/>
  <c r="I1142" i="4"/>
  <c r="E1142" i="4"/>
  <c r="I1141" i="4"/>
  <c r="E1141" i="4"/>
  <c r="I1140" i="4"/>
  <c r="E1140" i="4"/>
  <c r="I1139" i="4"/>
  <c r="E1139" i="4"/>
  <c r="I1138" i="4"/>
  <c r="E1138" i="4"/>
  <c r="I1137" i="4"/>
  <c r="E1137" i="4"/>
  <c r="I1136" i="4"/>
  <c r="E1136" i="4"/>
  <c r="I1135" i="4"/>
  <c r="E1135" i="4"/>
  <c r="I1134" i="4"/>
  <c r="E1134" i="4"/>
  <c r="I1133" i="4"/>
  <c r="E1133" i="4"/>
  <c r="I1132" i="4"/>
  <c r="E1132" i="4"/>
  <c r="I1131" i="4"/>
  <c r="E1131" i="4"/>
  <c r="I1130" i="4"/>
  <c r="E1130" i="4"/>
  <c r="I1129" i="4"/>
  <c r="E1129" i="4"/>
  <c r="I1128" i="4"/>
  <c r="E1128" i="4"/>
  <c r="I1127" i="4"/>
  <c r="E1127" i="4"/>
  <c r="I1126" i="4"/>
  <c r="E1126" i="4"/>
  <c r="I1125" i="4"/>
  <c r="E1125" i="4"/>
  <c r="I1124" i="4"/>
  <c r="E1124" i="4"/>
  <c r="I1123" i="4"/>
  <c r="E1123" i="4"/>
  <c r="I1122" i="4"/>
  <c r="E1122" i="4"/>
  <c r="I1121" i="4"/>
  <c r="E1121" i="4"/>
  <c r="I1120" i="4"/>
  <c r="E1120" i="4"/>
  <c r="I1119" i="4"/>
  <c r="E1119" i="4"/>
  <c r="I1118" i="4"/>
  <c r="E1118" i="4"/>
  <c r="I1117" i="4"/>
  <c r="E1117" i="4"/>
  <c r="I1116" i="4"/>
  <c r="E1116" i="4"/>
  <c r="I1115" i="4"/>
  <c r="E1115" i="4"/>
  <c r="I1114" i="4"/>
  <c r="E1114" i="4"/>
  <c r="I1113" i="4"/>
  <c r="E1113" i="4"/>
  <c r="I1112" i="4"/>
  <c r="E1112" i="4"/>
  <c r="I1111" i="4"/>
  <c r="E1111" i="4"/>
  <c r="I1110" i="4"/>
  <c r="E1110" i="4"/>
  <c r="I1109" i="4"/>
  <c r="E1109" i="4"/>
  <c r="I1108" i="4"/>
  <c r="E1108" i="4"/>
  <c r="I1107" i="4"/>
  <c r="E1107" i="4"/>
  <c r="I1106" i="4"/>
  <c r="E1106" i="4"/>
  <c r="I1105" i="4"/>
  <c r="E1105" i="4"/>
  <c r="I1104" i="4"/>
  <c r="E1104" i="4"/>
  <c r="I1103" i="4"/>
  <c r="E1103" i="4"/>
  <c r="I1102" i="4"/>
  <c r="E1102" i="4"/>
  <c r="I1101" i="4"/>
  <c r="E1101" i="4"/>
  <c r="I1100" i="4"/>
  <c r="E1100" i="4"/>
  <c r="I1099" i="4"/>
  <c r="E1099" i="4"/>
  <c r="I1098" i="4"/>
  <c r="E1098" i="4"/>
  <c r="I1097" i="4"/>
  <c r="E1097" i="4"/>
  <c r="I1096" i="4"/>
  <c r="E1096" i="4"/>
  <c r="I1095" i="4"/>
  <c r="E1095" i="4"/>
  <c r="I1094" i="4"/>
  <c r="E1094" i="4"/>
  <c r="I1093" i="4"/>
  <c r="E1093" i="4"/>
  <c r="I1092" i="4"/>
  <c r="E1092" i="4"/>
  <c r="I1091" i="4"/>
  <c r="E1091" i="4"/>
  <c r="I1090" i="4"/>
  <c r="E1090" i="4"/>
  <c r="I1089" i="4"/>
  <c r="E1089" i="4"/>
  <c r="I1088" i="4"/>
  <c r="E1088" i="4"/>
  <c r="I1087" i="4"/>
  <c r="E1087" i="4"/>
  <c r="I1086" i="4"/>
  <c r="E1086" i="4"/>
  <c r="I1085" i="4"/>
  <c r="E1085" i="4"/>
  <c r="I1084" i="4"/>
  <c r="E1084" i="4"/>
  <c r="I1083" i="4"/>
  <c r="E1083" i="4"/>
  <c r="I1082" i="4"/>
  <c r="E1082" i="4"/>
  <c r="I1081" i="4"/>
  <c r="E1081" i="4"/>
  <c r="I1080" i="4"/>
  <c r="E1080" i="4"/>
  <c r="I1079" i="4"/>
  <c r="E1079" i="4"/>
  <c r="I1078" i="4"/>
  <c r="E1078" i="4"/>
  <c r="I1077" i="4"/>
  <c r="E1077" i="4"/>
  <c r="I1076" i="4"/>
  <c r="E1076" i="4"/>
  <c r="I1075" i="4"/>
  <c r="E1075" i="4"/>
  <c r="I1074" i="4"/>
  <c r="E1074" i="4"/>
  <c r="I1073" i="4"/>
  <c r="E1073" i="4"/>
  <c r="I1072" i="4"/>
  <c r="E1072" i="4"/>
  <c r="I1071" i="4"/>
  <c r="E1071" i="4"/>
  <c r="I1070" i="4"/>
  <c r="E1070" i="4"/>
  <c r="I1069" i="4"/>
  <c r="E1069" i="4"/>
  <c r="I1068" i="4"/>
  <c r="E1068" i="4"/>
  <c r="I1067" i="4"/>
  <c r="E1067" i="4"/>
  <c r="I1066" i="4"/>
  <c r="E1066" i="4"/>
  <c r="I1065" i="4"/>
  <c r="E1065" i="4"/>
  <c r="I1064" i="4"/>
  <c r="E1064" i="4"/>
  <c r="I1063" i="4"/>
  <c r="E1063" i="4"/>
  <c r="I1062" i="4"/>
  <c r="E1062" i="4"/>
  <c r="I1061" i="4"/>
  <c r="E1061" i="4"/>
  <c r="I1060" i="4"/>
  <c r="E1060" i="4"/>
  <c r="I1059" i="4"/>
  <c r="E1059" i="4"/>
  <c r="I1058" i="4"/>
  <c r="E1058" i="4"/>
  <c r="I1057" i="4"/>
  <c r="E1057" i="4"/>
  <c r="I1056" i="4"/>
  <c r="E1056" i="4"/>
  <c r="I1055" i="4"/>
  <c r="E1055" i="4"/>
  <c r="I1054" i="4"/>
  <c r="E1054" i="4"/>
  <c r="I1053" i="4"/>
  <c r="E1053" i="4"/>
  <c r="I1052" i="4"/>
  <c r="E1052" i="4"/>
  <c r="I1051" i="4"/>
  <c r="E1051" i="4"/>
  <c r="I1050" i="4"/>
  <c r="E1050" i="4"/>
  <c r="I1049" i="4"/>
  <c r="E1049" i="4"/>
  <c r="I1048" i="4"/>
  <c r="E1048" i="4"/>
  <c r="I1047" i="4"/>
  <c r="E1047" i="4"/>
  <c r="I1046" i="4"/>
  <c r="E1046" i="4"/>
  <c r="I1045" i="4"/>
  <c r="E1045" i="4"/>
  <c r="I1044" i="4"/>
  <c r="E1044" i="4"/>
  <c r="I1043" i="4"/>
  <c r="E1043" i="4"/>
  <c r="I1042" i="4"/>
  <c r="E1042" i="4"/>
  <c r="I1041" i="4"/>
  <c r="E1041" i="4"/>
  <c r="I1040" i="4"/>
  <c r="E1040" i="4"/>
  <c r="I1039" i="4"/>
  <c r="E1039" i="4"/>
  <c r="I1038" i="4"/>
  <c r="E1038" i="4"/>
  <c r="I1037" i="4"/>
  <c r="E1037" i="4"/>
  <c r="I1036" i="4"/>
  <c r="E1036" i="4"/>
  <c r="I1035" i="4"/>
  <c r="E1035" i="4"/>
  <c r="I1034" i="4"/>
  <c r="E1034" i="4"/>
  <c r="I1033" i="4"/>
  <c r="E1033" i="4"/>
  <c r="I1032" i="4"/>
  <c r="E1032" i="4"/>
  <c r="I1031" i="4"/>
  <c r="E1031" i="4"/>
  <c r="I1030" i="4"/>
  <c r="E1030" i="4"/>
  <c r="I1029" i="4"/>
  <c r="E1029" i="4"/>
  <c r="I1028" i="4"/>
  <c r="E1028" i="4"/>
  <c r="I1027" i="4"/>
  <c r="E1027" i="4"/>
  <c r="I1026" i="4"/>
  <c r="E1026" i="4"/>
  <c r="I1025" i="4"/>
  <c r="E1025" i="4"/>
  <c r="I1024" i="4"/>
  <c r="E1024" i="4"/>
  <c r="I1023" i="4"/>
  <c r="E1023" i="4"/>
  <c r="I1022" i="4"/>
  <c r="E1022" i="4"/>
  <c r="I1021" i="4"/>
  <c r="E1021" i="4"/>
  <c r="I1020" i="4"/>
  <c r="E1020" i="4"/>
  <c r="I1019" i="4"/>
  <c r="E1019" i="4"/>
  <c r="I1018" i="4"/>
  <c r="E1018" i="4"/>
  <c r="I1017" i="4"/>
  <c r="E1017" i="4"/>
  <c r="I1016" i="4"/>
  <c r="E1016" i="4"/>
  <c r="I1015" i="4"/>
  <c r="E1015" i="4"/>
  <c r="I1014" i="4"/>
  <c r="E1014" i="4"/>
  <c r="I1013" i="4"/>
  <c r="E1013" i="4"/>
  <c r="I1012" i="4"/>
  <c r="E1012" i="4"/>
  <c r="I1011" i="4"/>
  <c r="E1011" i="4"/>
  <c r="I1010" i="4"/>
  <c r="E1010" i="4"/>
  <c r="I1009" i="4"/>
  <c r="E1009" i="4"/>
  <c r="I1008" i="4"/>
  <c r="E1008" i="4"/>
  <c r="I1007" i="4"/>
  <c r="E1007" i="4"/>
  <c r="I1006" i="4"/>
  <c r="E1006" i="4"/>
  <c r="I1005" i="4"/>
  <c r="E1005" i="4"/>
  <c r="I1004" i="4"/>
  <c r="E1004" i="4"/>
  <c r="I1003" i="4"/>
  <c r="E1003" i="4"/>
  <c r="I1002" i="4"/>
  <c r="E1002" i="4"/>
  <c r="I1001" i="4"/>
  <c r="E1001" i="4"/>
  <c r="I1000" i="4"/>
  <c r="E1000" i="4"/>
  <c r="I999" i="4"/>
  <c r="E999" i="4"/>
  <c r="I998" i="4"/>
  <c r="E998" i="4"/>
  <c r="I997" i="4"/>
  <c r="E997" i="4"/>
  <c r="I996" i="4"/>
  <c r="E996" i="4"/>
  <c r="I995" i="4"/>
  <c r="E995" i="4"/>
  <c r="I994" i="4"/>
  <c r="E994" i="4"/>
  <c r="I993" i="4"/>
  <c r="E993" i="4"/>
  <c r="I992" i="4"/>
  <c r="E992" i="4"/>
  <c r="I991" i="4"/>
  <c r="E991" i="4"/>
  <c r="I990" i="4"/>
  <c r="E990" i="4"/>
  <c r="I989" i="4"/>
  <c r="E989" i="4"/>
  <c r="I988" i="4"/>
  <c r="E988" i="4"/>
  <c r="I987" i="4"/>
  <c r="E987" i="4"/>
  <c r="I986" i="4"/>
  <c r="E986" i="4"/>
  <c r="I985" i="4"/>
  <c r="E985" i="4"/>
  <c r="I984" i="4"/>
  <c r="E984" i="4"/>
  <c r="I983" i="4"/>
  <c r="E983" i="4"/>
  <c r="I982" i="4"/>
  <c r="E982" i="4"/>
  <c r="I981" i="4"/>
  <c r="E981" i="4"/>
  <c r="I980" i="4"/>
  <c r="E980" i="4"/>
  <c r="I979" i="4"/>
  <c r="E979" i="4"/>
  <c r="I978" i="4"/>
  <c r="E978" i="4"/>
  <c r="I977" i="4"/>
  <c r="E977" i="4"/>
  <c r="I976" i="4"/>
  <c r="E976" i="4"/>
  <c r="I975" i="4"/>
  <c r="E975" i="4"/>
  <c r="I974" i="4"/>
  <c r="E974" i="4"/>
  <c r="I973" i="4"/>
  <c r="E973" i="4"/>
  <c r="I972" i="4"/>
  <c r="E972" i="4"/>
  <c r="I971" i="4"/>
  <c r="E971" i="4"/>
  <c r="I970" i="4"/>
  <c r="E970" i="4"/>
  <c r="I969" i="4"/>
  <c r="E969" i="4"/>
  <c r="I968" i="4"/>
  <c r="E968" i="4"/>
  <c r="I967" i="4"/>
  <c r="E967" i="4"/>
  <c r="I966" i="4"/>
  <c r="E966" i="4"/>
  <c r="I965" i="4"/>
  <c r="E965" i="4"/>
  <c r="I964" i="4"/>
  <c r="E964" i="4"/>
  <c r="I963" i="4"/>
  <c r="E963" i="4"/>
  <c r="I962" i="4"/>
  <c r="E962" i="4"/>
  <c r="I961" i="4"/>
  <c r="E961" i="4"/>
  <c r="I960" i="4"/>
  <c r="E960" i="4"/>
  <c r="I959" i="4"/>
  <c r="E959" i="4"/>
  <c r="I958" i="4"/>
  <c r="E958" i="4"/>
  <c r="I957" i="4"/>
  <c r="E957" i="4"/>
  <c r="I956" i="4"/>
  <c r="E956" i="4"/>
  <c r="I955" i="4"/>
  <c r="E955" i="4"/>
  <c r="I954" i="4"/>
  <c r="E954" i="4"/>
  <c r="I953" i="4"/>
  <c r="E953" i="4"/>
  <c r="I952" i="4"/>
  <c r="E952" i="4"/>
  <c r="I951" i="4"/>
  <c r="E951" i="4"/>
  <c r="I950" i="4"/>
  <c r="E950" i="4"/>
  <c r="I949" i="4"/>
  <c r="E949" i="4"/>
  <c r="I948" i="4"/>
  <c r="E948" i="4"/>
  <c r="I947" i="4"/>
  <c r="E947" i="4"/>
  <c r="I946" i="4"/>
  <c r="E946" i="4"/>
  <c r="I945" i="4"/>
  <c r="E945" i="4"/>
  <c r="I944" i="4"/>
  <c r="E944" i="4"/>
  <c r="I943" i="4"/>
  <c r="E943" i="4"/>
  <c r="I942" i="4"/>
  <c r="E942" i="4"/>
  <c r="I941" i="4"/>
  <c r="E941" i="4"/>
  <c r="I940" i="4"/>
  <c r="E940" i="4"/>
  <c r="I939" i="4"/>
  <c r="E939" i="4"/>
  <c r="I938" i="4"/>
  <c r="E938" i="4"/>
  <c r="I937" i="4"/>
  <c r="E937" i="4"/>
  <c r="I936" i="4"/>
  <c r="E936" i="4"/>
  <c r="I935" i="4"/>
  <c r="E935" i="4"/>
  <c r="I934" i="4"/>
  <c r="E934" i="4"/>
  <c r="I933" i="4"/>
  <c r="E933" i="4"/>
  <c r="I932" i="4"/>
  <c r="E932" i="4"/>
  <c r="I931" i="4"/>
  <c r="E931" i="4"/>
  <c r="I930" i="4"/>
  <c r="E930" i="4"/>
  <c r="I929" i="4"/>
  <c r="E929" i="4"/>
  <c r="I928" i="4"/>
  <c r="E928" i="4"/>
  <c r="I927" i="4"/>
  <c r="E927" i="4"/>
  <c r="I926" i="4"/>
  <c r="E926" i="4"/>
  <c r="I925" i="4"/>
  <c r="E925" i="4"/>
  <c r="I924" i="4"/>
  <c r="E924" i="4"/>
  <c r="I923" i="4"/>
  <c r="E923" i="4"/>
  <c r="I922" i="4"/>
  <c r="E922" i="4"/>
  <c r="I921" i="4"/>
  <c r="E921" i="4"/>
  <c r="I920" i="4"/>
  <c r="E920" i="4"/>
  <c r="I919" i="4"/>
  <c r="E919" i="4"/>
  <c r="I918" i="4"/>
  <c r="E918" i="4"/>
  <c r="I917" i="4"/>
  <c r="E917" i="4"/>
  <c r="I916" i="4"/>
  <c r="E916" i="4"/>
  <c r="I915" i="4"/>
  <c r="E915" i="4"/>
  <c r="I914" i="4"/>
  <c r="E914" i="4"/>
  <c r="I913" i="4"/>
  <c r="E913" i="4"/>
  <c r="I912" i="4"/>
  <c r="E912" i="4"/>
  <c r="I911" i="4"/>
  <c r="E911" i="4"/>
  <c r="I910" i="4"/>
  <c r="E910" i="4"/>
  <c r="I909" i="4"/>
  <c r="E909" i="4"/>
  <c r="I908" i="4"/>
  <c r="E908" i="4"/>
  <c r="I907" i="4"/>
  <c r="E907" i="4"/>
  <c r="I906" i="4"/>
  <c r="E906" i="4"/>
  <c r="I905" i="4"/>
  <c r="E905" i="4"/>
  <c r="I904" i="4"/>
  <c r="E904" i="4"/>
  <c r="I903" i="4"/>
  <c r="E903" i="4"/>
  <c r="I902" i="4"/>
  <c r="E902" i="4"/>
  <c r="I901" i="4"/>
  <c r="E901" i="4"/>
  <c r="I900" i="4"/>
  <c r="E900" i="4"/>
  <c r="I899" i="4"/>
  <c r="E899" i="4"/>
  <c r="I898" i="4"/>
  <c r="E898" i="4"/>
  <c r="I897" i="4"/>
  <c r="E897" i="4"/>
  <c r="I896" i="4"/>
  <c r="E896" i="4"/>
  <c r="I895" i="4"/>
  <c r="E895" i="4"/>
  <c r="I894" i="4"/>
  <c r="E894" i="4"/>
  <c r="I893" i="4"/>
  <c r="E893" i="4"/>
  <c r="I892" i="4"/>
  <c r="E892" i="4"/>
  <c r="I891" i="4"/>
  <c r="E891" i="4"/>
  <c r="I890" i="4"/>
  <c r="E890" i="4"/>
  <c r="I889" i="4"/>
  <c r="E889" i="4"/>
  <c r="I888" i="4"/>
  <c r="E888" i="4"/>
  <c r="I887" i="4"/>
  <c r="E887" i="4"/>
  <c r="I886" i="4"/>
  <c r="E886" i="4"/>
  <c r="I885" i="4"/>
  <c r="E885" i="4"/>
  <c r="I884" i="4"/>
  <c r="E884" i="4"/>
  <c r="I883" i="4"/>
  <c r="E883" i="4"/>
  <c r="I882" i="4"/>
  <c r="E882" i="4"/>
  <c r="I881" i="4"/>
  <c r="E881" i="4"/>
  <c r="I880" i="4"/>
  <c r="E880" i="4"/>
  <c r="I879" i="4"/>
  <c r="E879" i="4"/>
  <c r="I878" i="4"/>
  <c r="E878" i="4"/>
  <c r="I877" i="4"/>
  <c r="E877" i="4"/>
  <c r="I876" i="4"/>
  <c r="E876" i="4"/>
  <c r="I875" i="4"/>
  <c r="E875" i="4"/>
  <c r="I874" i="4"/>
  <c r="E874" i="4"/>
  <c r="I873" i="4"/>
  <c r="E873" i="4"/>
  <c r="I872" i="4"/>
  <c r="E872" i="4"/>
  <c r="I871" i="4"/>
  <c r="E871" i="4"/>
  <c r="I870" i="4"/>
  <c r="E870" i="4"/>
  <c r="I869" i="4"/>
  <c r="E869" i="4"/>
  <c r="I868" i="4"/>
  <c r="E868" i="4"/>
  <c r="I867" i="4"/>
  <c r="E867" i="4"/>
  <c r="I866" i="4"/>
  <c r="E866" i="4"/>
  <c r="I865" i="4"/>
  <c r="E865" i="4"/>
  <c r="I864" i="4"/>
  <c r="E864" i="4"/>
  <c r="I863" i="4"/>
  <c r="E863" i="4"/>
  <c r="I862" i="4"/>
  <c r="E862" i="4"/>
  <c r="I861" i="4"/>
  <c r="E861" i="4"/>
  <c r="I860" i="4"/>
  <c r="E860" i="4"/>
  <c r="I859" i="4"/>
  <c r="E859" i="4"/>
  <c r="I858" i="4"/>
  <c r="E858" i="4"/>
  <c r="I857" i="4"/>
  <c r="E857" i="4"/>
  <c r="I856" i="4"/>
  <c r="E856" i="4"/>
  <c r="I855" i="4"/>
  <c r="E855" i="4"/>
  <c r="I854" i="4"/>
  <c r="E854" i="4"/>
  <c r="I853" i="4"/>
  <c r="E853" i="4"/>
  <c r="I852" i="4"/>
  <c r="E852" i="4"/>
  <c r="I851" i="4"/>
  <c r="E851" i="4"/>
  <c r="I850" i="4"/>
  <c r="E850" i="4"/>
  <c r="I849" i="4"/>
  <c r="E849" i="4"/>
  <c r="I848" i="4"/>
  <c r="E848" i="4"/>
  <c r="I847" i="4"/>
  <c r="E847" i="4"/>
  <c r="I846" i="4"/>
  <c r="E846" i="4"/>
  <c r="I845" i="4"/>
  <c r="E845" i="4"/>
  <c r="I844" i="4"/>
  <c r="E844" i="4"/>
  <c r="I843" i="4"/>
  <c r="E843" i="4"/>
  <c r="I842" i="4"/>
  <c r="E842" i="4"/>
  <c r="I841" i="4"/>
  <c r="E841" i="4"/>
  <c r="I840" i="4"/>
  <c r="E840" i="4"/>
  <c r="I839" i="4"/>
  <c r="E839" i="4"/>
  <c r="I838" i="4"/>
  <c r="E838" i="4"/>
  <c r="I837" i="4"/>
  <c r="E837" i="4"/>
  <c r="I836" i="4"/>
  <c r="E836" i="4"/>
  <c r="I835" i="4"/>
  <c r="E835" i="4"/>
  <c r="I834" i="4"/>
  <c r="E834" i="4"/>
  <c r="I833" i="4"/>
  <c r="E833" i="4"/>
  <c r="I832" i="4"/>
  <c r="E832" i="4"/>
  <c r="I831" i="4"/>
  <c r="E831" i="4"/>
  <c r="I830" i="4"/>
  <c r="E830" i="4"/>
  <c r="I829" i="4"/>
  <c r="E829" i="4"/>
  <c r="I828" i="4"/>
  <c r="E828" i="4"/>
  <c r="I827" i="4"/>
  <c r="E827" i="4"/>
  <c r="I826" i="4"/>
  <c r="E826" i="4"/>
  <c r="I825" i="4"/>
  <c r="E825" i="4"/>
  <c r="I824" i="4"/>
  <c r="E824" i="4"/>
  <c r="I823" i="4"/>
  <c r="E823" i="4"/>
  <c r="I822" i="4"/>
  <c r="E822" i="4"/>
  <c r="I821" i="4"/>
  <c r="E821" i="4"/>
  <c r="I820" i="4"/>
  <c r="E820" i="4"/>
  <c r="I819" i="4"/>
  <c r="E819" i="4"/>
  <c r="I818" i="4"/>
  <c r="E818" i="4"/>
  <c r="I817" i="4"/>
  <c r="E817" i="4"/>
  <c r="I816" i="4"/>
  <c r="E816" i="4"/>
  <c r="I815" i="4"/>
  <c r="E815" i="4"/>
  <c r="I814" i="4"/>
  <c r="E814" i="4"/>
  <c r="I813" i="4"/>
  <c r="E813" i="4"/>
  <c r="I812" i="4"/>
  <c r="E812" i="4"/>
  <c r="I811" i="4"/>
  <c r="E811" i="4"/>
  <c r="I810" i="4"/>
  <c r="E810" i="4"/>
  <c r="I809" i="4"/>
  <c r="E809" i="4"/>
  <c r="I808" i="4"/>
  <c r="E808" i="4"/>
  <c r="I807" i="4"/>
  <c r="E807" i="4"/>
  <c r="I806" i="4"/>
  <c r="E806" i="4"/>
  <c r="I805" i="4"/>
  <c r="E805" i="4"/>
  <c r="I804" i="4"/>
  <c r="E804" i="4"/>
  <c r="I803" i="4"/>
  <c r="E803" i="4"/>
  <c r="I802" i="4"/>
  <c r="E802" i="4"/>
  <c r="I801" i="4"/>
  <c r="E801" i="4"/>
  <c r="I800" i="4"/>
  <c r="E800" i="4"/>
  <c r="I799" i="4"/>
  <c r="E799" i="4"/>
  <c r="I798" i="4"/>
  <c r="E798" i="4"/>
  <c r="I797" i="4"/>
  <c r="E797" i="4"/>
  <c r="I796" i="4"/>
  <c r="E796" i="4"/>
  <c r="I795" i="4"/>
  <c r="E795" i="4"/>
  <c r="I794" i="4"/>
  <c r="E794" i="4"/>
  <c r="I793" i="4"/>
  <c r="E793" i="4"/>
  <c r="I792" i="4"/>
  <c r="E792" i="4"/>
  <c r="I791" i="4"/>
  <c r="E791" i="4"/>
  <c r="I790" i="4"/>
  <c r="E790" i="4"/>
  <c r="I789" i="4"/>
  <c r="E789" i="4"/>
  <c r="I788" i="4"/>
  <c r="E788" i="4"/>
  <c r="I787" i="4"/>
  <c r="E787" i="4"/>
  <c r="I786" i="4"/>
  <c r="E786" i="4"/>
  <c r="I785" i="4"/>
  <c r="E785" i="4"/>
  <c r="I784" i="4"/>
  <c r="E784" i="4"/>
  <c r="I783" i="4"/>
  <c r="E783" i="4"/>
  <c r="I782" i="4"/>
  <c r="E782" i="4"/>
  <c r="I781" i="4"/>
  <c r="E781" i="4"/>
  <c r="I780" i="4"/>
  <c r="E780" i="4"/>
  <c r="I779" i="4"/>
  <c r="E779" i="4"/>
  <c r="I778" i="4"/>
  <c r="E778" i="4"/>
  <c r="I777" i="4"/>
  <c r="E777" i="4"/>
  <c r="I776" i="4"/>
  <c r="E776" i="4"/>
  <c r="I775" i="4"/>
  <c r="E775" i="4"/>
  <c r="I774" i="4"/>
  <c r="E774" i="4"/>
  <c r="I773" i="4"/>
  <c r="E773" i="4"/>
  <c r="I772" i="4"/>
  <c r="E772" i="4"/>
  <c r="I771" i="4"/>
  <c r="E771" i="4"/>
  <c r="I770" i="4"/>
  <c r="E770" i="4"/>
  <c r="I769" i="4"/>
  <c r="E769" i="4"/>
  <c r="I768" i="4"/>
  <c r="E768" i="4"/>
  <c r="I767" i="4"/>
  <c r="E767" i="4"/>
  <c r="I766" i="4"/>
  <c r="E766" i="4"/>
  <c r="I765" i="4"/>
  <c r="E765" i="4"/>
  <c r="I764" i="4"/>
  <c r="E764" i="4"/>
  <c r="I763" i="4"/>
  <c r="E763" i="4"/>
  <c r="I762" i="4"/>
  <c r="E762" i="4"/>
  <c r="I761" i="4"/>
  <c r="E761" i="4"/>
  <c r="I760" i="4"/>
  <c r="E760" i="4"/>
  <c r="I759" i="4"/>
  <c r="E759" i="4"/>
  <c r="I758" i="4"/>
  <c r="E758" i="4"/>
  <c r="I757" i="4"/>
  <c r="E757" i="4"/>
  <c r="I756" i="4"/>
  <c r="E756" i="4"/>
  <c r="I755" i="4"/>
  <c r="E755" i="4"/>
  <c r="I754" i="4"/>
  <c r="E754" i="4"/>
  <c r="I753" i="4"/>
  <c r="E753" i="4"/>
  <c r="I752" i="4"/>
  <c r="E752" i="4"/>
  <c r="I751" i="4"/>
  <c r="E751" i="4"/>
  <c r="I750" i="4"/>
  <c r="E750" i="4"/>
  <c r="I749" i="4"/>
  <c r="E749" i="4"/>
  <c r="I748" i="4"/>
  <c r="E748" i="4"/>
  <c r="I747" i="4"/>
  <c r="E747" i="4"/>
  <c r="I746" i="4"/>
  <c r="E746" i="4"/>
  <c r="I745" i="4"/>
  <c r="E745" i="4"/>
  <c r="I744" i="4"/>
  <c r="E744" i="4"/>
  <c r="I743" i="4"/>
  <c r="E743" i="4"/>
  <c r="I742" i="4"/>
  <c r="E742" i="4"/>
  <c r="I741" i="4"/>
  <c r="E741" i="4"/>
  <c r="I740" i="4"/>
  <c r="E740" i="4"/>
  <c r="I739" i="4"/>
  <c r="E739" i="4"/>
  <c r="I738" i="4"/>
  <c r="E738" i="4"/>
  <c r="I737" i="4"/>
  <c r="E737" i="4"/>
  <c r="I736" i="4"/>
  <c r="E736" i="4"/>
  <c r="I735" i="4"/>
  <c r="E735" i="4"/>
  <c r="I734" i="4"/>
  <c r="E734" i="4"/>
  <c r="I733" i="4"/>
  <c r="E733" i="4"/>
  <c r="I732" i="4"/>
  <c r="E732" i="4"/>
  <c r="I731" i="4"/>
  <c r="E731" i="4"/>
  <c r="I730" i="4"/>
  <c r="E730" i="4"/>
  <c r="I729" i="4"/>
  <c r="E729" i="4"/>
  <c r="I728" i="4"/>
  <c r="E728" i="4"/>
  <c r="I727" i="4"/>
  <c r="E727" i="4"/>
  <c r="I726" i="4"/>
  <c r="E726" i="4"/>
  <c r="I725" i="4"/>
  <c r="E725" i="4"/>
  <c r="I724" i="4"/>
  <c r="E724" i="4"/>
  <c r="I723" i="4"/>
  <c r="E723" i="4"/>
  <c r="I722" i="4"/>
  <c r="E722" i="4"/>
  <c r="I721" i="4"/>
  <c r="E721" i="4"/>
  <c r="I720" i="4"/>
  <c r="E720" i="4"/>
  <c r="I719" i="4"/>
  <c r="E719" i="4"/>
  <c r="I718" i="4"/>
  <c r="E718" i="4"/>
  <c r="I717" i="4"/>
  <c r="E717" i="4"/>
  <c r="I716" i="4"/>
  <c r="E716" i="4"/>
  <c r="I715" i="4"/>
  <c r="E715" i="4"/>
  <c r="I714" i="4"/>
  <c r="E714" i="4"/>
  <c r="I713" i="4"/>
  <c r="E713" i="4"/>
  <c r="I712" i="4"/>
  <c r="E712" i="4"/>
  <c r="I711" i="4"/>
  <c r="E711" i="4"/>
  <c r="I710" i="4"/>
  <c r="E710" i="4"/>
  <c r="I709" i="4"/>
  <c r="E709" i="4"/>
  <c r="I708" i="4"/>
  <c r="E708" i="4"/>
  <c r="I707" i="4"/>
  <c r="E707" i="4"/>
  <c r="I706" i="4"/>
  <c r="E706" i="4"/>
  <c r="I705" i="4"/>
  <c r="E705" i="4"/>
  <c r="I704" i="4"/>
  <c r="E704" i="4"/>
  <c r="I703" i="4"/>
  <c r="E703" i="4"/>
  <c r="I702" i="4"/>
  <c r="E702" i="4"/>
  <c r="I701" i="4"/>
  <c r="E701" i="4"/>
  <c r="I700" i="4"/>
  <c r="E700" i="4"/>
  <c r="I699" i="4"/>
  <c r="E699" i="4"/>
  <c r="I698" i="4"/>
  <c r="E698" i="4"/>
  <c r="I697" i="4"/>
  <c r="E697" i="4"/>
  <c r="I696" i="4"/>
  <c r="E696" i="4"/>
  <c r="I695" i="4"/>
  <c r="E695" i="4"/>
  <c r="I694" i="4"/>
  <c r="E694" i="4"/>
  <c r="I693" i="4"/>
  <c r="E693" i="4"/>
  <c r="I692" i="4"/>
  <c r="E692" i="4"/>
  <c r="I691" i="4"/>
  <c r="E691" i="4"/>
  <c r="I690" i="4"/>
  <c r="E690" i="4"/>
  <c r="I689" i="4"/>
  <c r="E689" i="4"/>
  <c r="I688" i="4"/>
  <c r="E688" i="4"/>
  <c r="I687" i="4"/>
  <c r="E687" i="4"/>
  <c r="I686" i="4"/>
  <c r="E686" i="4"/>
  <c r="I685" i="4"/>
  <c r="E685" i="4"/>
  <c r="I684" i="4"/>
  <c r="E684" i="4"/>
  <c r="I683" i="4"/>
  <c r="E683" i="4"/>
  <c r="I682" i="4"/>
  <c r="E682" i="4"/>
  <c r="I681" i="4"/>
  <c r="E681" i="4"/>
  <c r="I680" i="4"/>
  <c r="E680" i="4"/>
  <c r="I679" i="4"/>
  <c r="E679" i="4"/>
  <c r="I678" i="4"/>
  <c r="E678" i="4"/>
  <c r="I677" i="4"/>
  <c r="E677" i="4"/>
  <c r="I676" i="4"/>
  <c r="E676" i="4"/>
  <c r="I675" i="4"/>
  <c r="E675" i="4"/>
  <c r="I674" i="4"/>
  <c r="E674" i="4"/>
  <c r="I673" i="4"/>
  <c r="E673" i="4"/>
  <c r="I672" i="4"/>
  <c r="E672" i="4"/>
  <c r="I671" i="4"/>
  <c r="E671" i="4"/>
  <c r="I670" i="4"/>
  <c r="E670" i="4"/>
  <c r="I669" i="4"/>
  <c r="E669" i="4"/>
  <c r="I668" i="4"/>
  <c r="E668" i="4"/>
  <c r="I667" i="4"/>
  <c r="E667" i="4"/>
  <c r="I666" i="4"/>
  <c r="E666" i="4"/>
  <c r="I665" i="4"/>
  <c r="E665" i="4"/>
  <c r="I664" i="4"/>
  <c r="E664" i="4"/>
  <c r="I663" i="4"/>
  <c r="E663" i="4"/>
  <c r="I662" i="4"/>
  <c r="E662" i="4"/>
  <c r="I661" i="4"/>
  <c r="E661" i="4"/>
  <c r="I660" i="4"/>
  <c r="E660" i="4"/>
  <c r="I659" i="4"/>
  <c r="E659" i="4"/>
  <c r="I658" i="4"/>
  <c r="E658" i="4"/>
  <c r="I657" i="4"/>
  <c r="E657" i="4"/>
  <c r="I656" i="4"/>
  <c r="E656" i="4"/>
  <c r="I655" i="4"/>
  <c r="E655" i="4"/>
  <c r="I654" i="4"/>
  <c r="E654" i="4"/>
  <c r="I653" i="4"/>
  <c r="E653" i="4"/>
  <c r="I652" i="4"/>
  <c r="E652" i="4"/>
  <c r="I651" i="4"/>
  <c r="E651" i="4"/>
  <c r="I650" i="4"/>
  <c r="E650" i="4"/>
  <c r="I649" i="4"/>
  <c r="E649" i="4"/>
  <c r="I648" i="4"/>
  <c r="E648" i="4"/>
  <c r="I647" i="4"/>
  <c r="E647" i="4"/>
  <c r="I646" i="4"/>
  <c r="E646" i="4"/>
  <c r="I645" i="4"/>
  <c r="E645" i="4"/>
  <c r="I644" i="4"/>
  <c r="E644" i="4"/>
  <c r="I643" i="4"/>
  <c r="E643" i="4"/>
  <c r="I642" i="4"/>
  <c r="E642" i="4"/>
  <c r="I641" i="4"/>
  <c r="E641" i="4"/>
  <c r="I640" i="4"/>
  <c r="E640" i="4"/>
  <c r="I639" i="4"/>
  <c r="E639" i="4"/>
  <c r="I638" i="4"/>
  <c r="E638" i="4"/>
  <c r="I637" i="4"/>
  <c r="E637" i="4"/>
  <c r="I636" i="4"/>
  <c r="E636" i="4"/>
  <c r="I635" i="4"/>
  <c r="E635" i="4"/>
  <c r="I634" i="4"/>
  <c r="E634" i="4"/>
  <c r="I633" i="4"/>
  <c r="E633" i="4"/>
  <c r="I632" i="4"/>
  <c r="E632" i="4"/>
  <c r="I631" i="4"/>
  <c r="E631" i="4"/>
  <c r="I630" i="4"/>
  <c r="E630" i="4"/>
  <c r="I629" i="4"/>
  <c r="E629" i="4"/>
  <c r="I628" i="4"/>
  <c r="E628" i="4"/>
  <c r="I627" i="4"/>
  <c r="E627" i="4"/>
  <c r="I626" i="4"/>
  <c r="E626" i="4"/>
  <c r="I625" i="4"/>
  <c r="E625" i="4"/>
  <c r="I624" i="4"/>
  <c r="E624" i="4"/>
  <c r="I623" i="4"/>
  <c r="E623" i="4"/>
  <c r="I622" i="4"/>
  <c r="E622" i="4"/>
  <c r="I621" i="4"/>
  <c r="E621" i="4"/>
  <c r="I620" i="4"/>
  <c r="E620" i="4"/>
  <c r="I619" i="4"/>
  <c r="E619" i="4"/>
  <c r="I618" i="4"/>
  <c r="E618" i="4"/>
  <c r="I617" i="4"/>
  <c r="E617" i="4"/>
  <c r="I616" i="4"/>
  <c r="E616" i="4"/>
  <c r="I615" i="4"/>
  <c r="E615" i="4"/>
  <c r="I614" i="4"/>
  <c r="E614" i="4"/>
  <c r="I613" i="4"/>
  <c r="E613" i="4"/>
  <c r="I612" i="4"/>
  <c r="E612" i="4"/>
  <c r="I611" i="4"/>
  <c r="E611" i="4"/>
  <c r="I610" i="4"/>
  <c r="E610" i="4"/>
  <c r="I609" i="4"/>
  <c r="E609" i="4"/>
  <c r="I608" i="4"/>
  <c r="E608" i="4"/>
  <c r="I607" i="4"/>
  <c r="E607" i="4"/>
  <c r="I606" i="4"/>
  <c r="E606" i="4"/>
  <c r="I605" i="4"/>
  <c r="E605" i="4"/>
  <c r="I604" i="4"/>
  <c r="E604" i="4"/>
  <c r="I603" i="4"/>
  <c r="E603" i="4"/>
  <c r="I602" i="4"/>
  <c r="E602" i="4"/>
  <c r="I601" i="4"/>
  <c r="E601" i="4"/>
  <c r="I600" i="4"/>
  <c r="E600" i="4"/>
  <c r="I599" i="4"/>
  <c r="E599" i="4"/>
  <c r="I598" i="4"/>
  <c r="E598" i="4"/>
  <c r="I597" i="4"/>
  <c r="E597" i="4"/>
  <c r="I596" i="4"/>
  <c r="E596" i="4"/>
  <c r="I595" i="4"/>
  <c r="E595" i="4"/>
  <c r="I594" i="4"/>
  <c r="E594" i="4"/>
  <c r="I593" i="4"/>
  <c r="E593" i="4"/>
  <c r="I592" i="4"/>
  <c r="E592" i="4"/>
  <c r="I591" i="4"/>
  <c r="E591" i="4"/>
  <c r="I590" i="4"/>
  <c r="E590" i="4"/>
  <c r="I589" i="4"/>
  <c r="E589" i="4"/>
  <c r="I588" i="4"/>
  <c r="E588" i="4"/>
  <c r="I587" i="4"/>
  <c r="E587" i="4"/>
  <c r="I586" i="4"/>
  <c r="E586" i="4"/>
  <c r="I585" i="4"/>
  <c r="E585" i="4"/>
  <c r="I584" i="4"/>
  <c r="E584" i="4"/>
  <c r="I583" i="4"/>
  <c r="E583" i="4"/>
  <c r="I582" i="4"/>
  <c r="E582" i="4"/>
  <c r="I581" i="4"/>
  <c r="E581" i="4"/>
  <c r="I580" i="4"/>
  <c r="E580" i="4"/>
  <c r="I579" i="4"/>
  <c r="E579" i="4"/>
  <c r="I578" i="4"/>
  <c r="E578" i="4"/>
  <c r="I577" i="4"/>
  <c r="E577" i="4"/>
  <c r="I576" i="4"/>
  <c r="E576" i="4"/>
  <c r="I575" i="4"/>
  <c r="E575" i="4"/>
  <c r="I574" i="4"/>
  <c r="E574" i="4"/>
  <c r="I573" i="4"/>
  <c r="E573" i="4"/>
  <c r="I572" i="4"/>
  <c r="E572" i="4"/>
  <c r="I571" i="4"/>
  <c r="E571" i="4"/>
  <c r="I570" i="4"/>
  <c r="E570" i="4"/>
  <c r="I569" i="4"/>
  <c r="E569" i="4"/>
  <c r="I568" i="4"/>
  <c r="E568" i="4"/>
  <c r="I567" i="4"/>
  <c r="E567" i="4"/>
  <c r="I566" i="4"/>
  <c r="E566" i="4"/>
  <c r="I565" i="4"/>
  <c r="E565" i="4"/>
  <c r="I564" i="4"/>
  <c r="E564" i="4"/>
  <c r="I563" i="4"/>
  <c r="E563" i="4"/>
  <c r="I562" i="4"/>
  <c r="E562" i="4"/>
  <c r="I561" i="4"/>
  <c r="E561" i="4"/>
  <c r="I560" i="4"/>
  <c r="E560" i="4"/>
  <c r="I559" i="4"/>
  <c r="E559" i="4"/>
  <c r="I558" i="4"/>
  <c r="E558" i="4"/>
  <c r="I557" i="4"/>
  <c r="E557" i="4"/>
  <c r="I556" i="4"/>
  <c r="E556" i="4"/>
  <c r="I555" i="4"/>
  <c r="E555" i="4"/>
  <c r="I554" i="4"/>
  <c r="E554" i="4"/>
  <c r="I553" i="4"/>
  <c r="E553" i="4"/>
  <c r="I552" i="4"/>
  <c r="E552" i="4"/>
  <c r="I551" i="4"/>
  <c r="E551" i="4"/>
  <c r="I550" i="4"/>
  <c r="E550" i="4"/>
  <c r="I549" i="4"/>
  <c r="E549" i="4"/>
  <c r="I548" i="4"/>
  <c r="E548" i="4"/>
  <c r="I547" i="4"/>
  <c r="E547" i="4"/>
  <c r="I546" i="4"/>
  <c r="E546" i="4"/>
  <c r="I545" i="4"/>
  <c r="E545" i="4"/>
  <c r="I544" i="4"/>
  <c r="E544" i="4"/>
  <c r="I543" i="4"/>
  <c r="E543" i="4"/>
  <c r="I542" i="4"/>
  <c r="E542" i="4"/>
  <c r="I541" i="4"/>
  <c r="E541" i="4"/>
  <c r="I540" i="4"/>
  <c r="E540" i="4"/>
  <c r="I539" i="4"/>
  <c r="E539" i="4"/>
  <c r="I538" i="4"/>
  <c r="E538" i="4"/>
  <c r="I537" i="4"/>
  <c r="E537" i="4"/>
  <c r="I536" i="4"/>
  <c r="E536" i="4"/>
  <c r="I535" i="4"/>
  <c r="E535" i="4"/>
  <c r="I534" i="4"/>
  <c r="E534" i="4"/>
  <c r="I533" i="4"/>
  <c r="E533" i="4"/>
  <c r="I532" i="4"/>
  <c r="E532" i="4"/>
  <c r="I531" i="4"/>
  <c r="E531" i="4"/>
  <c r="I530" i="4"/>
  <c r="E530" i="4"/>
  <c r="I529" i="4"/>
  <c r="E529" i="4"/>
  <c r="I528" i="4"/>
  <c r="E528" i="4"/>
  <c r="I527" i="4"/>
  <c r="E527" i="4"/>
  <c r="I526" i="4"/>
  <c r="E526" i="4"/>
  <c r="I525" i="4"/>
  <c r="E525" i="4"/>
  <c r="I524" i="4"/>
  <c r="E524" i="4"/>
  <c r="I523" i="4"/>
  <c r="E523" i="4"/>
  <c r="I522" i="4"/>
  <c r="E522" i="4"/>
  <c r="I521" i="4"/>
  <c r="E521" i="4"/>
  <c r="I520" i="4"/>
  <c r="E520" i="4"/>
  <c r="I519" i="4"/>
  <c r="E519" i="4"/>
  <c r="I518" i="4"/>
  <c r="E518" i="4"/>
  <c r="I517" i="4"/>
  <c r="E517" i="4"/>
  <c r="I516" i="4"/>
  <c r="E516" i="4"/>
  <c r="I515" i="4"/>
  <c r="E515" i="4"/>
  <c r="I514" i="4"/>
  <c r="E514" i="4"/>
  <c r="I513" i="4"/>
  <c r="E513" i="4"/>
  <c r="I512" i="4"/>
  <c r="E512" i="4"/>
  <c r="I511" i="4"/>
  <c r="E511" i="4"/>
  <c r="I510" i="4"/>
  <c r="E510" i="4"/>
  <c r="I509" i="4"/>
  <c r="E509" i="4"/>
  <c r="I508" i="4"/>
  <c r="E508" i="4"/>
  <c r="I507" i="4"/>
  <c r="E507" i="4"/>
  <c r="I506" i="4"/>
  <c r="E506" i="4"/>
  <c r="I505" i="4"/>
  <c r="E505" i="4"/>
  <c r="I504" i="4"/>
  <c r="E504" i="4"/>
  <c r="I503" i="4"/>
  <c r="E503" i="4"/>
  <c r="I502" i="4"/>
  <c r="E502" i="4"/>
  <c r="I501" i="4"/>
  <c r="E501" i="4"/>
  <c r="I500" i="4"/>
  <c r="E500" i="4"/>
  <c r="I499" i="4"/>
  <c r="E499" i="4"/>
  <c r="I498" i="4"/>
  <c r="E498" i="4"/>
  <c r="I497" i="4"/>
  <c r="E497" i="4"/>
  <c r="I496" i="4"/>
  <c r="E496" i="4"/>
  <c r="I495" i="4"/>
  <c r="E495" i="4"/>
  <c r="I494" i="4"/>
  <c r="E494" i="4"/>
  <c r="I493" i="4"/>
  <c r="E493" i="4"/>
  <c r="I492" i="4"/>
  <c r="E492" i="4"/>
  <c r="I491" i="4"/>
  <c r="E491" i="4"/>
  <c r="I490" i="4"/>
  <c r="E490" i="4"/>
  <c r="I489" i="4"/>
  <c r="E489" i="4"/>
  <c r="I488" i="4"/>
  <c r="E488" i="4"/>
  <c r="I487" i="4"/>
  <c r="E487" i="4"/>
  <c r="I486" i="4"/>
  <c r="E486" i="4"/>
  <c r="I485" i="4"/>
  <c r="E485" i="4"/>
  <c r="I484" i="4"/>
  <c r="E484" i="4"/>
  <c r="I483" i="4"/>
  <c r="E483" i="4"/>
  <c r="I482" i="4"/>
  <c r="E482" i="4"/>
  <c r="I481" i="4"/>
  <c r="E481" i="4"/>
  <c r="I480" i="4"/>
  <c r="E480" i="4"/>
  <c r="I479" i="4"/>
  <c r="E479" i="4"/>
  <c r="I478" i="4"/>
  <c r="E478" i="4"/>
  <c r="I477" i="4"/>
  <c r="E477" i="4"/>
  <c r="I476" i="4"/>
  <c r="E476" i="4"/>
  <c r="I475" i="4"/>
  <c r="E475" i="4"/>
  <c r="I474" i="4"/>
  <c r="E474" i="4"/>
  <c r="I473" i="4"/>
  <c r="E473" i="4"/>
  <c r="I472" i="4"/>
  <c r="E472" i="4"/>
  <c r="I471" i="4"/>
  <c r="E471" i="4"/>
  <c r="I470" i="4"/>
  <c r="E470" i="4"/>
  <c r="I469" i="4"/>
  <c r="E469" i="4"/>
  <c r="I468" i="4"/>
  <c r="E468" i="4"/>
  <c r="I467" i="4"/>
  <c r="E467" i="4"/>
  <c r="I466" i="4"/>
  <c r="E466" i="4"/>
  <c r="I465" i="4"/>
  <c r="E465" i="4"/>
  <c r="I464" i="4"/>
  <c r="E464" i="4"/>
  <c r="I463" i="4"/>
  <c r="E463" i="4"/>
  <c r="I462" i="4"/>
  <c r="E462" i="4"/>
  <c r="I461" i="4"/>
  <c r="E461" i="4"/>
  <c r="I460" i="4"/>
  <c r="E460" i="4"/>
  <c r="I459" i="4"/>
  <c r="E459" i="4"/>
  <c r="I458" i="4"/>
  <c r="E458" i="4"/>
  <c r="I457" i="4"/>
  <c r="E457" i="4"/>
  <c r="I456" i="4"/>
  <c r="E456" i="4"/>
  <c r="I455" i="4"/>
  <c r="E455" i="4"/>
  <c r="I454" i="4"/>
  <c r="E454" i="4"/>
  <c r="I453" i="4"/>
  <c r="E453" i="4"/>
  <c r="I452" i="4"/>
  <c r="E452" i="4"/>
  <c r="I451" i="4"/>
  <c r="E451" i="4"/>
  <c r="I450" i="4"/>
  <c r="E450" i="4"/>
  <c r="I449" i="4"/>
  <c r="E449" i="4"/>
  <c r="I448" i="4"/>
  <c r="E448" i="4"/>
  <c r="I447" i="4"/>
  <c r="E447" i="4"/>
  <c r="I446" i="4"/>
  <c r="E446" i="4"/>
  <c r="I445" i="4"/>
  <c r="E445" i="4"/>
  <c r="I444" i="4"/>
  <c r="E444" i="4"/>
  <c r="I443" i="4"/>
  <c r="E443" i="4"/>
  <c r="I442" i="4"/>
  <c r="E442" i="4"/>
  <c r="I441" i="4"/>
  <c r="E441" i="4"/>
  <c r="I440" i="4"/>
  <c r="E440" i="4"/>
  <c r="I439" i="4"/>
  <c r="E439" i="4"/>
  <c r="I438" i="4"/>
  <c r="E438" i="4"/>
  <c r="I437" i="4"/>
  <c r="E437" i="4"/>
  <c r="I436" i="4"/>
  <c r="E436" i="4"/>
  <c r="I435" i="4"/>
  <c r="E435" i="4"/>
  <c r="I434" i="4"/>
  <c r="E434" i="4"/>
  <c r="I433" i="4"/>
  <c r="E433" i="4"/>
  <c r="I432" i="4"/>
  <c r="E432" i="4"/>
  <c r="I431" i="4"/>
  <c r="E431" i="4"/>
  <c r="I430" i="4"/>
  <c r="E430" i="4"/>
  <c r="I429" i="4"/>
  <c r="E429" i="4"/>
  <c r="I428" i="4"/>
  <c r="E428" i="4"/>
  <c r="I427" i="4"/>
  <c r="E427" i="4"/>
  <c r="I426" i="4"/>
  <c r="E426" i="4"/>
  <c r="I425" i="4"/>
  <c r="E425" i="4"/>
  <c r="I424" i="4"/>
  <c r="E424" i="4"/>
  <c r="I423" i="4"/>
  <c r="E423" i="4"/>
  <c r="I422" i="4"/>
  <c r="E422" i="4"/>
  <c r="I421" i="4"/>
  <c r="E421" i="4"/>
  <c r="I420" i="4"/>
  <c r="E420" i="4"/>
  <c r="I419" i="4"/>
  <c r="E419" i="4"/>
  <c r="I418" i="4"/>
  <c r="E418" i="4"/>
  <c r="I417" i="4"/>
  <c r="E417" i="4"/>
  <c r="I416" i="4"/>
  <c r="E416" i="4"/>
  <c r="I415" i="4"/>
  <c r="E415" i="4"/>
  <c r="I414" i="4"/>
  <c r="E414" i="4"/>
  <c r="I413" i="4"/>
  <c r="E413" i="4"/>
  <c r="I412" i="4"/>
  <c r="E412" i="4"/>
  <c r="I411" i="4"/>
  <c r="E411" i="4"/>
  <c r="I410" i="4"/>
  <c r="E410" i="4"/>
  <c r="I409" i="4"/>
  <c r="E409" i="4"/>
  <c r="I408" i="4"/>
  <c r="E408" i="4"/>
  <c r="I407" i="4"/>
  <c r="E407" i="4"/>
  <c r="I406" i="4"/>
  <c r="E406" i="4"/>
  <c r="I405" i="4"/>
  <c r="E405" i="4"/>
  <c r="I404" i="4"/>
  <c r="E404" i="4"/>
  <c r="I403" i="4"/>
  <c r="E403" i="4"/>
  <c r="I402" i="4"/>
  <c r="E402" i="4"/>
  <c r="I401" i="4"/>
  <c r="E401" i="4"/>
  <c r="I400" i="4"/>
  <c r="E400" i="4"/>
  <c r="I399" i="4"/>
  <c r="E399" i="4"/>
  <c r="I398" i="4"/>
  <c r="E398" i="4"/>
  <c r="I397" i="4"/>
  <c r="E397" i="4"/>
  <c r="I396" i="4"/>
  <c r="E396" i="4"/>
  <c r="I395" i="4"/>
  <c r="E395" i="4"/>
  <c r="I394" i="4"/>
  <c r="E394" i="4"/>
  <c r="I393" i="4"/>
  <c r="E393" i="4"/>
  <c r="I392" i="4"/>
  <c r="E392" i="4"/>
  <c r="I391" i="4"/>
  <c r="E391" i="4"/>
  <c r="I390" i="4"/>
  <c r="E390" i="4"/>
  <c r="I389" i="4"/>
  <c r="E389" i="4"/>
  <c r="I388" i="4"/>
  <c r="E388" i="4"/>
  <c r="I387" i="4"/>
  <c r="E387" i="4"/>
  <c r="I386" i="4"/>
  <c r="E386" i="4"/>
  <c r="I385" i="4"/>
  <c r="E385" i="4"/>
  <c r="I384" i="4"/>
  <c r="E384" i="4"/>
  <c r="I383" i="4"/>
  <c r="E383" i="4"/>
  <c r="I382" i="4"/>
  <c r="E382" i="4"/>
  <c r="I381" i="4"/>
  <c r="E381" i="4"/>
  <c r="I380" i="4"/>
  <c r="E380" i="4"/>
  <c r="I379" i="4"/>
  <c r="E379" i="4"/>
  <c r="I378" i="4"/>
  <c r="E378" i="4"/>
  <c r="I377" i="4"/>
  <c r="E377" i="4"/>
  <c r="I376" i="4"/>
  <c r="E376" i="4"/>
  <c r="I375" i="4"/>
  <c r="E375" i="4"/>
  <c r="I374" i="4"/>
  <c r="E374" i="4"/>
  <c r="I373" i="4"/>
  <c r="E373" i="4"/>
  <c r="I372" i="4"/>
  <c r="E372" i="4"/>
  <c r="I371" i="4"/>
  <c r="E371" i="4"/>
  <c r="I370" i="4"/>
  <c r="E370" i="4"/>
  <c r="I369" i="4"/>
  <c r="E369" i="4"/>
  <c r="I368" i="4"/>
  <c r="E368" i="4"/>
  <c r="I367" i="4"/>
  <c r="E367" i="4"/>
  <c r="I366" i="4"/>
  <c r="E366" i="4"/>
  <c r="I365" i="4"/>
  <c r="E365" i="4"/>
  <c r="I364" i="4"/>
  <c r="E364" i="4"/>
  <c r="I363" i="4"/>
  <c r="E363" i="4"/>
  <c r="I362" i="4"/>
  <c r="E362" i="4"/>
  <c r="I361" i="4"/>
  <c r="E361" i="4"/>
  <c r="I360" i="4"/>
  <c r="E360" i="4"/>
  <c r="I359" i="4"/>
  <c r="E359" i="4"/>
  <c r="I358" i="4"/>
  <c r="E358" i="4"/>
  <c r="I357" i="4"/>
  <c r="E357" i="4"/>
  <c r="I356" i="4"/>
  <c r="E356" i="4"/>
  <c r="I355" i="4"/>
  <c r="E355" i="4"/>
  <c r="I354" i="4"/>
  <c r="E354" i="4"/>
  <c r="I353" i="4"/>
  <c r="E353" i="4"/>
  <c r="I352" i="4"/>
  <c r="E352" i="4"/>
  <c r="I351" i="4"/>
  <c r="E351" i="4"/>
  <c r="I350" i="4"/>
  <c r="E350" i="4"/>
  <c r="I349" i="4"/>
  <c r="E349" i="4"/>
  <c r="I348" i="4"/>
  <c r="E348" i="4"/>
  <c r="I347" i="4"/>
  <c r="E347" i="4"/>
  <c r="I346" i="4"/>
  <c r="E346" i="4"/>
  <c r="I345" i="4"/>
  <c r="E345" i="4"/>
  <c r="I344" i="4"/>
  <c r="E344" i="4"/>
  <c r="I343" i="4"/>
  <c r="E343" i="4"/>
  <c r="I342" i="4"/>
  <c r="E342" i="4"/>
  <c r="I341" i="4"/>
  <c r="E341" i="4"/>
  <c r="I340" i="4"/>
  <c r="E340" i="4"/>
  <c r="I339" i="4"/>
  <c r="E339" i="4"/>
  <c r="I338" i="4"/>
  <c r="E338" i="4"/>
  <c r="I337" i="4"/>
  <c r="E337" i="4"/>
  <c r="I336" i="4"/>
  <c r="E336" i="4"/>
  <c r="I335" i="4"/>
  <c r="E335" i="4"/>
  <c r="I334" i="4"/>
  <c r="E334" i="4"/>
  <c r="I333" i="4"/>
  <c r="E333" i="4"/>
  <c r="I332" i="4"/>
  <c r="E332" i="4"/>
  <c r="I331" i="4"/>
  <c r="E331" i="4"/>
  <c r="I330" i="4"/>
  <c r="E330" i="4"/>
  <c r="I329" i="4"/>
  <c r="E329" i="4"/>
  <c r="I328" i="4"/>
  <c r="E328" i="4"/>
  <c r="I327" i="4"/>
  <c r="E327" i="4"/>
  <c r="I326" i="4"/>
  <c r="E326" i="4"/>
  <c r="I325" i="4"/>
  <c r="E325" i="4"/>
  <c r="I324" i="4"/>
  <c r="E324" i="4"/>
  <c r="I323" i="4"/>
  <c r="E323" i="4"/>
  <c r="I322" i="4"/>
  <c r="E322" i="4"/>
  <c r="I321" i="4"/>
  <c r="E321" i="4"/>
  <c r="I320" i="4"/>
  <c r="E320" i="4"/>
  <c r="I319" i="4"/>
  <c r="E319" i="4"/>
  <c r="I318" i="4"/>
  <c r="E318" i="4"/>
  <c r="I317" i="4"/>
  <c r="E317" i="4"/>
  <c r="I316" i="4"/>
  <c r="E316" i="4"/>
  <c r="I315" i="4"/>
  <c r="E315" i="4"/>
  <c r="I314" i="4"/>
  <c r="E314" i="4"/>
  <c r="I313" i="4"/>
  <c r="E313" i="4"/>
  <c r="I312" i="4"/>
  <c r="E312" i="4"/>
  <c r="I311" i="4"/>
  <c r="E311" i="4"/>
  <c r="I310" i="4"/>
  <c r="E310" i="4"/>
  <c r="I309" i="4"/>
  <c r="E309" i="4"/>
  <c r="I308" i="4"/>
  <c r="E308" i="4"/>
  <c r="I307" i="4"/>
  <c r="E307" i="4"/>
  <c r="I306" i="4"/>
  <c r="E306" i="4"/>
  <c r="I305" i="4"/>
  <c r="E305" i="4"/>
  <c r="I304" i="4"/>
  <c r="E304" i="4"/>
  <c r="I303" i="4"/>
  <c r="E303" i="4"/>
  <c r="I302" i="4"/>
  <c r="E302" i="4"/>
  <c r="I301" i="4"/>
  <c r="E301" i="4"/>
  <c r="I300" i="4"/>
  <c r="E300" i="4"/>
  <c r="I299" i="4"/>
  <c r="E299" i="4"/>
  <c r="I298" i="4"/>
  <c r="E298" i="4"/>
  <c r="I297" i="4"/>
  <c r="E297" i="4"/>
  <c r="I296" i="4"/>
  <c r="E296" i="4"/>
  <c r="I295" i="4"/>
  <c r="E295" i="4"/>
  <c r="I294" i="4"/>
  <c r="E294" i="4"/>
  <c r="I293" i="4"/>
  <c r="E293" i="4"/>
  <c r="I292" i="4"/>
  <c r="E292" i="4"/>
  <c r="I291" i="4"/>
  <c r="E291" i="4"/>
  <c r="I290" i="4"/>
  <c r="E290" i="4"/>
  <c r="I289" i="4"/>
  <c r="E289" i="4"/>
  <c r="I288" i="4"/>
  <c r="E288" i="4"/>
  <c r="I287" i="4"/>
  <c r="E287" i="4"/>
  <c r="I286" i="4"/>
  <c r="E286" i="4"/>
  <c r="I285" i="4"/>
  <c r="E285" i="4"/>
  <c r="I284" i="4"/>
  <c r="E284" i="4"/>
  <c r="I283" i="4"/>
  <c r="E283" i="4"/>
  <c r="I282" i="4"/>
  <c r="E282" i="4"/>
  <c r="I281" i="4"/>
  <c r="E281" i="4"/>
  <c r="I280" i="4"/>
  <c r="E280" i="4"/>
  <c r="I279" i="4"/>
  <c r="E279" i="4"/>
  <c r="I278" i="4"/>
  <c r="E278" i="4"/>
  <c r="I277" i="4"/>
  <c r="E277" i="4"/>
  <c r="I276" i="4"/>
  <c r="E276" i="4"/>
  <c r="I275" i="4"/>
  <c r="E275" i="4"/>
  <c r="I274" i="4"/>
  <c r="E274" i="4"/>
  <c r="I273" i="4"/>
  <c r="E273" i="4"/>
  <c r="I272" i="4"/>
  <c r="E272" i="4"/>
  <c r="I271" i="4"/>
  <c r="E271" i="4"/>
  <c r="I270" i="4"/>
  <c r="E270" i="4"/>
  <c r="I269" i="4"/>
  <c r="E269" i="4"/>
  <c r="I268" i="4"/>
  <c r="E268" i="4"/>
  <c r="I267" i="4"/>
  <c r="E267" i="4"/>
  <c r="I266" i="4"/>
  <c r="E266" i="4"/>
  <c r="I265" i="4"/>
  <c r="E265" i="4"/>
  <c r="I264" i="4"/>
  <c r="E264" i="4"/>
  <c r="I263" i="4"/>
  <c r="E263" i="4"/>
  <c r="I262" i="4"/>
  <c r="E262" i="4"/>
  <c r="I261" i="4"/>
  <c r="E261" i="4"/>
  <c r="I260" i="4"/>
  <c r="E260" i="4"/>
  <c r="I259" i="4"/>
  <c r="E259" i="4"/>
  <c r="I258" i="4"/>
  <c r="E258" i="4"/>
  <c r="I257" i="4"/>
  <c r="E257" i="4"/>
  <c r="I256" i="4"/>
  <c r="E256" i="4"/>
  <c r="I255" i="4"/>
  <c r="E255" i="4"/>
  <c r="I254" i="4"/>
  <c r="E254" i="4"/>
  <c r="I253" i="4"/>
  <c r="E253" i="4"/>
  <c r="I252" i="4"/>
  <c r="E252" i="4"/>
  <c r="I251" i="4"/>
  <c r="E251" i="4"/>
  <c r="I250" i="4"/>
  <c r="E250" i="4"/>
  <c r="I249" i="4"/>
  <c r="E249" i="4"/>
  <c r="I248" i="4"/>
  <c r="E248" i="4"/>
  <c r="I247" i="4"/>
  <c r="E247" i="4"/>
  <c r="I246" i="4"/>
  <c r="E246" i="4"/>
  <c r="I245" i="4"/>
  <c r="E245" i="4"/>
  <c r="I244" i="4"/>
  <c r="E244" i="4"/>
  <c r="I243" i="4"/>
  <c r="E243" i="4"/>
  <c r="I242" i="4"/>
  <c r="E242" i="4"/>
  <c r="I241" i="4"/>
  <c r="E241" i="4"/>
  <c r="I240" i="4"/>
  <c r="E240" i="4"/>
  <c r="I239" i="4"/>
  <c r="E239" i="4"/>
  <c r="I238" i="4"/>
  <c r="E238" i="4"/>
  <c r="I237" i="4"/>
  <c r="E237" i="4"/>
  <c r="I236" i="4"/>
  <c r="E236" i="4"/>
  <c r="I235" i="4"/>
  <c r="E235" i="4"/>
  <c r="I234" i="4"/>
  <c r="E234" i="4"/>
  <c r="I233" i="4"/>
  <c r="E233" i="4"/>
  <c r="I232" i="4"/>
  <c r="E232" i="4"/>
  <c r="I231" i="4"/>
  <c r="E231" i="4"/>
  <c r="I230" i="4"/>
  <c r="E230" i="4"/>
  <c r="I229" i="4"/>
  <c r="E229" i="4"/>
  <c r="I228" i="4"/>
  <c r="E228" i="4"/>
  <c r="I227" i="4"/>
  <c r="E227" i="4"/>
  <c r="I226" i="4"/>
  <c r="E226" i="4"/>
  <c r="I225" i="4"/>
  <c r="E225" i="4"/>
  <c r="I224" i="4"/>
  <c r="E224" i="4"/>
  <c r="I223" i="4"/>
  <c r="E223" i="4"/>
  <c r="I222" i="4"/>
  <c r="E222" i="4"/>
  <c r="I221" i="4"/>
  <c r="E221" i="4"/>
  <c r="I220" i="4"/>
  <c r="E220" i="4"/>
  <c r="I219" i="4"/>
  <c r="E219" i="4"/>
  <c r="I218" i="4"/>
  <c r="E218" i="4"/>
  <c r="I217" i="4"/>
  <c r="E217" i="4"/>
  <c r="I216" i="4"/>
  <c r="E216" i="4"/>
  <c r="I215" i="4"/>
  <c r="E215" i="4"/>
  <c r="I214" i="4"/>
  <c r="E214" i="4"/>
  <c r="I213" i="4"/>
  <c r="E213" i="4"/>
  <c r="I212" i="4"/>
  <c r="E212" i="4"/>
  <c r="I211" i="4"/>
  <c r="E211" i="4"/>
  <c r="I210" i="4"/>
  <c r="E210" i="4"/>
  <c r="I209" i="4"/>
  <c r="E209" i="4"/>
  <c r="I208" i="4"/>
  <c r="E208" i="4"/>
  <c r="I207" i="4"/>
  <c r="E207" i="4"/>
  <c r="I206" i="4"/>
  <c r="E206" i="4"/>
  <c r="I205" i="4"/>
  <c r="E205" i="4"/>
  <c r="I204" i="4"/>
  <c r="E204" i="4"/>
  <c r="I203" i="4"/>
  <c r="E203" i="4"/>
  <c r="I202" i="4"/>
  <c r="E202" i="4"/>
  <c r="I201" i="4"/>
  <c r="E201" i="4"/>
  <c r="I200" i="4"/>
  <c r="E200" i="4"/>
  <c r="I199" i="4"/>
  <c r="E199" i="4"/>
  <c r="I198" i="4"/>
  <c r="E198" i="4"/>
  <c r="I197" i="4"/>
  <c r="E197" i="4"/>
  <c r="I196" i="4"/>
  <c r="E196" i="4"/>
  <c r="I195" i="4"/>
  <c r="E195" i="4"/>
  <c r="I194" i="4"/>
  <c r="E194" i="4"/>
  <c r="I193" i="4"/>
  <c r="E193" i="4"/>
  <c r="I192" i="4"/>
  <c r="E192" i="4"/>
  <c r="I191" i="4"/>
  <c r="E191" i="4"/>
  <c r="I190" i="4"/>
  <c r="E190" i="4"/>
  <c r="I189" i="4"/>
  <c r="E189" i="4"/>
  <c r="I188" i="4"/>
  <c r="E188" i="4"/>
  <c r="I187" i="4"/>
  <c r="E187" i="4"/>
  <c r="I186" i="4"/>
  <c r="E186" i="4"/>
  <c r="I185" i="4"/>
  <c r="E185" i="4"/>
  <c r="I184" i="4"/>
  <c r="E184" i="4"/>
  <c r="I183" i="4"/>
  <c r="E183" i="4"/>
  <c r="I182" i="4"/>
  <c r="E182" i="4"/>
  <c r="I181" i="4"/>
  <c r="E181" i="4"/>
  <c r="I180" i="4"/>
  <c r="E180" i="4"/>
  <c r="I179" i="4"/>
  <c r="E179" i="4"/>
  <c r="I178" i="4"/>
  <c r="E178" i="4"/>
  <c r="I177" i="4"/>
  <c r="E177" i="4"/>
  <c r="I176" i="4"/>
  <c r="E176" i="4"/>
  <c r="I175" i="4"/>
  <c r="E175" i="4"/>
  <c r="I174" i="4"/>
  <c r="E174" i="4"/>
  <c r="I173" i="4"/>
  <c r="E173" i="4"/>
  <c r="I172" i="4"/>
  <c r="E172" i="4"/>
  <c r="I171" i="4"/>
  <c r="E171" i="4"/>
  <c r="I170" i="4"/>
  <c r="E170" i="4"/>
  <c r="I169" i="4"/>
  <c r="E169" i="4"/>
  <c r="I168" i="4"/>
  <c r="E168" i="4"/>
  <c r="I167" i="4"/>
  <c r="E167" i="4"/>
  <c r="I166" i="4"/>
  <c r="E166" i="4"/>
  <c r="I165" i="4"/>
  <c r="E165" i="4"/>
  <c r="I164" i="4"/>
  <c r="E164" i="4"/>
  <c r="I163" i="4"/>
  <c r="E163" i="4"/>
  <c r="I162" i="4"/>
  <c r="E162" i="4"/>
  <c r="I161" i="4"/>
  <c r="E161" i="4"/>
  <c r="I160" i="4"/>
  <c r="E160" i="4"/>
  <c r="I159" i="4"/>
  <c r="E159" i="4"/>
  <c r="I158" i="4"/>
  <c r="E158" i="4"/>
  <c r="I157" i="4"/>
  <c r="E157" i="4"/>
  <c r="I156" i="4"/>
  <c r="E156" i="4"/>
  <c r="I155" i="4"/>
  <c r="E155" i="4"/>
  <c r="I154" i="4"/>
  <c r="E154" i="4"/>
  <c r="I153" i="4"/>
  <c r="E153" i="4"/>
  <c r="I152" i="4"/>
  <c r="E152" i="4"/>
  <c r="I151" i="4"/>
  <c r="E151" i="4"/>
  <c r="I150" i="4"/>
  <c r="E150" i="4"/>
  <c r="I149" i="4"/>
  <c r="E149" i="4"/>
  <c r="I148" i="4"/>
  <c r="E148" i="4"/>
  <c r="I147" i="4"/>
  <c r="E147" i="4"/>
  <c r="I146" i="4"/>
  <c r="E146" i="4"/>
  <c r="I145" i="4"/>
  <c r="E145" i="4"/>
  <c r="I144" i="4"/>
  <c r="E144" i="4"/>
  <c r="I143" i="4"/>
  <c r="E143" i="4"/>
  <c r="I142" i="4"/>
  <c r="E142" i="4"/>
  <c r="I141" i="4"/>
  <c r="E141" i="4"/>
  <c r="I140" i="4"/>
  <c r="E140" i="4"/>
  <c r="I139" i="4"/>
  <c r="E139" i="4"/>
  <c r="I138" i="4"/>
  <c r="E138" i="4"/>
  <c r="I137" i="4"/>
  <c r="E137" i="4"/>
  <c r="I136" i="4"/>
  <c r="E136" i="4"/>
  <c r="I135" i="4"/>
  <c r="E135" i="4"/>
  <c r="I134" i="4"/>
  <c r="E134" i="4"/>
  <c r="I133" i="4"/>
  <c r="E133" i="4"/>
  <c r="I132" i="4"/>
  <c r="E132" i="4"/>
  <c r="I131" i="4"/>
  <c r="E131" i="4"/>
  <c r="I130" i="4"/>
  <c r="E130" i="4"/>
  <c r="I129" i="4"/>
  <c r="E129" i="4"/>
  <c r="I128" i="4"/>
  <c r="E128" i="4"/>
  <c r="I127" i="4"/>
  <c r="E127" i="4"/>
  <c r="I126" i="4"/>
  <c r="E126" i="4"/>
  <c r="I125" i="4"/>
  <c r="E125" i="4"/>
  <c r="I124" i="4"/>
  <c r="E124" i="4"/>
  <c r="I123" i="4"/>
  <c r="E123" i="4"/>
  <c r="I122" i="4"/>
  <c r="E122" i="4"/>
  <c r="I121" i="4"/>
  <c r="E121" i="4"/>
  <c r="I120" i="4"/>
  <c r="E120" i="4"/>
  <c r="I119" i="4"/>
  <c r="E119" i="4"/>
  <c r="I118" i="4"/>
  <c r="E118" i="4"/>
  <c r="I117" i="4"/>
  <c r="E117" i="4"/>
  <c r="I116" i="4"/>
  <c r="E116" i="4"/>
  <c r="I115" i="4"/>
  <c r="E115" i="4"/>
  <c r="I114" i="4"/>
  <c r="E114" i="4"/>
  <c r="I113" i="4"/>
  <c r="E113" i="4"/>
  <c r="I112" i="4"/>
  <c r="E112" i="4"/>
  <c r="I111" i="4"/>
  <c r="E111" i="4"/>
  <c r="I110" i="4"/>
  <c r="E110" i="4"/>
  <c r="I109" i="4"/>
  <c r="E109" i="4"/>
  <c r="I108" i="4"/>
  <c r="E108" i="4"/>
  <c r="I107" i="4"/>
  <c r="E107" i="4"/>
  <c r="I106" i="4"/>
  <c r="E106" i="4"/>
  <c r="I105" i="4"/>
  <c r="E105" i="4"/>
  <c r="I104" i="4"/>
  <c r="E104" i="4"/>
  <c r="I103" i="4"/>
  <c r="E103" i="4"/>
  <c r="I102" i="4"/>
  <c r="E102" i="4"/>
  <c r="I101" i="4"/>
  <c r="E101" i="4"/>
  <c r="I100" i="4"/>
  <c r="E100" i="4"/>
  <c r="I99" i="4"/>
  <c r="E99" i="4"/>
  <c r="I98" i="4"/>
  <c r="E98" i="4"/>
  <c r="I97" i="4"/>
  <c r="E97" i="4"/>
  <c r="I96" i="4"/>
  <c r="E96" i="4"/>
  <c r="I95" i="4"/>
  <c r="E95" i="4"/>
  <c r="I94" i="4"/>
  <c r="E94" i="4"/>
  <c r="I93" i="4"/>
  <c r="E93" i="4"/>
  <c r="I92" i="4"/>
  <c r="E92" i="4"/>
  <c r="I91" i="4"/>
  <c r="E91" i="4"/>
  <c r="I90" i="4"/>
  <c r="E90" i="4"/>
  <c r="I89" i="4"/>
  <c r="E89" i="4"/>
  <c r="I88" i="4"/>
  <c r="E88" i="4"/>
  <c r="I87" i="4"/>
  <c r="E87" i="4"/>
  <c r="I86" i="4"/>
  <c r="E86" i="4"/>
  <c r="I85" i="4"/>
  <c r="E85" i="4"/>
  <c r="I84" i="4"/>
  <c r="E84" i="4"/>
  <c r="I83" i="4"/>
  <c r="E83" i="4"/>
  <c r="I82" i="4"/>
  <c r="E82" i="4"/>
  <c r="I81" i="4"/>
  <c r="E81" i="4"/>
  <c r="I80" i="4"/>
  <c r="E80" i="4"/>
  <c r="I79" i="4"/>
  <c r="E79" i="4"/>
  <c r="I78" i="4"/>
  <c r="E78" i="4"/>
  <c r="I77" i="4"/>
  <c r="E77" i="4"/>
  <c r="I76" i="4"/>
  <c r="E76" i="4"/>
  <c r="I75" i="4"/>
  <c r="E75" i="4"/>
  <c r="I74" i="4"/>
  <c r="E74" i="4"/>
  <c r="I73" i="4"/>
  <c r="E73" i="4"/>
  <c r="I72" i="4"/>
  <c r="E72" i="4"/>
  <c r="I71" i="4"/>
  <c r="E71" i="4"/>
  <c r="I70" i="4"/>
  <c r="E70" i="4"/>
  <c r="I69" i="4"/>
  <c r="E69" i="4"/>
  <c r="I68" i="4"/>
  <c r="E68" i="4"/>
  <c r="I67" i="4"/>
  <c r="E67" i="4"/>
  <c r="I66" i="4"/>
  <c r="E66" i="4"/>
  <c r="I65" i="4"/>
  <c r="E65" i="4"/>
  <c r="I64" i="4"/>
  <c r="E64" i="4"/>
  <c r="I63" i="4"/>
  <c r="E63" i="4"/>
  <c r="I62" i="4"/>
  <c r="E62" i="4"/>
  <c r="I61" i="4"/>
  <c r="E61" i="4"/>
  <c r="I60" i="4"/>
  <c r="E60" i="4"/>
  <c r="I59" i="4"/>
  <c r="E59" i="4"/>
  <c r="I58" i="4"/>
  <c r="E58" i="4"/>
  <c r="I57" i="4"/>
  <c r="E57" i="4"/>
  <c r="I56" i="4"/>
  <c r="E56" i="4"/>
  <c r="I55" i="4"/>
  <c r="E55" i="4"/>
  <c r="I54" i="4"/>
  <c r="E54" i="4"/>
  <c r="I53" i="4"/>
  <c r="E53" i="4"/>
  <c r="I52" i="4"/>
  <c r="E52" i="4"/>
  <c r="I51" i="4"/>
  <c r="E51" i="4"/>
  <c r="I50" i="4"/>
  <c r="E50" i="4"/>
  <c r="I49" i="4"/>
  <c r="E49" i="4"/>
  <c r="I48" i="4"/>
  <c r="E48" i="4"/>
  <c r="I47" i="4"/>
  <c r="E47" i="4"/>
  <c r="I46" i="4"/>
  <c r="E46" i="4"/>
  <c r="I45" i="4"/>
  <c r="E45" i="4"/>
  <c r="I44" i="4"/>
  <c r="E44" i="4"/>
  <c r="I43" i="4"/>
  <c r="E43" i="4"/>
  <c r="I42" i="4"/>
  <c r="E42" i="4"/>
  <c r="I41" i="4"/>
  <c r="E41" i="4"/>
  <c r="I40" i="4"/>
  <c r="E40" i="4"/>
  <c r="I39" i="4"/>
  <c r="E39" i="4"/>
  <c r="I38" i="4"/>
  <c r="E38" i="4"/>
  <c r="I37" i="4"/>
  <c r="E37" i="4"/>
  <c r="I36" i="4"/>
  <c r="E36" i="4"/>
  <c r="I35" i="4"/>
  <c r="E35" i="4"/>
  <c r="I34" i="4"/>
  <c r="E34" i="4"/>
  <c r="I33" i="4"/>
  <c r="E33" i="4"/>
  <c r="I32" i="4"/>
  <c r="E32" i="4"/>
  <c r="I31" i="4"/>
  <c r="E31" i="4"/>
  <c r="I30" i="4"/>
  <c r="E30" i="4"/>
  <c r="I29" i="4"/>
  <c r="E29" i="4"/>
  <c r="I28" i="4"/>
  <c r="E28" i="4"/>
  <c r="I27" i="4"/>
  <c r="E27" i="4"/>
  <c r="I26" i="4"/>
  <c r="E26" i="4"/>
  <c r="I25" i="4"/>
  <c r="E25" i="4"/>
  <c r="I24" i="4"/>
  <c r="E24" i="4"/>
  <c r="I23" i="4"/>
  <c r="E23" i="4"/>
  <c r="I22" i="4"/>
  <c r="E22" i="4"/>
  <c r="I21" i="4"/>
  <c r="E21" i="4"/>
  <c r="I20" i="4"/>
  <c r="E20" i="4"/>
  <c r="I19" i="4"/>
  <c r="E19" i="4"/>
  <c r="I18" i="4"/>
  <c r="E18" i="4"/>
  <c r="I17" i="4"/>
  <c r="E17" i="4"/>
  <c r="I16" i="4"/>
  <c r="E16" i="4"/>
  <c r="I15" i="4"/>
  <c r="E15" i="4"/>
  <c r="I14" i="4"/>
  <c r="E14" i="4"/>
  <c r="I13" i="4"/>
  <c r="E13" i="4"/>
  <c r="I12" i="4"/>
  <c r="E12" i="4"/>
  <c r="G11" i="4"/>
  <c r="I11" i="4" s="1"/>
  <c r="E11" i="4"/>
  <c r="F4" i="7" l="1"/>
  <c r="D11" i="9" s="1"/>
  <c r="G4" i="7"/>
  <c r="E1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200-000001000000}">
      <text>
        <r>
          <rPr>
            <sz val="11"/>
            <color theme="1"/>
            <rFont val="Arial"/>
          </rPr>
          <t>======
ID#AAAAKhJUqz4
    (2020-10-14 20:50:56)
[Threaded comment]
Your version of Excel allows you to read this threaded comment; however, any edits to it will get removed if the file is opened in a newer version of Excel. Learn more: https://go.microsoft.com/fwlink/?linkid=870924
Comment:
    This acts as the Master List for hybrid Export Products
Can add, amend or remove product codes &amp; descriptions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degBQTCL9qpQHpfu/CWwp8XWw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600-00006D000000}">
      <text>
        <r>
          <rPr>
            <sz val="11"/>
            <color theme="1"/>
            <rFont val="Arial"/>
          </rPr>
          <t>======
ID#AAAAHL9DKVc
Graham Spicer    (2020-10-30 02:47:27)
@ichawla@woolworths.com.au @cshennan1@woolworths.com.au 
Hi Ishan, for some reason the updated pricing has flowed through
We have added new pricing in from 2/11 onwards 
Regards, 
Graham
_Assigned to Ishaan Chawla_
------
ID#AAAAHL9DKWA
Ishaan Chawla    (2020-10-30 03:03:28)
Hi Graham, can you please give me an example of a line that doesn't match. I've done a few spot checks and the prices match those given on the 'Export Customer Demand Orders' tab for the corresponding dates.
Thanks
------
ID#AAAAHL9DKcg
Chris Shennan    (2020-10-30 03:17:50)
@ichawla@woolworths.com.au  Example of one. 
55217 Short Ribs has changed to $10.01 but does not flow through to the Pricing output TAB. It still says $9.70.
------
ID#AAAAHL9DKlI
Ishaan Chawla    (2020-10-30 03:52:58)
Thanks Chris, issue resolved. Column I (Value) on the orders tab needed to be updated to reflect new prices (Qty * Price).
Thanks
------
ID#AAAAHL9DKn4
Chris Shennan    (2020-10-30 04:13:49)
Thanks @ichawla@woolworths.com.au</t>
        </r>
      </text>
    </comment>
    <comment ref="F12" authorId="0" shapeId="0" xr:uid="{00000000-0006-0000-0600-000056000000}">
      <text>
        <r>
          <rPr>
            <sz val="11"/>
            <color theme="1"/>
            <rFont val="Arial"/>
          </rPr>
          <t>======
ID#AAAASRoo8CM
tc={484434EC-A8E5-493F-BFD4-AA7B4E81F77E}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G12" authorId="0" shapeId="0" xr:uid="{00000000-0006-0000-0600-00004E000000}">
      <text>
        <r>
          <rPr>
            <sz val="11"/>
            <color theme="1"/>
            <rFont val="Arial"/>
          </rPr>
          <t>======
ID#AAAASRoo8Cs
tc={F5770692-E58B-49D7-9DB2-6A0052ECD0C7}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H12" authorId="0" shapeId="0" xr:uid="{00000000-0006-0000-0600-000059000000}">
      <text>
        <r>
          <rPr>
            <sz val="11"/>
            <color theme="1"/>
            <rFont val="Arial"/>
          </rPr>
          <t>======
ID#AAAASRoo8CA
tc={74852AAA-74EA-4746-9AF4-51C4F26753C8}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I12" authorId="0" shapeId="0" xr:uid="{00000000-0006-0000-0600-00003B000000}">
      <text>
        <r>
          <rPr>
            <sz val="11"/>
            <color theme="1"/>
            <rFont val="Arial"/>
          </rPr>
          <t>======
ID#AAAASRoo8D4
tc={970AF9BF-0755-424F-80A8-9BF1E935F186}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F13" authorId="0" shapeId="0" xr:uid="{00000000-0006-0000-0600-000063000000}">
      <text>
        <r>
          <rPr>
            <sz val="11"/>
            <color theme="1"/>
            <rFont val="Arial"/>
          </rPr>
          <t>======
ID#AAAASRoo8BY
tc={38269F2F-EA1F-468C-A2C1-0BEDF795712B}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G13" authorId="0" shapeId="0" xr:uid="{00000000-0006-0000-0600-000017000000}">
      <text>
        <r>
          <rPr>
            <sz val="11"/>
            <color theme="1"/>
            <rFont val="Arial"/>
          </rPr>
          <t>======
ID#AAAASRwVoXY
tc={BB686F70-3418-4410-9571-9A3361992C04}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H13" authorId="0" shapeId="0" xr:uid="{00000000-0006-0000-0600-000032000000}">
      <text>
        <r>
          <rPr>
            <sz val="11"/>
            <color theme="1"/>
            <rFont val="Arial"/>
          </rPr>
          <t>======
ID#AAAASRoo8Ec
tc={50236A0B-726C-459A-8E85-03F766487AEE}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I13" authorId="0" shapeId="0" xr:uid="{00000000-0006-0000-0600-00002C000000}">
      <text>
        <r>
          <rPr>
            <sz val="11"/>
            <color theme="1"/>
            <rFont val="Arial"/>
          </rPr>
          <t>======
ID#AAAASRwVoWA
tc={90EA42A4-6553-47A2-A6FE-59B0C0E38242}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F17" authorId="0" shapeId="0" xr:uid="{00000000-0006-0000-0600-000012000000}">
      <text>
        <r>
          <rPr>
            <sz val="11"/>
            <color theme="1"/>
            <rFont val="Arial"/>
          </rPr>
          <t>======
ID#AAAASRwVoXs
tc={E75DA8CA-AE3F-463A-B36F-D4617108034D}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G17" authorId="0" shapeId="0" xr:uid="{00000000-0006-0000-0600-000047000000}">
      <text>
        <r>
          <rPr>
            <sz val="11"/>
            <color theme="1"/>
            <rFont val="Arial"/>
          </rPr>
          <t>======
ID#AAAASRoo8DI
tc={1A6D4F0D-AFEE-4A6C-8BFC-49C6682AA0CC}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H17" authorId="0" shapeId="0" xr:uid="{00000000-0006-0000-0600-00000C000000}">
      <text>
        <r>
          <rPr>
            <sz val="11"/>
            <color theme="1"/>
            <rFont val="Arial"/>
          </rPr>
          <t>======
ID#AAAASRwVoYE
tc={3F749937-79FC-46FA-9B6D-FBCFD045583E}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I17" authorId="0" shapeId="0" xr:uid="{00000000-0006-0000-0600-00002B000000}">
      <text>
        <r>
          <rPr>
            <sz val="11"/>
            <color theme="1"/>
            <rFont val="Arial"/>
          </rPr>
          <t>======
ID#AAAASRwVoWE
tc={341FE3DB-EE97-46B4-B6A0-2D19D2049E1A}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foodsconnected deliver to adams food group</t>
        </r>
      </text>
    </comment>
    <comment ref="F42" authorId="0" shapeId="0" xr:uid="{00000000-0006-0000-0600-000025000000}">
      <text>
        <r>
          <rPr>
            <sz val="11"/>
            <color theme="1"/>
            <rFont val="Arial"/>
          </rPr>
          <t>======
ID#AAAASRwVoWg
tc={1F6B0536-C6B5-4AF0-8C60-59DEDCA49B73}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G42" authorId="0" shapeId="0" xr:uid="{00000000-0006-0000-0600-000026000000}">
      <text>
        <r>
          <rPr>
            <sz val="11"/>
            <color theme="1"/>
            <rFont val="Arial"/>
          </rPr>
          <t>======
ID#AAAASRwVoWY
tc={31EE02F0-43BF-409B-989F-E0D0AB9CB52B}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H42" authorId="0" shapeId="0" xr:uid="{00000000-0006-0000-0600-00004B000000}">
      <text>
        <r>
          <rPr>
            <sz val="11"/>
            <color theme="1"/>
            <rFont val="Arial"/>
          </rPr>
          <t>======
ID#AAAASRoo8C4
tc={31C4ACE5-FE0C-4E2B-B1B4-0A271323B969}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I42" authorId="0" shapeId="0" xr:uid="{00000000-0006-0000-0600-000009000000}">
      <text>
        <r>
          <rPr>
            <sz val="11"/>
            <color theme="1"/>
            <rFont val="Arial"/>
          </rPr>
          <t>======
ID#AAAASRwVoYQ
tc={78D45758-3C81-4764-A9B2-3DAB9CD0B383}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J42" authorId="0" shapeId="0" xr:uid="{00000000-0006-0000-0600-000020000000}">
      <text>
        <r>
          <rPr>
            <sz val="11"/>
            <color theme="1"/>
            <rFont val="Arial"/>
          </rPr>
          <t>======
ID#AAAASRwVoW0
tc={AA1A23A3-6EB0-4F7E-8D24-371CCE2AD425}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K42" authorId="0" shapeId="0" xr:uid="{00000000-0006-0000-0600-000015000000}">
      <text>
        <r>
          <rPr>
            <sz val="11"/>
            <color theme="1"/>
            <rFont val="Arial"/>
          </rPr>
          <t>======
ID#AAAASRwVoXg
tc={991BD580-D782-4A5F-BC2E-EE800D6357F0}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L42" authorId="0" shapeId="0" xr:uid="{00000000-0006-0000-0600-000019000000}">
      <text>
        <r>
          <rPr>
            <sz val="11"/>
            <color theme="1"/>
            <rFont val="Arial"/>
          </rPr>
          <t>======
ID#AAAASRwVoXQ
tc={169260A1-CAEA-4FFB-8D50-54004392B489}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M42" authorId="0" shapeId="0" xr:uid="{00000000-0006-0000-0600-00002E000000}">
      <text>
        <r>
          <rPr>
            <sz val="11"/>
            <color theme="1"/>
            <rFont val="Arial"/>
          </rPr>
          <t>======
ID#AAAASRwVoV4
tc={A4766363-5DAE-42E6-B137-3D89AD55823F}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N42" authorId="0" shapeId="0" xr:uid="{00000000-0006-0000-0600-00003A000000}">
      <text>
        <r>
          <rPr>
            <sz val="11"/>
            <color theme="1"/>
            <rFont val="Arial"/>
          </rPr>
          <t>======
ID#AAAASRoo8D8
tc={15E2BD71-9DD8-4C2C-8CAD-1F993344AB33}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O42" authorId="0" shapeId="0" xr:uid="{00000000-0006-0000-0600-000054000000}">
      <text>
        <r>
          <rPr>
            <sz val="11"/>
            <color theme="1"/>
            <rFont val="Arial"/>
          </rPr>
          <t>======
ID#AAAASRoo8CU
tc={1D24737A-CCA4-4EC7-9F9E-C6FBA3D3C835}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P42" authorId="0" shapeId="0" xr:uid="{00000000-0006-0000-0600-000053000000}">
      <text>
        <r>
          <rPr>
            <sz val="11"/>
            <color theme="1"/>
            <rFont val="Arial"/>
          </rPr>
          <t>======
ID#AAAASRoo8CY
tc={DA321573-4DAE-4324-9524-A2E1A2B20006}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Q42" authorId="0" shapeId="0" xr:uid="{00000000-0006-0000-0600-00002D000000}">
      <text>
        <r>
          <rPr>
            <sz val="11"/>
            <color theme="1"/>
            <rFont val="Arial"/>
          </rPr>
          <t>======
ID#AAAASRwVoV8
tc={A40AD3B1-4E9B-4602-AEF1-0991871FAC8A}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R42" authorId="0" shapeId="0" xr:uid="{00000000-0006-0000-0600-000065000000}">
      <text>
        <r>
          <rPr>
            <sz val="11"/>
            <color theme="1"/>
            <rFont val="Arial"/>
          </rPr>
          <t>======
ID#AAAASRoo8BQ
tc={03F6C61A-B13F-45DA-8B02-C03FB6DCDF7F}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S42" authorId="0" shapeId="0" xr:uid="{00000000-0006-0000-0600-000045000000}">
      <text>
        <r>
          <rPr>
            <sz val="11"/>
            <color theme="1"/>
            <rFont val="Arial"/>
          </rPr>
          <t>======
ID#AAAASRoo8DQ
tc={6998C6AC-D17D-4968-B026-D51BF3FEA325}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T42" authorId="0" shapeId="0" xr:uid="{00000000-0006-0000-0600-000050000000}">
      <text>
        <r>
          <rPr>
            <sz val="11"/>
            <color theme="1"/>
            <rFont val="Arial"/>
          </rPr>
          <t>======
ID#AAAASRoo8Ck
tc={0CF91306-EA83-4B72-BA77-824EC9E1BE46}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U42" authorId="0" shapeId="0" xr:uid="{00000000-0006-0000-0600-00003D000000}">
      <text>
        <r>
          <rPr>
            <sz val="11"/>
            <color theme="1"/>
            <rFont val="Arial"/>
          </rPr>
          <t>======
ID#AAAASRoo8Dw
tc={C6C82590-B196-4943-8645-4FC10446F7F1}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a historical average</t>
        </r>
      </text>
    </comment>
    <comment ref="F44" authorId="0" shapeId="0" xr:uid="{00000000-0006-0000-0600-000057000000}">
      <text>
        <r>
          <rPr>
            <sz val="11"/>
            <color theme="1"/>
            <rFont val="Arial"/>
          </rPr>
          <t>======
ID#AAAASRoo8CI
tc={C01D3D1B-C525-414E-BEC9-3FF0AB19EA98}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G44" authorId="0" shapeId="0" xr:uid="{00000000-0006-0000-0600-00000F000000}">
      <text>
        <r>
          <rPr>
            <sz val="11"/>
            <color theme="1"/>
            <rFont val="Arial"/>
          </rPr>
          <t>======
ID#AAAASRwVoX4
tc={A10A70B5-6FC6-4DEE-BE85-DAA4549C1802}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H44" authorId="0" shapeId="0" xr:uid="{00000000-0006-0000-0600-00001D000000}">
      <text>
        <r>
          <rPr>
            <sz val="11"/>
            <color theme="1"/>
            <rFont val="Arial"/>
          </rPr>
          <t>======
ID#AAAASRwVoXA
tc={BB24554D-F67F-49F7-AA90-090CC789F8B1}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I44" authorId="0" shapeId="0" xr:uid="{00000000-0006-0000-0600-000037000000}">
      <text>
        <r>
          <rPr>
            <sz val="11"/>
            <color theme="1"/>
            <rFont val="Arial"/>
          </rPr>
          <t>======
ID#AAAASRoo8EI
tc={1671B5EC-CEB6-4E56-8810-ED3C5CBF83F0}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J44" authorId="0" shapeId="0" xr:uid="{00000000-0006-0000-0600-000031000000}">
      <text>
        <r>
          <rPr>
            <sz val="11"/>
            <color theme="1"/>
            <rFont val="Arial"/>
          </rPr>
          <t>======
ID#AAAASRoo8Eg
tc={C100E3BE-D812-4823-8510-28B8BFE728C0}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K44" authorId="0" shapeId="0" xr:uid="{00000000-0006-0000-0600-00005E000000}">
      <text>
        <r>
          <rPr>
            <sz val="11"/>
            <color theme="1"/>
            <rFont val="Arial"/>
          </rPr>
          <t>======
ID#AAAASRoo8Bs
tc={D4340E01-7089-4B94-9A73-43499A88659B}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L44" authorId="0" shapeId="0" xr:uid="{00000000-0006-0000-0600-000061000000}">
      <text>
        <r>
          <rPr>
            <sz val="11"/>
            <color theme="1"/>
            <rFont val="Arial"/>
          </rPr>
          <t>======
ID#AAAASRoo8Bg
tc={2FE6394B-6186-4343-B530-94FAE54F52DE}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M44" authorId="0" shapeId="0" xr:uid="{00000000-0006-0000-0600-000043000000}">
      <text>
        <r>
          <rPr>
            <sz val="11"/>
            <color theme="1"/>
            <rFont val="Arial"/>
          </rPr>
          <t>======
ID#AAAASRoo8DY
tc={6599BAEC-CAB0-420E-AE34-2BAA7479B207}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N44" authorId="0" shapeId="0" xr:uid="{00000000-0006-0000-0600-000038000000}">
      <text>
        <r>
          <rPr>
            <sz val="11"/>
            <color theme="1"/>
            <rFont val="Arial"/>
          </rPr>
          <t>======
ID#AAAASRoo8EE
tc={5B23E808-F830-437C-8951-9A9EAFDB717E}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O44" authorId="0" shapeId="0" xr:uid="{00000000-0006-0000-0600-00000A000000}">
      <text>
        <r>
          <rPr>
            <sz val="11"/>
            <color theme="1"/>
            <rFont val="Arial"/>
          </rPr>
          <t>======
ID#AAAASRwVoYM
tc={F0249460-AB89-4D0A-A0E3-1E946E7BB047}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P44" authorId="0" shapeId="0" xr:uid="{00000000-0006-0000-0600-000029000000}">
      <text>
        <r>
          <rPr>
            <sz val="11"/>
            <color theme="1"/>
            <rFont val="Arial"/>
          </rPr>
          <t>======
ID#AAAASRwVoWM
tc={BF889EF3-E3DF-4F37-BE7E-5034D34EDBC4}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Q44" authorId="0" shapeId="0" xr:uid="{00000000-0006-0000-0600-000010000000}">
      <text>
        <r>
          <rPr>
            <sz val="11"/>
            <color theme="1"/>
            <rFont val="Arial"/>
          </rPr>
          <t>======
ID#AAAASRwVoX0
tc={FCEB8B2D-2AA1-4F4F-95EE-855F2DF5E9A6}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R44" authorId="0" shapeId="0" xr:uid="{00000000-0006-0000-0600-000003000000}">
      <text>
        <r>
          <rPr>
            <sz val="11"/>
            <color theme="1"/>
            <rFont val="Arial"/>
          </rPr>
          <t>======
ID#AAAASRwVoYo
tc={2EB1FBEB-F1BE-403C-943E-9E8643C7B028}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S44" authorId="0" shapeId="0" xr:uid="{00000000-0006-0000-0600-000033000000}">
      <text>
        <r>
          <rPr>
            <sz val="11"/>
            <color theme="1"/>
            <rFont val="Arial"/>
          </rPr>
          <t>======
ID#AAAASRoo8EY
tc={AD983771-C94E-4A29-857E-83F7B4F178A0}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T44" authorId="0" shapeId="0" xr:uid="{00000000-0006-0000-0600-00005A000000}">
      <text>
        <r>
          <rPr>
            <sz val="11"/>
            <color theme="1"/>
            <rFont val="Arial"/>
          </rPr>
          <t>======
ID#AAAASRoo8B8
tc={9008F3EB-0D16-4845-82CA-6D58933E7545}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U44" authorId="0" shapeId="0" xr:uid="{00000000-0006-0000-0600-000051000000}">
      <text>
        <r>
          <rPr>
            <sz val="11"/>
            <color theme="1"/>
            <rFont val="Arial"/>
          </rPr>
          <t>======
ID#AAAASRoo8Cg
tc={45E3A466-61D4-4967-B995-318A74F42F7F}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F45" authorId="0" shapeId="0" xr:uid="{00000000-0006-0000-0600-00000D000000}">
      <text>
        <r>
          <rPr>
            <sz val="11"/>
            <color theme="1"/>
            <rFont val="Arial"/>
          </rPr>
          <t>======
ID#AAAASRwVoYA
tc={97723C67-A6A6-4341-851F-B48A314195D0}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G45" authorId="0" shapeId="0" xr:uid="{00000000-0006-0000-0600-000035000000}">
      <text>
        <r>
          <rPr>
            <sz val="11"/>
            <color theme="1"/>
            <rFont val="Arial"/>
          </rPr>
          <t>======
ID#AAAASRoo8EQ
tc={10FD2B7B-65D5-4F4B-BE75-D72D9FB3323D}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H45" authorId="0" shapeId="0" xr:uid="{00000000-0006-0000-0600-000034000000}">
      <text>
        <r>
          <rPr>
            <sz val="11"/>
            <color theme="1"/>
            <rFont val="Arial"/>
          </rPr>
          <t>======
ID#AAAASRoo8EU
tc={AB008285-3B1C-4D2D-BF99-D096A79919FF}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I45" authorId="0" shapeId="0" xr:uid="{00000000-0006-0000-0600-000058000000}">
      <text>
        <r>
          <rPr>
            <sz val="11"/>
            <color theme="1"/>
            <rFont val="Arial"/>
          </rPr>
          <t>======
ID#AAAASRoo8CE
tc={9AC0FE2D-664F-431E-8E85-32E0A2FFA7A9}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J45" authorId="0" shapeId="0" xr:uid="{00000000-0006-0000-0600-000014000000}">
      <text>
        <r>
          <rPr>
            <sz val="11"/>
            <color theme="1"/>
            <rFont val="Arial"/>
          </rPr>
          <t>======
ID#AAAASRwVoXk
tc={BDBE8CEF-E7AD-41F1-BB0C-16A372F96FEB}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K45" authorId="0" shapeId="0" xr:uid="{00000000-0006-0000-0600-000005000000}">
      <text>
        <r>
          <rPr>
            <sz val="11"/>
            <color theme="1"/>
            <rFont val="Arial"/>
          </rPr>
          <t>======
ID#AAAASRwVoYg
tc={92C1D073-EA65-4323-9909-63FF1F03967E}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L45" authorId="0" shapeId="0" xr:uid="{00000000-0006-0000-0600-000069000000}">
      <text>
        <r>
          <rPr>
            <sz val="11"/>
            <color theme="1"/>
            <rFont val="Arial"/>
          </rPr>
          <t>======
ID#AAAASRoo8BA
tc={1B390995-4FE3-4692-9499-AD67F9B15C88}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M45" authorId="0" shapeId="0" xr:uid="{00000000-0006-0000-0600-00004A000000}">
      <text>
        <r>
          <rPr>
            <sz val="11"/>
            <color theme="1"/>
            <rFont val="Arial"/>
          </rPr>
          <t>======
ID#AAAASRoo8C8
tc={C55C182A-2A82-4018-A6B1-B145A8EB760F}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N45" authorId="0" shapeId="0" xr:uid="{00000000-0006-0000-0600-00001E000000}">
      <text>
        <r>
          <rPr>
            <sz val="11"/>
            <color theme="1"/>
            <rFont val="Arial"/>
          </rPr>
          <t>======
ID#AAAASRwVoW8
tc={7FC640AC-5BDA-47DB-966E-0C459EF210CD}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O45" authorId="0" shapeId="0" xr:uid="{00000000-0006-0000-0600-00005B000000}">
      <text>
        <r>
          <rPr>
            <sz val="11"/>
            <color theme="1"/>
            <rFont val="Arial"/>
          </rPr>
          <t>======
ID#AAAASRoo8B4
tc={17E8EADF-CEF3-4CFA-9653-F8A30D060E87}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P45" authorId="0" shapeId="0" xr:uid="{00000000-0006-0000-0600-00004C000000}">
      <text>
        <r>
          <rPr>
            <sz val="11"/>
            <color theme="1"/>
            <rFont val="Arial"/>
          </rPr>
          <t>======
ID#AAAASRoo8C0
tc={C8CD8E01-06F8-4D3F-94EA-9D263046034D}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Q45" authorId="0" shapeId="0" xr:uid="{00000000-0006-0000-0600-000002000000}">
      <text>
        <r>
          <rPr>
            <sz val="11"/>
            <color theme="1"/>
            <rFont val="Arial"/>
          </rPr>
          <t>======
ID#AAAASRwVoYs
tc={6800FFC2-BDF0-4555-AF66-C749389DEDE4}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R45" authorId="0" shapeId="0" xr:uid="{00000000-0006-0000-0600-000049000000}">
      <text>
        <r>
          <rPr>
            <sz val="11"/>
            <color theme="1"/>
            <rFont val="Arial"/>
          </rPr>
          <t>======
ID#AAAASRoo8DA
tc={E2604B43-0CB4-4191-B43B-AB21281A9C5D}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S45" authorId="0" shapeId="0" xr:uid="{00000000-0006-0000-0600-000007000000}">
      <text>
        <r>
          <rPr>
            <sz val="11"/>
            <color theme="1"/>
            <rFont val="Arial"/>
          </rPr>
          <t>======
ID#AAAASRwVoYY
tc={24DED849-B97F-45DE-AF9B-022588B1A77F}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T45" authorId="0" shapeId="0" xr:uid="{00000000-0006-0000-0600-000004000000}">
      <text>
        <r>
          <rPr>
            <sz val="11"/>
            <color theme="1"/>
            <rFont val="Arial"/>
          </rPr>
          <t>======
ID#AAAASRwVoYk
tc={116E0D74-A3A1-45A6-9845-AEF03809C617}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U45" authorId="0" shapeId="0" xr:uid="{00000000-0006-0000-0600-000055000000}">
      <text>
        <r>
          <rPr>
            <sz val="11"/>
            <color theme="1"/>
            <rFont val="Arial"/>
          </rPr>
          <t>======
ID#AAAASRoo8CQ
tc={EA3E0178-E43C-429D-866A-26C395083E5E}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F46" authorId="0" shapeId="0" xr:uid="{00000000-0006-0000-0600-00005D000000}">
      <text>
        <r>
          <rPr>
            <sz val="11"/>
            <color theme="1"/>
            <rFont val="Arial"/>
          </rPr>
          <t>======
ID#AAAASRoo8Bw
tc={786CBDE5-723C-4512-8B3F-369186D2807A}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G46" authorId="0" shapeId="0" xr:uid="{00000000-0006-0000-0600-000062000000}">
      <text>
        <r>
          <rPr>
            <sz val="11"/>
            <color theme="1"/>
            <rFont val="Arial"/>
          </rPr>
          <t>======
ID#AAAASRoo8Bc
tc={4B60DB66-8B65-4CDA-881D-F90039B831C9}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H46" authorId="0" shapeId="0" xr:uid="{00000000-0006-0000-0600-000052000000}">
      <text>
        <r>
          <rPr>
            <sz val="11"/>
            <color theme="1"/>
            <rFont val="Arial"/>
          </rPr>
          <t>======
ID#AAAASRoo8Cc
tc={36425B7E-7061-4EF1-B716-AA8B8E1C836E}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I46" authorId="0" shapeId="0" xr:uid="{00000000-0006-0000-0600-00006C000000}">
      <text>
        <r>
          <rPr>
            <sz val="11"/>
            <color theme="1"/>
            <rFont val="Arial"/>
          </rPr>
          <t>======
ID#AAAASRoo8A0
tc={56DD48BA-F68B-4A9B-B4E8-667E761FB522}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J46" authorId="0" shapeId="0" xr:uid="{00000000-0006-0000-0600-000066000000}">
      <text>
        <r>
          <rPr>
            <sz val="11"/>
            <color theme="1"/>
            <rFont val="Arial"/>
          </rPr>
          <t>======
ID#AAAASRoo8BM
tc={0E954530-3F4B-4290-A84C-8AEFAC1CCC3C}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K46" authorId="0" shapeId="0" xr:uid="{00000000-0006-0000-0600-000018000000}">
      <text>
        <r>
          <rPr>
            <sz val="11"/>
            <color theme="1"/>
            <rFont val="Arial"/>
          </rPr>
          <t>======
ID#AAAASRwVoXU
tc={AAA85FF5-3610-4D73-865D-EF4963897F3A}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L46" authorId="0" shapeId="0" xr:uid="{00000000-0006-0000-0600-000013000000}">
      <text>
        <r>
          <rPr>
            <sz val="11"/>
            <color theme="1"/>
            <rFont val="Arial"/>
          </rPr>
          <t>======
ID#AAAASRwVoXo
tc={09596897-DA38-4A58-B1C2-BE96014376C3}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M46" authorId="0" shapeId="0" xr:uid="{00000000-0006-0000-0600-000024000000}">
      <text>
        <r>
          <rPr>
            <sz val="11"/>
            <color theme="1"/>
            <rFont val="Arial"/>
          </rPr>
          <t>======
ID#AAAASRwVoWk
tc={D9ED6684-8C6D-44F0-B687-9E0A94FF8C46}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N46" authorId="0" shapeId="0" xr:uid="{00000000-0006-0000-0600-000028000000}">
      <text>
        <r>
          <rPr>
            <sz val="11"/>
            <color theme="1"/>
            <rFont val="Arial"/>
          </rPr>
          <t>======
ID#AAAASRwVoWQ
tc={FFAF3146-8575-419C-9554-3B73456E928E}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O46" authorId="0" shapeId="0" xr:uid="{00000000-0006-0000-0600-000068000000}">
      <text>
        <r>
          <rPr>
            <sz val="11"/>
            <color theme="1"/>
            <rFont val="Arial"/>
          </rPr>
          <t>======
ID#AAAASRoo8BE
tc={0DBB7477-3F9A-4079-A6FB-C4FA90DF760C}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P46" authorId="0" shapeId="0" xr:uid="{00000000-0006-0000-0600-000021000000}">
      <text>
        <r>
          <rPr>
            <sz val="11"/>
            <color theme="1"/>
            <rFont val="Arial"/>
          </rPr>
          <t>======
ID#AAAASRwVoWw
tc={0F30D458-A598-455A-96B6-1DB943125B50}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Q46" authorId="0" shapeId="0" xr:uid="{00000000-0006-0000-0600-00000B000000}">
      <text>
        <r>
          <rPr>
            <sz val="11"/>
            <color theme="1"/>
            <rFont val="Arial"/>
          </rPr>
          <t>======
ID#AAAASRwVoYI
tc={0071C436-C3B1-4ABC-A36A-9FC03434B44B}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R46" authorId="0" shapeId="0" xr:uid="{00000000-0006-0000-0600-00002A000000}">
      <text>
        <r>
          <rPr>
            <sz val="11"/>
            <color theme="1"/>
            <rFont val="Arial"/>
          </rPr>
          <t>======
ID#AAAASRwVoWI
tc={16BBE76A-062A-46BD-B7F9-7F1ED43178AF}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S46" authorId="0" shapeId="0" xr:uid="{00000000-0006-0000-0600-000046000000}">
      <text>
        <r>
          <rPr>
            <sz val="11"/>
            <color theme="1"/>
            <rFont val="Arial"/>
          </rPr>
          <t>======
ID#AAAASRoo8DM
tc={605F50FD-0BC7-4AAF-9207-80F1E8F7ECF5}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T46" authorId="0" shapeId="0" xr:uid="{00000000-0006-0000-0600-000060000000}">
      <text>
        <r>
          <rPr>
            <sz val="11"/>
            <color theme="1"/>
            <rFont val="Arial"/>
          </rPr>
          <t>======
ID#AAAASRoo8Bk
tc={0A65C9C8-9129-403D-93FB-F9CE343FABF7}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U46" authorId="0" shapeId="0" xr:uid="{00000000-0006-0000-0600-00006B000000}">
      <text>
        <r>
          <rPr>
            <sz val="11"/>
            <color theme="1"/>
            <rFont val="Arial"/>
          </rPr>
          <t>======
ID#AAAASRoo8A4
tc={551B68A1-4865-4957-B230-29C1FAA6B8A1}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F47" authorId="0" shapeId="0" xr:uid="{00000000-0006-0000-0600-00002F000000}">
      <text>
        <r>
          <rPr>
            <sz val="11"/>
            <color theme="1"/>
            <rFont val="Arial"/>
          </rPr>
          <t>======
ID#AAAASRwVoV0
tc={0D078038-27FC-4CAC-A292-131197873CB0}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G47" authorId="0" shapeId="0" xr:uid="{00000000-0006-0000-0600-00003F000000}">
      <text>
        <r>
          <rPr>
            <sz val="11"/>
            <color theme="1"/>
            <rFont val="Arial"/>
          </rPr>
          <t>======
ID#AAAASRoo8Do
tc={C2A1DD38-1B6A-439B-911F-E150056D37F9}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H47" authorId="0" shapeId="0" xr:uid="{00000000-0006-0000-0600-000039000000}">
      <text>
        <r>
          <rPr>
            <sz val="11"/>
            <color theme="1"/>
            <rFont val="Arial"/>
          </rPr>
          <t>======
ID#AAAASRoo8EA
tc={7730EE7A-D1A7-42BA-A0CB-12940C7BD05A}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I47" authorId="0" shapeId="0" xr:uid="{00000000-0006-0000-0600-000006000000}">
      <text>
        <r>
          <rPr>
            <sz val="11"/>
            <color theme="1"/>
            <rFont val="Arial"/>
          </rPr>
          <t>======
ID#AAAASRwVoYc
tc={97A64864-F393-4723-83B4-DE38689F3ACC}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J47" authorId="0" shapeId="0" xr:uid="{00000000-0006-0000-0600-000022000000}">
      <text>
        <r>
          <rPr>
            <sz val="11"/>
            <color theme="1"/>
            <rFont val="Arial"/>
          </rPr>
          <t>======
ID#AAAASRwVoWs
tc={FD938767-1873-46A7-A04B-9C73B36DC9DF}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K47" authorId="0" shapeId="0" xr:uid="{00000000-0006-0000-0600-00004F000000}">
      <text>
        <r>
          <rPr>
            <sz val="11"/>
            <color theme="1"/>
            <rFont val="Arial"/>
          </rPr>
          <t>======
ID#AAAASRoo8Co
tc={81DCD443-43B9-4376-BE32-539D799BAC4E}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L47" authorId="0" shapeId="0" xr:uid="{00000000-0006-0000-0600-000064000000}">
      <text>
        <r>
          <rPr>
            <sz val="11"/>
            <color theme="1"/>
            <rFont val="Arial"/>
          </rPr>
          <t>======
ID#AAAASRoo8BU
tc={99DB4F54-2D87-4D73-AA79-6EA7285FC995}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M47" authorId="0" shapeId="0" xr:uid="{00000000-0006-0000-0600-000048000000}">
      <text>
        <r>
          <rPr>
            <sz val="11"/>
            <color theme="1"/>
            <rFont val="Arial"/>
          </rPr>
          <t>======
ID#AAAASRoo8DE
tc={EE622C92-7BAC-4C36-8338-AD56DF2FF491}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N47" authorId="0" shapeId="0" xr:uid="{00000000-0006-0000-0600-000041000000}">
      <text>
        <r>
          <rPr>
            <sz val="11"/>
            <color theme="1"/>
            <rFont val="Arial"/>
          </rPr>
          <t>======
ID#AAAASRoo8Dg
tc={0963E613-8B6A-4BBC-BC3C-0E560AEE5C1D}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O47" authorId="0" shapeId="0" xr:uid="{00000000-0006-0000-0600-000023000000}">
      <text>
        <r>
          <rPr>
            <sz val="11"/>
            <color theme="1"/>
            <rFont val="Arial"/>
          </rPr>
          <t>======
ID#AAAASRwVoWo
tc={C977D488-D117-46E4-82F0-C2C57087F13A}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P47" authorId="0" shapeId="0" xr:uid="{00000000-0006-0000-0600-00006A000000}">
      <text>
        <r>
          <rPr>
            <sz val="11"/>
            <color theme="1"/>
            <rFont val="Arial"/>
          </rPr>
          <t>======
ID#AAAASRoo8A8
tc={7D4A8DEF-B53A-48D2-93AB-DC59CB09FE0A}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Q47" authorId="0" shapeId="0" xr:uid="{00000000-0006-0000-0600-00001C000000}">
      <text>
        <r>
          <rPr>
            <sz val="11"/>
            <color theme="1"/>
            <rFont val="Arial"/>
          </rPr>
          <t>======
ID#AAAASRwVoXE
tc={DA3B8A56-EE87-4D42-83A9-499DF42F6184}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R47" authorId="0" shapeId="0" xr:uid="{00000000-0006-0000-0600-00001B000000}">
      <text>
        <r>
          <rPr>
            <sz val="11"/>
            <color theme="1"/>
            <rFont val="Arial"/>
          </rPr>
          <t>======
ID#AAAASRwVoXI
tc={436FF5EC-A8FA-4CAF-8439-4702BDC66FF7}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S47" authorId="0" shapeId="0" xr:uid="{00000000-0006-0000-0600-00003E000000}">
      <text>
        <r>
          <rPr>
            <sz val="11"/>
            <color theme="1"/>
            <rFont val="Arial"/>
          </rPr>
          <t>======
ID#AAAASRoo8Ds
tc={306E2707-B7D9-43C6-950B-3537030439CD}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T47" authorId="0" shapeId="0" xr:uid="{00000000-0006-0000-0600-00003C000000}">
      <text>
        <r>
          <rPr>
            <sz val="11"/>
            <color theme="1"/>
            <rFont val="Arial"/>
          </rPr>
          <t>======
ID#AAAASRoo8D0
tc={3CE1F7F3-C33A-4E5D-B8A9-3343C26FAD46}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U47" authorId="0" shapeId="0" xr:uid="{00000000-0006-0000-0600-000036000000}">
      <text>
        <r>
          <rPr>
            <sz val="11"/>
            <color theme="1"/>
            <rFont val="Arial"/>
          </rPr>
          <t>======
ID#AAAASRoo8EM
tc={99372989-4DFE-476B-A8CA-CBB249C072D0}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F48" authorId="0" shapeId="0" xr:uid="{00000000-0006-0000-0600-00004D000000}">
      <text>
        <r>
          <rPr>
            <sz val="11"/>
            <color theme="1"/>
            <rFont val="Arial"/>
          </rPr>
          <t>======
ID#AAAASRoo8Cw
tc={58EAC06C-E020-4F9A-B70F-236D390968F8}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G48" authorId="0" shapeId="0" xr:uid="{00000000-0006-0000-0600-00005F000000}">
      <text>
        <r>
          <rPr>
            <sz val="11"/>
            <color theme="1"/>
            <rFont val="Arial"/>
          </rPr>
          <t>======
ID#AAAASRoo8Bo
tc={852562D5-C1EF-44FD-AA19-515E0D092B18}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H48" authorId="0" shapeId="0" xr:uid="{00000000-0006-0000-0600-000027000000}">
      <text>
        <r>
          <rPr>
            <sz val="11"/>
            <color theme="1"/>
            <rFont val="Arial"/>
          </rPr>
          <t>======
ID#AAAASRwVoWU
tc={D0162DAB-36C1-4049-A33E-9E2632F5F2D4}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I48" authorId="0" shapeId="0" xr:uid="{00000000-0006-0000-0600-00001F000000}">
      <text>
        <r>
          <rPr>
            <sz val="11"/>
            <color theme="1"/>
            <rFont val="Arial"/>
          </rPr>
          <t>======
ID#AAAASRwVoW4
tc={AEC6AFEB-0862-4E16-851C-024B27DA041C}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J48" authorId="0" shapeId="0" xr:uid="{00000000-0006-0000-0600-000008000000}">
      <text>
        <r>
          <rPr>
            <sz val="11"/>
            <color theme="1"/>
            <rFont val="Arial"/>
          </rPr>
          <t>======
ID#AAAASRwVoYU
tc={DEE253A9-575D-4DB7-9C1B-B04417C253F2}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K48" authorId="0" shapeId="0" xr:uid="{00000000-0006-0000-0600-000044000000}">
      <text>
        <r>
          <rPr>
            <sz val="11"/>
            <color theme="1"/>
            <rFont val="Arial"/>
          </rPr>
          <t>======
ID#AAAASRoo8DU
tc={D3608766-DDFB-482D-82BB-9046E2EA0678}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L48" authorId="0" shapeId="0" xr:uid="{00000000-0006-0000-0600-000016000000}">
      <text>
        <r>
          <rPr>
            <sz val="11"/>
            <color theme="1"/>
            <rFont val="Arial"/>
          </rPr>
          <t>======
ID#AAAASRwVoXc
tc={C2C90F2C-971D-4990-9D36-CC5BF8BE033D}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M48" authorId="0" shapeId="0" xr:uid="{00000000-0006-0000-0600-000067000000}">
      <text>
        <r>
          <rPr>
            <sz val="11"/>
            <color theme="1"/>
            <rFont val="Arial"/>
          </rPr>
          <t>======
ID#AAAASRoo8BI
tc={C88C0E90-7776-4C35-AAEB-CD2C9DD03117}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N48" authorId="0" shapeId="0" xr:uid="{00000000-0006-0000-0600-000011000000}">
      <text>
        <r>
          <rPr>
            <sz val="11"/>
            <color theme="1"/>
            <rFont val="Arial"/>
          </rPr>
          <t>======
ID#AAAASRwVoXw
tc={44202929-CA72-458F-B2C5-76986E549F37}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O48" authorId="0" shapeId="0" xr:uid="{00000000-0006-0000-0600-000001000000}">
      <text>
        <r>
          <rPr>
            <sz val="11"/>
            <color theme="1"/>
            <rFont val="Arial"/>
          </rPr>
          <t>======
ID#AAAASRwVoYw
tc={BF52EC6F-2478-4F8E-B3C9-0B4C35674321}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P48" authorId="0" shapeId="0" xr:uid="{00000000-0006-0000-0600-000030000000}">
      <text>
        <r>
          <rPr>
            <sz val="11"/>
            <color theme="1"/>
            <rFont val="Arial"/>
          </rPr>
          <t>======
ID#AAAASRwVoVw
tc={01246177-4953-49E4-BDF9-EAA5E85986B3}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Q48" authorId="0" shapeId="0" xr:uid="{00000000-0006-0000-0600-000040000000}">
      <text>
        <r>
          <rPr>
            <sz val="11"/>
            <color theme="1"/>
            <rFont val="Arial"/>
          </rPr>
          <t>======
ID#AAAASRoo8Dk
tc={9A55B0D2-E411-4CF3-B1C2-0C37AD8F5BBE}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R48" authorId="0" shapeId="0" xr:uid="{00000000-0006-0000-0600-000042000000}">
      <text>
        <r>
          <rPr>
            <sz val="11"/>
            <color theme="1"/>
            <rFont val="Arial"/>
          </rPr>
          <t>======
ID#AAAASRoo8Dc
tc={74E1909E-97F6-45A1-A34F-87678FCDB0AD}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S48" authorId="0" shapeId="0" xr:uid="{00000000-0006-0000-0600-00000E000000}">
      <text>
        <r>
          <rPr>
            <sz val="11"/>
            <color theme="1"/>
            <rFont val="Arial"/>
          </rPr>
          <t>======
ID#AAAASRwVoX8
tc={6A487919-1A9C-4D1B-83C8-94B9D143069A}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T48" authorId="0" shapeId="0" xr:uid="{00000000-0006-0000-0600-00001A000000}">
      <text>
        <r>
          <rPr>
            <sz val="11"/>
            <color theme="1"/>
            <rFont val="Arial"/>
          </rPr>
          <t>======
ID#AAAASRwVoXM
tc={4BB7AE9D-90A7-4CBC-9DFD-D2394BC2D744}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  <comment ref="U48" authorId="0" shapeId="0" xr:uid="{00000000-0006-0000-0600-00005C000000}">
      <text>
        <r>
          <rPr>
            <sz val="11"/>
            <color theme="1"/>
            <rFont val="Arial"/>
          </rPr>
          <t>======
ID#AAAASRoo8B0
tc={9B9D291F-339E-471B-84C6-F3999071B517}    (2021-11-29 00:18:10)
[Threaded comment]
Your version of Excel allows you to read this threaded comment; however, any edits to it will get removed if the file is opened in a newer version of Excel. Learn more: https://go.microsoft.com/fwlink/?linkid=870924
Comment:
    using historical avg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DxsYGTi7gjmmEWoD0NCLpTxCL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700-000001000000}">
      <text>
        <r>
          <rPr>
            <sz val="11"/>
            <color theme="1"/>
            <rFont val="Arial"/>
          </rPr>
          <t>======
ID#AAAASRwVoWc
tc={526C6D64-2A83-4BC1-BC07-BEEF1EC168B0}    (2021-11-29 00:18:10)
[Threaded comment]
Your version of Excel allows you to read this threaded comment; however, any edits to it will get removed if the file is opened in a newer version of Excel. Learn more: https://go.microsoft.com/fwlink/?linkid=870924
Comment:
    per Brendon (18/11/21 conversation not email), this is part of AFG's chilled program?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QI51AtGHN97Qi/rw5l0IjCLz4Hg=="/>
    </ext>
  </extLst>
</comments>
</file>

<file path=xl/sharedStrings.xml><?xml version="1.0" encoding="utf-8"?>
<sst xmlns="http://schemas.openxmlformats.org/spreadsheetml/2006/main" count="634" uniqueCount="183">
  <si>
    <t>PRICE ($ /kg)</t>
  </si>
  <si>
    <t>HGP F/U</t>
  </si>
  <si>
    <t>Group</t>
  </si>
  <si>
    <t>HGP Free</t>
  </si>
  <si>
    <t>Back Ribs</t>
  </si>
  <si>
    <t>HGP Used</t>
  </si>
  <si>
    <t>Bolar</t>
  </si>
  <si>
    <t>Butt TDR</t>
  </si>
  <si>
    <t>Chuck</t>
  </si>
  <si>
    <t>Cube</t>
  </si>
  <si>
    <t>Eye</t>
  </si>
  <si>
    <t>Flank</t>
  </si>
  <si>
    <t>Flank Meat</t>
  </si>
  <si>
    <t>Flap</t>
  </si>
  <si>
    <t>Intercostals</t>
  </si>
  <si>
    <t>ISK</t>
  </si>
  <si>
    <t>KNK</t>
  </si>
  <si>
    <t>KNK Off</t>
  </si>
  <si>
    <t>NEB</t>
  </si>
  <si>
    <t>NEB 7 Ribs</t>
  </si>
  <si>
    <t>Outside</t>
  </si>
  <si>
    <t>Oyster</t>
  </si>
  <si>
    <t>PEB</t>
  </si>
  <si>
    <t>PEB Deckle</t>
  </si>
  <si>
    <t>Rib Cap</t>
  </si>
  <si>
    <t>Rib End</t>
  </si>
  <si>
    <t>Rump</t>
  </si>
  <si>
    <t>Rump Cap</t>
  </si>
  <si>
    <t>Shank</t>
  </si>
  <si>
    <t>Short Ribs</t>
  </si>
  <si>
    <t>Shortloin</t>
  </si>
  <si>
    <t>Striploin</t>
  </si>
  <si>
    <t>TDR</t>
  </si>
  <si>
    <t>Topside</t>
  </si>
  <si>
    <t>TT</t>
  </si>
  <si>
    <t>95CL</t>
  </si>
  <si>
    <t>90CL</t>
  </si>
  <si>
    <t>85CL</t>
  </si>
  <si>
    <t>82CL</t>
  </si>
  <si>
    <t>75CL</t>
  </si>
  <si>
    <t>72CL</t>
  </si>
  <si>
    <t>70CL</t>
  </si>
  <si>
    <t>65CL</t>
  </si>
  <si>
    <t>50CL</t>
  </si>
  <si>
    <t>Neck Bone</t>
  </si>
  <si>
    <t>Spare Rib</t>
  </si>
  <si>
    <t>Chuck Tender</t>
  </si>
  <si>
    <t>Chuck Rib</t>
  </si>
  <si>
    <t>Plate Rib</t>
  </si>
  <si>
    <t>Per Week</t>
  </si>
  <si>
    <t>Per Month</t>
  </si>
  <si>
    <t>Product Not in List</t>
  </si>
  <si>
    <t>General Set up</t>
  </si>
  <si>
    <t>Week 1 starts</t>
  </si>
  <si>
    <t>** Must be a Monday</t>
  </si>
  <si>
    <t>Export Product List</t>
  </si>
  <si>
    <t>Product Code</t>
  </si>
  <si>
    <t>Product Name</t>
  </si>
  <si>
    <t xml:space="preserve">Chuck Roll - 5 Rib IW/VAC FRZ  Halal  Carton </t>
  </si>
  <si>
    <t xml:space="preserve">Chuck Roll - 5 Rib IW/VAC FRZ HGP-Free  CHINA LABEL Carton </t>
  </si>
  <si>
    <t xml:space="preserve">Chuck Short Rib - 3 Rib MW/VAC FRZ    Carton </t>
  </si>
  <si>
    <t xml:space="preserve">Chuck Short Rib - 3 Rib MW/VAC FRZ HGP-Free  CHINA LABEL Carton </t>
  </si>
  <si>
    <t xml:space="preserve">Short Ribs - 3 Rib MW/VAC FRZ    Carton </t>
  </si>
  <si>
    <t xml:space="preserve">Short Rib  MW/VAC FRZ HGP-Free  CHINA LABEL Carton </t>
  </si>
  <si>
    <t xml:space="preserve">Chuck Tender  MW/VAC FRZ HGP-Free  CHINA LABEL Carton </t>
  </si>
  <si>
    <t xml:space="preserve">Oyster Blade  IW/VAC FRZ    Carton </t>
  </si>
  <si>
    <t xml:space="preserve">Oyster Blade  IW/VAC FRZ HGP-FREE  CHINA LABEL Carton </t>
  </si>
  <si>
    <t xml:space="preserve">Bolar Blade  IW/VAC FRZ    Carton </t>
  </si>
  <si>
    <t xml:space="preserve">Bolar Blade  IW/VAC FRZ HGP-Free  CHINA LABEL Carton </t>
  </si>
  <si>
    <t xml:space="preserve">Rib End Meat  LP FRZ HGP-Free  CHINA LABEL Carton </t>
  </si>
  <si>
    <t xml:space="preserve">Back Ribs - 6 Rib LP FRZ    Carton </t>
  </si>
  <si>
    <t xml:space="preserve">Back Ribs - 6 Rib, approx 120mm LP FRZ HGP-Free  CHINA LABEL Carton </t>
  </si>
  <si>
    <t xml:space="preserve">Intercostals - Portion Minimum 85mm MW/VAC FRZ    Carton </t>
  </si>
  <si>
    <t xml:space="preserve">Intercostals - Portion Minimum 85mm MW/VAC FRZ HGP-Free  CHINA LABEL Carton </t>
  </si>
  <si>
    <t xml:space="preserve">Spare Ribs - 3Rib LP FRZ    Carton </t>
  </si>
  <si>
    <t xml:space="preserve">Spare Ribs - 3Rib LP FRZ HGP-Free  CHINA LABEL Carton </t>
  </si>
  <si>
    <t xml:space="preserve">Rib Cap  LP FRZ HGP-Free  CHINA LABEL Carton </t>
  </si>
  <si>
    <t xml:space="preserve">Flap Meat  MW/VAC CHILLED    Carton </t>
  </si>
  <si>
    <t xml:space="preserve">Thin Flank  MW/VAC FRZ HGP-Free  CHINA LABEL Carton </t>
  </si>
  <si>
    <t xml:space="preserve">Flank Steak  LP FRZ    Carton </t>
  </si>
  <si>
    <t xml:space="preserve">Tri Tip  MW/VAC CHILLED    Carton </t>
  </si>
  <si>
    <t xml:space="preserve">Topside Cap Off  IW/VAC FRZ    Carton </t>
  </si>
  <si>
    <t xml:space="preserve">Topside Cap Off  IW/VAC FRZ HGP-Free  CHINA LABEL Carton </t>
  </si>
  <si>
    <t xml:space="preserve">Eye Round  MW/VAC FRZ    Carton </t>
  </si>
  <si>
    <t xml:space="preserve">Eye Round  MW/VAC FRZ HGP-Free  CHINA LABEL Carton </t>
  </si>
  <si>
    <t>Outside Flat IW/VAC FZN Non-Halal Generic Carton</t>
  </si>
  <si>
    <t>Outside Flat IW/VAC CHilled Non-Halal Generic Carton</t>
  </si>
  <si>
    <t xml:space="preserve">Knuckle  IW/VAC FRZ    Carton </t>
  </si>
  <si>
    <t xml:space="preserve">Knuckle  IW/VAC FRZ HGP-Free  CHINA LABEL Carton </t>
  </si>
  <si>
    <t xml:space="preserve">Brisket Navel End - 7 Rib IW/VAC CHILLED    Carton </t>
  </si>
  <si>
    <t xml:space="preserve">Brisket Navel End - 5 Rib MW/VAC FRZ HGP-Free  CHINA LABEL Carton </t>
  </si>
  <si>
    <t xml:space="preserve">Brisket Pieces - Deckle MW/VAC FRZ HGP-Free  CHINA LABEL Carton </t>
  </si>
  <si>
    <t xml:space="preserve">Brisket Point End - Deckle Off 5 Rib IW/VAC FRZ    Carton </t>
  </si>
  <si>
    <t xml:space="preserve">Brisket Point End - Deckle Off 5 Rib IW/VAC FRZ HGP-Free  CHINA LABEL Carton </t>
  </si>
  <si>
    <t xml:space="preserve">Plate Rib  BP FRZ    Carton </t>
  </si>
  <si>
    <t xml:space="preserve">Plate Ribs  LP FRZ HGP-Free  CHINA LABEL Carton </t>
  </si>
  <si>
    <t xml:space="preserve">Inside Skirt  MW/VAC FRZ    Carton </t>
  </si>
  <si>
    <t>Trimmings 85cl</t>
  </si>
  <si>
    <t>Trimmings 75cl</t>
  </si>
  <si>
    <t>Trimmings 65cl</t>
  </si>
  <si>
    <t>Trimmings 50cl</t>
  </si>
  <si>
    <t xml:space="preserve">Neck Bone  LP FRZ  Halal  Carton </t>
  </si>
  <si>
    <t xml:space="preserve">Neck Bones  LP FRZ HGP-Free  CHINA LABEL Carton </t>
  </si>
  <si>
    <t>*YP* Trimmings 65CL 27.2kg BP FRZ Halal Generic Carton</t>
  </si>
  <si>
    <t>*YP* Knuckle - Undercut On IW/VAC FRZ Halal Generic Carton</t>
  </si>
  <si>
    <t>*YP* Trimmings 75CL 27.2kg BP FRZ Halal Generic Carton</t>
  </si>
  <si>
    <t>*YP* Trimmings 50CL 25.0kg BP FRZ Halal Generic Carton</t>
  </si>
  <si>
    <t>*YP* Brisket Navel End - 5 Rib MW/VAC FRZ HGP-Free Non-Halal CHINA LABEL Carton</t>
  </si>
  <si>
    <t>*YP* Thin Flank Meat LP FRZ HGP-Free Non-Halal CHINA LABEL Carton</t>
  </si>
  <si>
    <t>*S* Neck Bone LP FRZ HGP-Free Non-Halal CHINA LABEL Carton</t>
  </si>
  <si>
    <t>Export Sales Orders</t>
  </si>
  <si>
    <t>Delivery Date</t>
  </si>
  <si>
    <t>Order No.</t>
  </si>
  <si>
    <t>Product Number</t>
  </si>
  <si>
    <t>Requested Qty</t>
  </si>
  <si>
    <t>Price</t>
  </si>
  <si>
    <t>Value</t>
  </si>
  <si>
    <t>MSA Export Prices</t>
  </si>
  <si>
    <t>Check - Complete input provided</t>
  </si>
  <si>
    <t>Check - Number of Primal inputs</t>
  </si>
  <si>
    <t>Total sales</t>
  </si>
  <si>
    <t>$</t>
  </si>
  <si>
    <t>Week</t>
  </si>
  <si>
    <t>Parameter</t>
  </si>
  <si>
    <t>Units</t>
  </si>
  <si>
    <t>Average Price</t>
  </si>
  <si>
    <t>$/kg</t>
  </si>
  <si>
    <t>*YP* Trimmings 75CL 27.2kg BP FRZ Non-Halal Generic Carton</t>
  </si>
  <si>
    <t>MSA Export Volumes</t>
  </si>
  <si>
    <t>Current MSA Export demand input is more a wishlist then fulfillable demand; apart from 4 primals demand has been manually overriden to make it zero - see yellow cells</t>
  </si>
  <si>
    <t>Total</t>
  </si>
  <si>
    <t>Error check here (** tidy **)</t>
  </si>
  <si>
    <t>BEEF Trimmings 72CL MC1B-7 20.0kg BP FRZ Carton (Exportable)</t>
  </si>
  <si>
    <t>Committed volume</t>
  </si>
  <si>
    <t>kg</t>
  </si>
  <si>
    <t>*YP* Topside/Inside Cap Off IW/VAC FRZ Non-Halal Generic Carton</t>
  </si>
  <si>
    <t>*YP* Topside Cap Off IW/VAC CHILLED Halal Generic Carton</t>
  </si>
  <si>
    <t>*YP* Outside Flat IW/VAC CHILLED Halal Generic Carton</t>
  </si>
  <si>
    <t>*YP* Trimmings 65CL 27.2kg BP FRZ Non-Halal Generic Carton</t>
  </si>
  <si>
    <t>*YP* Brisket Navel End - 7 Rib IW/VAC CHILLED Non-Halal Generic Carton</t>
  </si>
  <si>
    <t>698166</t>
  </si>
  <si>
    <t>689664</t>
  </si>
  <si>
    <t>*YP* Brisket Navel End - 5 Rib IW/VAC FRZ Halal Generic Carton</t>
  </si>
  <si>
    <t>40198</t>
  </si>
  <si>
    <t>*YP* Brisket Point End - Deckle Off 5 Rib IW/VAC CHILLED Non-Halal Generic Carton</t>
  </si>
  <si>
    <t>698273</t>
  </si>
  <si>
    <t>*YP* Brisket Pieces - Deckle MW/VAC FRZ HGP-Free Non-Halal CHINA LABEL Carton</t>
  </si>
  <si>
    <t>764869</t>
  </si>
  <si>
    <t>*YP* Brisket Point End - Deckle Off 5 Rib IW/VAC FRZ Non-Halal Generic Carton</t>
  </si>
  <si>
    <t>689665</t>
  </si>
  <si>
    <t>*S* Back Ribs - 6 Rib 120mm LP FRZ Halal Generic Carton</t>
  </si>
  <si>
    <t>764916</t>
  </si>
  <si>
    <t>*YP* Flank Steak 27.2kg LP FRZ Non-Halal Generic Carton</t>
  </si>
  <si>
    <t>698268</t>
  </si>
  <si>
    <t>*YP* Tri-Tip MW/VAC CHILLED Non-Halal Generic Carton</t>
  </si>
  <si>
    <t>764817</t>
  </si>
  <si>
    <t>*YP* Flap Meat MW/VAC CHILLED Non-Halal Generic Carton</t>
  </si>
  <si>
    <t>763707</t>
  </si>
  <si>
    <t>*YP* Oyster Blade 0mm Fat IW/VAC FRZ Non-Halal Generic Carton</t>
  </si>
  <si>
    <t>764844</t>
  </si>
  <si>
    <t>*YP* Spare Ribs - 3 Rib 160mm LP FRZ Non-Halal Generic Carton</t>
  </si>
  <si>
    <t>764867</t>
  </si>
  <si>
    <t>*YP* Eye Round 0mm MW/VAC FRZ Non-Halal Generic Carton</t>
  </si>
  <si>
    <t>161431</t>
  </si>
  <si>
    <t>*YP* Bolar Blade MW/VAC Carton</t>
  </si>
  <si>
    <t>764942</t>
  </si>
  <si>
    <t>*PR* Tenderloin - Side Strap Off IW/VAC Carton</t>
  </si>
  <si>
    <t>698267</t>
  </si>
  <si>
    <t>*S* Back Ribs - 6 Rib 120mm LP FRZ Non-Halal Generic Carton</t>
  </si>
  <si>
    <t>*YP* Plate Ribs LP FRZ Non-Halal Generic Carton</t>
  </si>
  <si>
    <t>*YP* Bolar Blade 10mm Fat IW/VAC FRZ Non-Halal Generic Carton</t>
  </si>
  <si>
    <t>*YP* Short Ribs - 3 Rib 160mm MW/VAC FRZ Non-Halal Generic Carton</t>
  </si>
  <si>
    <t>*YP* Topside/Inside Cap Off IW/VAC CHILLED Non-Halal Generic Carton</t>
  </si>
  <si>
    <t>*S* Neck Bone LP FRZ Halal Generic Carton</t>
  </si>
  <si>
    <t>*YP* Intercostals - Portion Minimum 85mm MW/VAC FRZ Non-Halal Generic Carton</t>
  </si>
  <si>
    <t>*YP* Chuck Short Ribs - 3 Rib 160mm MW/VAC FRZ Non-Halal Generic Carton</t>
  </si>
  <si>
    <t>*YP* Inside Skirt MW/VAC FRZ Non-Halal Generic Carton</t>
  </si>
  <si>
    <t>Comments</t>
  </si>
  <si>
    <t>Check Export Volume</t>
  </si>
  <si>
    <t>Number of Primal - Export Volume</t>
  </si>
  <si>
    <t>Current MSA Export demand input is more a wishlist then fulfillable demand; apart from 4 primals demand has been manually overriden to make it zero - see yellow cells in Export Customer Demand Voumes tab</t>
  </si>
  <si>
    <t>Check Export Pricing</t>
  </si>
  <si>
    <t>Number of Primal - Export Pricinng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</si>
</sst>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;[Red]\-&quot;$&quot;#,##0.00"/>
    <numFmt numFmtId="164" formatCode="#,##0_ ;[Red]\-#,##0\ "/>
    <numFmt numFmtId="165" formatCode="[$-C09]dd\-mmm\-yy"/>
    <numFmt numFmtId="166" formatCode="dd/mm/yyyy"/>
    <numFmt numFmtId="167" formatCode="_-* #,##0_-;\-* #,##0_-;_-* &quot;-&quot;??_-;_-@"/>
    <numFmt numFmtId="168" formatCode="_-&quot;$&quot;* #,##0_-;\-&quot;$&quot;* #,##0_-;_-&quot;$&quot;* &quot;-&quot;??_-;_-@"/>
    <numFmt numFmtId="169" formatCode="_-&quot;$&quot;* #,##0.00_-;\-&quot;$&quot;* #,##0.00_-;_-&quot;$&quot;* &quot;-&quot;??_-;_-@"/>
    <numFmt numFmtId="170" formatCode="dd\-mmm\-yy"/>
    <numFmt numFmtId="171" formatCode="d/m/yyyy"/>
  </numFmts>
  <fonts count="22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0C0C0C"/>
      <name val="Calibri"/>
    </font>
    <font>
      <sz val="11"/>
      <color rgb="FF0C0C0C"/>
      <name val="Calibri"/>
    </font>
    <font>
      <b/>
      <u/>
      <sz val="11"/>
      <color rgb="FF0C0C0C"/>
      <name val="Calibri"/>
    </font>
    <font>
      <b/>
      <u/>
      <sz val="11"/>
      <color rgb="FF0C0C0C"/>
      <name val="Arial"/>
    </font>
    <font>
      <sz val="11"/>
      <color rgb="FF0C0C0C"/>
      <name val="Arial"/>
    </font>
    <font>
      <b/>
      <sz val="11"/>
      <color theme="1"/>
      <name val="Calibri"/>
    </font>
    <font>
      <sz val="11"/>
      <color theme="0"/>
      <name val="Calibri"/>
    </font>
    <font>
      <b/>
      <sz val="14"/>
      <color theme="1"/>
      <name val="Calibri"/>
    </font>
    <font>
      <sz val="11"/>
      <color rgb="FF3F3F76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2"/>
      <color theme="1"/>
      <name val="Calibri"/>
    </font>
    <font>
      <sz val="11"/>
      <color rgb="FF3F3F76"/>
      <name val="Calibri"/>
    </font>
    <font>
      <b/>
      <sz val="11"/>
      <color rgb="FF3F3F3F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sz val="12"/>
      <color rgb="FFC00000"/>
      <name val="Calibri"/>
    </font>
    <font>
      <sz val="11"/>
      <color rgb="FF000000"/>
      <name val="Roboto"/>
    </font>
    <font>
      <sz val="10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6" fillId="2" borderId="4" xfId="0" applyNumberFormat="1" applyFont="1" applyFill="1" applyBorder="1" applyAlignment="1">
      <alignment horizontal="center"/>
    </xf>
    <xf numFmtId="0" fontId="4" fillId="0" borderId="0" xfId="0" applyFont="1"/>
    <xf numFmtId="164" fontId="7" fillId="2" borderId="4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8" fontId="7" fillId="2" borderId="4" xfId="0" applyNumberFormat="1" applyFont="1" applyFill="1" applyBorder="1"/>
    <xf numFmtId="8" fontId="4" fillId="0" borderId="0" xfId="0" applyNumberFormat="1" applyFont="1"/>
    <xf numFmtId="0" fontId="3" fillId="0" borderId="0" xfId="0" applyFont="1" applyAlignment="1">
      <alignment horizontal="right"/>
    </xf>
    <xf numFmtId="0" fontId="0" fillId="2" borderId="4" xfId="0" applyFont="1" applyFill="1" applyBorder="1"/>
    <xf numFmtId="0" fontId="8" fillId="0" borderId="5" xfId="0" applyFont="1" applyBorder="1" applyAlignment="1">
      <alignment horizontal="right"/>
    </xf>
    <xf numFmtId="0" fontId="1" fillId="0" borderId="5" xfId="0" applyFont="1" applyBorder="1"/>
    <xf numFmtId="0" fontId="0" fillId="2" borderId="6" xfId="0" applyFont="1" applyFill="1" applyBorder="1"/>
    <xf numFmtId="0" fontId="9" fillId="0" borderId="0" xfId="0" applyFont="1"/>
    <xf numFmtId="0" fontId="1" fillId="0" borderId="0" xfId="0" applyFont="1"/>
    <xf numFmtId="0" fontId="10" fillId="0" borderId="0" xfId="0" applyFont="1"/>
    <xf numFmtId="165" fontId="11" fillId="3" borderId="7" xfId="0" applyNumberFormat="1" applyFont="1" applyFill="1" applyBorder="1"/>
    <xf numFmtId="0" fontId="1" fillId="0" borderId="0" xfId="0" quotePrefix="1" applyFont="1"/>
    <xf numFmtId="0" fontId="8" fillId="0" borderId="0" xfId="0" applyFont="1" applyAlignment="1">
      <alignment horizontal="center"/>
    </xf>
    <xf numFmtId="0" fontId="8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2" fillId="2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0" fontId="0" fillId="0" borderId="0" xfId="0" applyNumberFormat="1" applyFont="1"/>
    <xf numFmtId="0" fontId="13" fillId="0" borderId="0" xfId="0" applyFont="1"/>
    <xf numFmtId="0" fontId="14" fillId="0" borderId="0" xfId="0" applyFont="1"/>
    <xf numFmtId="1" fontId="14" fillId="0" borderId="0" xfId="0" applyNumberFormat="1" applyFont="1"/>
    <xf numFmtId="166" fontId="15" fillId="2" borderId="7" xfId="0" applyNumberFormat="1" applyFont="1" applyFill="1" applyBorder="1" applyAlignment="1">
      <alignment horizontal="left"/>
    </xf>
    <xf numFmtId="0" fontId="15" fillId="2" borderId="7" xfId="0" applyFont="1" applyFill="1" applyBorder="1" applyAlignment="1">
      <alignment horizontal="left"/>
    </xf>
    <xf numFmtId="0" fontId="15" fillId="2" borderId="7" xfId="0" applyFont="1" applyFill="1" applyBorder="1"/>
    <xf numFmtId="167" fontId="1" fillId="2" borderId="8" xfId="0" applyNumberFormat="1" applyFont="1" applyFill="1" applyBorder="1" applyAlignment="1">
      <alignment horizontal="center"/>
    </xf>
    <xf numFmtId="0" fontId="11" fillId="2" borderId="7" xfId="0" applyFont="1" applyFill="1" applyBorder="1"/>
    <xf numFmtId="1" fontId="16" fillId="4" borderId="9" xfId="0" applyNumberFormat="1" applyFont="1" applyFill="1" applyBorder="1"/>
    <xf numFmtId="167" fontId="1" fillId="2" borderId="4" xfId="0" applyNumberFormat="1" applyFont="1" applyFill="1" applyBorder="1" applyAlignment="1">
      <alignment horizontal="center"/>
    </xf>
    <xf numFmtId="2" fontId="11" fillId="2" borderId="7" xfId="0" applyNumberFormat="1" applyFont="1" applyFill="1" applyBorder="1"/>
    <xf numFmtId="4" fontId="11" fillId="2" borderId="10" xfId="0" applyNumberFormat="1" applyFont="1" applyFill="1" applyBorder="1"/>
    <xf numFmtId="4" fontId="11" fillId="2" borderId="11" xfId="0" applyNumberFormat="1" applyFont="1" applyFill="1" applyBorder="1"/>
    <xf numFmtId="4" fontId="11" fillId="2" borderId="12" xfId="0" applyNumberFormat="1" applyFont="1" applyFill="1" applyBorder="1"/>
    <xf numFmtId="0" fontId="15" fillId="2" borderId="13" xfId="0" applyFont="1" applyFill="1" applyBorder="1"/>
    <xf numFmtId="0" fontId="15" fillId="2" borderId="14" xfId="0" applyFont="1" applyFill="1" applyBorder="1"/>
    <xf numFmtId="0" fontId="15" fillId="2" borderId="15" xfId="0" applyFont="1" applyFill="1" applyBorder="1"/>
    <xf numFmtId="0" fontId="15" fillId="2" borderId="16" xfId="0" applyFont="1" applyFill="1" applyBorder="1"/>
    <xf numFmtId="0" fontId="1" fillId="5" borderId="8" xfId="0" applyFont="1" applyFill="1" applyBorder="1" applyAlignment="1">
      <alignment horizontal="center"/>
    </xf>
    <xf numFmtId="0" fontId="15" fillId="5" borderId="15" xfId="0" applyFont="1" applyFill="1" applyBorder="1"/>
    <xf numFmtId="167" fontId="1" fillId="5" borderId="8" xfId="0" applyNumberFormat="1" applyFont="1" applyFill="1" applyBorder="1" applyAlignment="1">
      <alignment horizontal="center"/>
    </xf>
    <xf numFmtId="4" fontId="11" fillId="5" borderId="11" xfId="0" applyNumberFormat="1" applyFont="1" applyFill="1" applyBorder="1"/>
    <xf numFmtId="0" fontId="15" fillId="5" borderId="16" xfId="0" applyFont="1" applyFill="1" applyBorder="1"/>
    <xf numFmtId="4" fontId="11" fillId="5" borderId="12" xfId="0" applyNumberFormat="1" applyFont="1" applyFill="1" applyBorder="1"/>
    <xf numFmtId="166" fontId="11" fillId="2" borderId="7" xfId="0" applyNumberFormat="1" applyFont="1" applyFill="1" applyBorder="1" applyAlignment="1">
      <alignment horizontal="left"/>
    </xf>
    <xf numFmtId="166" fontId="15" fillId="2" borderId="4" xfId="0" applyNumberFormat="1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5" fillId="2" borderId="4" xfId="0" applyFont="1" applyFill="1" applyBorder="1"/>
    <xf numFmtId="4" fontId="11" fillId="2" borderId="4" xfId="0" applyNumberFormat="1" applyFont="1" applyFill="1" applyBorder="1"/>
    <xf numFmtId="1" fontId="16" fillId="4" borderId="4" xfId="0" applyNumberFormat="1" applyFont="1" applyFill="1" applyBorder="1"/>
    <xf numFmtId="0" fontId="0" fillId="6" borderId="4" xfId="0" applyFont="1" applyFill="1" applyBorder="1"/>
    <xf numFmtId="0" fontId="0" fillId="6" borderId="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68" fontId="17" fillId="4" borderId="7" xfId="0" applyNumberFormat="1" applyFont="1" applyFill="1" applyBorder="1"/>
    <xf numFmtId="0" fontId="18" fillId="0" borderId="0" xfId="0" applyFont="1"/>
    <xf numFmtId="0" fontId="19" fillId="0" borderId="0" xfId="0" applyFont="1" applyAlignment="1">
      <alignment horizontal="center"/>
    </xf>
    <xf numFmtId="165" fontId="1" fillId="0" borderId="0" xfId="0" applyNumberFormat="1" applyFont="1"/>
    <xf numFmtId="0" fontId="17" fillId="4" borderId="7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left"/>
    </xf>
    <xf numFmtId="169" fontId="16" fillId="4" borderId="9" xfId="0" applyNumberFormat="1" applyFont="1" applyFill="1" applyBorder="1"/>
    <xf numFmtId="169" fontId="1" fillId="0" borderId="0" xfId="0" applyNumberFormat="1" applyFont="1"/>
    <xf numFmtId="170" fontId="20" fillId="2" borderId="4" xfId="0" applyNumberFormat="1" applyFont="1" applyFill="1" applyBorder="1"/>
    <xf numFmtId="1" fontId="16" fillId="7" borderId="9" xfId="0" applyNumberFormat="1" applyFont="1" applyFill="1" applyBorder="1"/>
    <xf numFmtId="0" fontId="21" fillId="0" borderId="0" xfId="0" applyFont="1" applyAlignment="1">
      <alignment vertical="center" wrapText="1"/>
    </xf>
    <xf numFmtId="1" fontId="17" fillId="4" borderId="7" xfId="0" applyNumberFormat="1" applyFont="1" applyFill="1" applyBorder="1"/>
    <xf numFmtId="0" fontId="1" fillId="8" borderId="4" xfId="0" applyFont="1" applyFill="1" applyBorder="1"/>
    <xf numFmtId="0" fontId="18" fillId="8" borderId="4" xfId="0" applyFont="1" applyFill="1" applyBorder="1"/>
    <xf numFmtId="0" fontId="19" fillId="8" borderId="4" xfId="0" applyFont="1" applyFill="1" applyBorder="1" applyAlignment="1">
      <alignment horizontal="center"/>
    </xf>
    <xf numFmtId="165" fontId="12" fillId="0" borderId="0" xfId="0" applyNumberFormat="1" applyFont="1"/>
    <xf numFmtId="0" fontId="1" fillId="0" borderId="8" xfId="0" applyFont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left"/>
    </xf>
    <xf numFmtId="0" fontId="16" fillId="4" borderId="9" xfId="0" applyFont="1" applyFill="1" applyBorder="1"/>
    <xf numFmtId="0" fontId="15" fillId="3" borderId="7" xfId="0" applyFont="1" applyFill="1" applyBorder="1" applyAlignment="1">
      <alignment horizontal="center"/>
    </xf>
    <xf numFmtId="0" fontId="15" fillId="3" borderId="7" xfId="0" applyFont="1" applyFill="1" applyBorder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71" fontId="2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13"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rgb="FF1E4E79"/>
      </font>
      <fill>
        <patternFill patternType="none"/>
      </fill>
    </dxf>
    <dxf>
      <font>
        <color rgb="FF1E4E79"/>
      </font>
      <fill>
        <patternFill patternType="none"/>
      </fill>
    </dxf>
    <dxf>
      <font>
        <color rgb="FF1E4E79"/>
      </font>
      <fill>
        <patternFill patternType="none"/>
      </fill>
    </dxf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F5496"/>
  </sheetPr>
  <dimension ref="A1:Z1000"/>
  <sheetViews>
    <sheetView tabSelected="1" workbookViewId="0"/>
  </sheetViews>
  <sheetFormatPr defaultColWidth="12.59765625" defaultRowHeight="15" customHeight="1" x14ac:dyDescent="0.25"/>
  <cols>
    <col min="1" max="1" width="9.09765625" customWidth="1"/>
    <col min="2" max="2" width="11.5" customWidth="1"/>
    <col min="3" max="3" width="8.5" customWidth="1"/>
    <col min="4" max="4" width="6.69921875" customWidth="1"/>
    <col min="5" max="5" width="5.69921875" customWidth="1"/>
    <col min="6" max="6" width="6.19921875" customWidth="1"/>
    <col min="7" max="7" width="6.09765625" customWidth="1"/>
    <col min="8" max="8" width="5.8984375" customWidth="1"/>
    <col min="9" max="9" width="6.3984375" customWidth="1"/>
    <col min="10" max="10" width="6.09765625" customWidth="1"/>
    <col min="11" max="11" width="5.69921875" customWidth="1"/>
    <col min="12" max="12" width="6.09765625" customWidth="1"/>
    <col min="13" max="13" width="6.3984375" customWidth="1"/>
    <col min="14" max="14" width="6" customWidth="1"/>
    <col min="15" max="15" width="6.59765625" customWidth="1"/>
    <col min="16" max="16" width="9.09765625" customWidth="1"/>
  </cols>
  <sheetData>
    <row r="1" spans="1:26" ht="14.25" customHeight="1" x14ac:dyDescent="0.3">
      <c r="A1" s="1"/>
      <c r="B1" s="1"/>
      <c r="C1" s="1"/>
      <c r="D1" s="89" t="s">
        <v>0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/>
      <c r="C2" s="4"/>
      <c r="D2" s="5">
        <v>44348</v>
      </c>
      <c r="E2" s="4">
        <v>44378</v>
      </c>
      <c r="F2" s="4">
        <v>44409</v>
      </c>
      <c r="G2" s="4">
        <v>44440</v>
      </c>
      <c r="H2" s="4">
        <v>44470</v>
      </c>
      <c r="I2" s="4">
        <v>44501</v>
      </c>
      <c r="J2" s="4">
        <v>44531</v>
      </c>
      <c r="K2" s="4">
        <v>44562</v>
      </c>
      <c r="L2" s="4">
        <v>44593</v>
      </c>
      <c r="M2" s="4">
        <v>44621</v>
      </c>
      <c r="N2" s="4">
        <v>44652</v>
      </c>
      <c r="O2" s="4">
        <v>44682</v>
      </c>
      <c r="P2" s="6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6"/>
      <c r="B3" s="6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" t="s">
        <v>1</v>
      </c>
      <c r="B4" s="2" t="s">
        <v>2</v>
      </c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6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6" t="s">
        <v>3</v>
      </c>
      <c r="B5" s="6" t="s">
        <v>4</v>
      </c>
      <c r="C5" s="9"/>
      <c r="D5" s="10">
        <v>7.05</v>
      </c>
      <c r="E5" s="11">
        <v>7.05</v>
      </c>
      <c r="F5" s="11">
        <v>7.05</v>
      </c>
      <c r="G5" s="11">
        <v>7.05</v>
      </c>
      <c r="H5" s="11">
        <v>7.05</v>
      </c>
      <c r="I5" s="11">
        <v>7.05</v>
      </c>
      <c r="J5" s="11">
        <v>7.05</v>
      </c>
      <c r="K5" s="11">
        <v>7.05</v>
      </c>
      <c r="L5" s="11">
        <v>7.05</v>
      </c>
      <c r="M5" s="11">
        <v>7.05</v>
      </c>
      <c r="N5" s="11">
        <v>7.05</v>
      </c>
      <c r="O5" s="11">
        <v>7.05</v>
      </c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6" t="s">
        <v>5</v>
      </c>
      <c r="B6" s="6" t="s">
        <v>4</v>
      </c>
      <c r="C6" s="9"/>
      <c r="D6" s="10">
        <v>7.05</v>
      </c>
      <c r="E6" s="11">
        <v>7.05</v>
      </c>
      <c r="F6" s="11">
        <v>7.05</v>
      </c>
      <c r="G6" s="11">
        <v>7.05</v>
      </c>
      <c r="H6" s="11">
        <v>7.05</v>
      </c>
      <c r="I6" s="11">
        <v>7.05</v>
      </c>
      <c r="J6" s="11">
        <v>7.05</v>
      </c>
      <c r="K6" s="11">
        <v>7.05</v>
      </c>
      <c r="L6" s="11">
        <v>7.05</v>
      </c>
      <c r="M6" s="11">
        <v>7.05</v>
      </c>
      <c r="N6" s="11">
        <v>7.05</v>
      </c>
      <c r="O6" s="11">
        <v>7.05</v>
      </c>
      <c r="P6" s="6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6" t="s">
        <v>3</v>
      </c>
      <c r="B7" s="6" t="s">
        <v>6</v>
      </c>
      <c r="C7" s="9"/>
      <c r="D7" s="10">
        <v>7.4</v>
      </c>
      <c r="E7" s="11">
        <v>7.4</v>
      </c>
      <c r="F7" s="11">
        <v>7.4</v>
      </c>
      <c r="G7" s="11">
        <v>7.4</v>
      </c>
      <c r="H7" s="11">
        <v>7.4</v>
      </c>
      <c r="I7" s="11">
        <v>7.4</v>
      </c>
      <c r="J7" s="11">
        <v>7.4</v>
      </c>
      <c r="K7" s="11">
        <v>7.4</v>
      </c>
      <c r="L7" s="11">
        <v>7.4</v>
      </c>
      <c r="M7" s="11">
        <v>7.4</v>
      </c>
      <c r="N7" s="11">
        <v>7.4</v>
      </c>
      <c r="O7" s="11">
        <v>7.4</v>
      </c>
      <c r="P7" s="6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6" t="s">
        <v>5</v>
      </c>
      <c r="B8" s="6" t="s">
        <v>6</v>
      </c>
      <c r="C8" s="9"/>
      <c r="D8" s="10">
        <v>7.4</v>
      </c>
      <c r="E8" s="11">
        <v>7.4</v>
      </c>
      <c r="F8" s="11">
        <v>7.4</v>
      </c>
      <c r="G8" s="11">
        <v>7.4</v>
      </c>
      <c r="H8" s="11">
        <v>7.4</v>
      </c>
      <c r="I8" s="11">
        <v>7.4</v>
      </c>
      <c r="J8" s="11">
        <v>7.4</v>
      </c>
      <c r="K8" s="11">
        <v>7.4</v>
      </c>
      <c r="L8" s="11">
        <v>7.4</v>
      </c>
      <c r="M8" s="11">
        <v>7.4</v>
      </c>
      <c r="N8" s="11">
        <v>7.4</v>
      </c>
      <c r="O8" s="11">
        <v>7.4</v>
      </c>
      <c r="P8" s="6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6" t="s">
        <v>3</v>
      </c>
      <c r="B9" s="6" t="s">
        <v>7</v>
      </c>
      <c r="C9" s="9"/>
      <c r="D9" s="10">
        <v>16</v>
      </c>
      <c r="E9" s="11">
        <v>16</v>
      </c>
      <c r="F9" s="11">
        <v>16</v>
      </c>
      <c r="G9" s="11">
        <v>16</v>
      </c>
      <c r="H9" s="11">
        <v>16</v>
      </c>
      <c r="I9" s="11">
        <v>16</v>
      </c>
      <c r="J9" s="11">
        <v>16</v>
      </c>
      <c r="K9" s="11">
        <v>16</v>
      </c>
      <c r="L9" s="11">
        <v>16</v>
      </c>
      <c r="M9" s="11">
        <v>16</v>
      </c>
      <c r="N9" s="11">
        <v>16</v>
      </c>
      <c r="O9" s="11">
        <v>16</v>
      </c>
      <c r="P9" s="6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6" t="s">
        <v>5</v>
      </c>
      <c r="B10" s="6" t="s">
        <v>7</v>
      </c>
      <c r="C10" s="9"/>
      <c r="D10" s="10">
        <v>16</v>
      </c>
      <c r="E10" s="11">
        <v>16</v>
      </c>
      <c r="F10" s="11">
        <v>16</v>
      </c>
      <c r="G10" s="11">
        <v>16</v>
      </c>
      <c r="H10" s="11">
        <v>16</v>
      </c>
      <c r="I10" s="11">
        <v>16</v>
      </c>
      <c r="J10" s="11">
        <v>16</v>
      </c>
      <c r="K10" s="11">
        <v>16</v>
      </c>
      <c r="L10" s="11">
        <v>16</v>
      </c>
      <c r="M10" s="11">
        <v>16</v>
      </c>
      <c r="N10" s="11">
        <v>16</v>
      </c>
      <c r="O10" s="11">
        <v>16</v>
      </c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6" t="s">
        <v>3</v>
      </c>
      <c r="B11" s="6" t="s">
        <v>8</v>
      </c>
      <c r="C11" s="9"/>
      <c r="D11" s="10">
        <v>8.4</v>
      </c>
      <c r="E11" s="11">
        <v>8.4</v>
      </c>
      <c r="F11" s="11">
        <v>8.4</v>
      </c>
      <c r="G11" s="11">
        <v>8.4</v>
      </c>
      <c r="H11" s="11">
        <v>8.4</v>
      </c>
      <c r="I11" s="11">
        <v>8.4</v>
      </c>
      <c r="J11" s="11">
        <v>8.4</v>
      </c>
      <c r="K11" s="11">
        <v>8.4</v>
      </c>
      <c r="L11" s="11">
        <v>8.4</v>
      </c>
      <c r="M11" s="11">
        <v>8.4</v>
      </c>
      <c r="N11" s="11">
        <v>8.4</v>
      </c>
      <c r="O11" s="11">
        <v>8.4</v>
      </c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6" t="s">
        <v>5</v>
      </c>
      <c r="B12" s="6" t="s">
        <v>8</v>
      </c>
      <c r="C12" s="9"/>
      <c r="D12" s="10">
        <v>8.4</v>
      </c>
      <c r="E12" s="11">
        <v>8.4</v>
      </c>
      <c r="F12" s="11">
        <v>8.4</v>
      </c>
      <c r="G12" s="11">
        <v>8.4</v>
      </c>
      <c r="H12" s="11">
        <v>8.4</v>
      </c>
      <c r="I12" s="11">
        <v>8.4</v>
      </c>
      <c r="J12" s="11">
        <v>8.4</v>
      </c>
      <c r="K12" s="11">
        <v>8.4</v>
      </c>
      <c r="L12" s="11">
        <v>8.4</v>
      </c>
      <c r="M12" s="11">
        <v>8.4</v>
      </c>
      <c r="N12" s="11">
        <v>8.4</v>
      </c>
      <c r="O12" s="11">
        <v>8.4</v>
      </c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6" t="s">
        <v>3</v>
      </c>
      <c r="B13" s="6" t="s">
        <v>9</v>
      </c>
      <c r="C13" s="9"/>
      <c r="D13" s="10">
        <v>15</v>
      </c>
      <c r="E13" s="11">
        <v>15</v>
      </c>
      <c r="F13" s="11">
        <v>15</v>
      </c>
      <c r="G13" s="11">
        <v>15</v>
      </c>
      <c r="H13" s="11">
        <v>15</v>
      </c>
      <c r="I13" s="11">
        <v>15</v>
      </c>
      <c r="J13" s="11">
        <v>15</v>
      </c>
      <c r="K13" s="11">
        <v>15</v>
      </c>
      <c r="L13" s="11">
        <v>15</v>
      </c>
      <c r="M13" s="11">
        <v>15</v>
      </c>
      <c r="N13" s="11">
        <v>15</v>
      </c>
      <c r="O13" s="11">
        <v>15</v>
      </c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6" t="s">
        <v>5</v>
      </c>
      <c r="B14" s="6" t="s">
        <v>9</v>
      </c>
      <c r="C14" s="9"/>
      <c r="D14" s="10">
        <v>15</v>
      </c>
      <c r="E14" s="11">
        <v>15</v>
      </c>
      <c r="F14" s="11">
        <v>15</v>
      </c>
      <c r="G14" s="11">
        <v>15</v>
      </c>
      <c r="H14" s="11">
        <v>15</v>
      </c>
      <c r="I14" s="11">
        <v>15</v>
      </c>
      <c r="J14" s="11">
        <v>15</v>
      </c>
      <c r="K14" s="11">
        <v>15</v>
      </c>
      <c r="L14" s="11">
        <v>15</v>
      </c>
      <c r="M14" s="11">
        <v>15</v>
      </c>
      <c r="N14" s="11">
        <v>15</v>
      </c>
      <c r="O14" s="11">
        <v>15</v>
      </c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6" t="s">
        <v>3</v>
      </c>
      <c r="B15" s="6" t="s">
        <v>10</v>
      </c>
      <c r="C15" s="9"/>
      <c r="D15" s="10">
        <v>8.5</v>
      </c>
      <c r="E15" s="11">
        <v>8.5</v>
      </c>
      <c r="F15" s="11">
        <v>8.5</v>
      </c>
      <c r="G15" s="11">
        <v>8.5</v>
      </c>
      <c r="H15" s="11">
        <v>8.5</v>
      </c>
      <c r="I15" s="11">
        <v>8.5</v>
      </c>
      <c r="J15" s="11">
        <v>8.5</v>
      </c>
      <c r="K15" s="11">
        <v>8.5</v>
      </c>
      <c r="L15" s="11">
        <v>8.5</v>
      </c>
      <c r="M15" s="11">
        <v>8.5</v>
      </c>
      <c r="N15" s="11">
        <v>8.5</v>
      </c>
      <c r="O15" s="11">
        <v>8.5</v>
      </c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6" t="s">
        <v>5</v>
      </c>
      <c r="B16" s="6" t="s">
        <v>10</v>
      </c>
      <c r="C16" s="9"/>
      <c r="D16" s="10">
        <v>8.5</v>
      </c>
      <c r="E16" s="11">
        <v>8.5</v>
      </c>
      <c r="F16" s="11">
        <v>8.5</v>
      </c>
      <c r="G16" s="11">
        <v>8.5</v>
      </c>
      <c r="H16" s="11">
        <v>8.5</v>
      </c>
      <c r="I16" s="11">
        <v>8.5</v>
      </c>
      <c r="J16" s="11">
        <v>8.5</v>
      </c>
      <c r="K16" s="11">
        <v>8.5</v>
      </c>
      <c r="L16" s="11">
        <v>8.5</v>
      </c>
      <c r="M16" s="11">
        <v>8.5</v>
      </c>
      <c r="N16" s="11">
        <v>8.5</v>
      </c>
      <c r="O16" s="11">
        <v>8.5</v>
      </c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6" t="s">
        <v>3</v>
      </c>
      <c r="B17" s="6" t="s">
        <v>11</v>
      </c>
      <c r="C17" s="9"/>
      <c r="D17" s="10">
        <v>9</v>
      </c>
      <c r="E17" s="11">
        <v>9</v>
      </c>
      <c r="F17" s="11">
        <v>9</v>
      </c>
      <c r="G17" s="11">
        <v>9</v>
      </c>
      <c r="H17" s="11">
        <v>9</v>
      </c>
      <c r="I17" s="11">
        <v>9</v>
      </c>
      <c r="J17" s="11">
        <v>9</v>
      </c>
      <c r="K17" s="11">
        <v>9</v>
      </c>
      <c r="L17" s="11">
        <v>9</v>
      </c>
      <c r="M17" s="11">
        <v>9</v>
      </c>
      <c r="N17" s="11">
        <v>9</v>
      </c>
      <c r="O17" s="11">
        <v>9</v>
      </c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6" t="s">
        <v>5</v>
      </c>
      <c r="B18" s="6" t="s">
        <v>11</v>
      </c>
      <c r="C18" s="9"/>
      <c r="D18" s="10">
        <v>9</v>
      </c>
      <c r="E18" s="11">
        <v>9</v>
      </c>
      <c r="F18" s="11">
        <v>9</v>
      </c>
      <c r="G18" s="11">
        <v>9</v>
      </c>
      <c r="H18" s="11">
        <v>9</v>
      </c>
      <c r="I18" s="11">
        <v>9</v>
      </c>
      <c r="J18" s="11">
        <v>9</v>
      </c>
      <c r="K18" s="11">
        <v>9</v>
      </c>
      <c r="L18" s="11">
        <v>9</v>
      </c>
      <c r="M18" s="11">
        <v>9</v>
      </c>
      <c r="N18" s="11">
        <v>9</v>
      </c>
      <c r="O18" s="11">
        <v>9</v>
      </c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6" t="s">
        <v>3</v>
      </c>
      <c r="B19" s="6" t="s">
        <v>12</v>
      </c>
      <c r="C19" s="9"/>
      <c r="D19" s="10">
        <v>4.5</v>
      </c>
      <c r="E19" s="11">
        <v>4.5</v>
      </c>
      <c r="F19" s="11">
        <v>4.5</v>
      </c>
      <c r="G19" s="11">
        <v>4.5</v>
      </c>
      <c r="H19" s="11">
        <v>4.5</v>
      </c>
      <c r="I19" s="11">
        <v>4.5</v>
      </c>
      <c r="J19" s="11">
        <v>4.5</v>
      </c>
      <c r="K19" s="11">
        <v>4.5</v>
      </c>
      <c r="L19" s="11">
        <v>4.5</v>
      </c>
      <c r="M19" s="11">
        <v>4.5</v>
      </c>
      <c r="N19" s="11">
        <v>4.5</v>
      </c>
      <c r="O19" s="11">
        <v>4.5</v>
      </c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6" t="s">
        <v>5</v>
      </c>
      <c r="B20" s="6" t="s">
        <v>12</v>
      </c>
      <c r="C20" s="9"/>
      <c r="D20" s="10">
        <v>4.5</v>
      </c>
      <c r="E20" s="11">
        <v>4.5</v>
      </c>
      <c r="F20" s="11">
        <v>4.5</v>
      </c>
      <c r="G20" s="11">
        <v>4.5</v>
      </c>
      <c r="H20" s="11">
        <v>4.5</v>
      </c>
      <c r="I20" s="11">
        <v>4.5</v>
      </c>
      <c r="J20" s="11">
        <v>4.5</v>
      </c>
      <c r="K20" s="11">
        <v>4.5</v>
      </c>
      <c r="L20" s="11">
        <v>4.5</v>
      </c>
      <c r="M20" s="11">
        <v>4.5</v>
      </c>
      <c r="N20" s="11">
        <v>4.5</v>
      </c>
      <c r="O20" s="11">
        <v>4.5</v>
      </c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6" t="s">
        <v>3</v>
      </c>
      <c r="B21" s="6" t="s">
        <v>13</v>
      </c>
      <c r="C21" s="9"/>
      <c r="D21" s="10">
        <v>13</v>
      </c>
      <c r="E21" s="11">
        <v>13</v>
      </c>
      <c r="F21" s="11">
        <v>13</v>
      </c>
      <c r="G21" s="11">
        <v>13</v>
      </c>
      <c r="H21" s="11">
        <v>13</v>
      </c>
      <c r="I21" s="11">
        <v>13</v>
      </c>
      <c r="J21" s="11">
        <v>13</v>
      </c>
      <c r="K21" s="11">
        <v>13</v>
      </c>
      <c r="L21" s="11">
        <v>13</v>
      </c>
      <c r="M21" s="11">
        <v>13</v>
      </c>
      <c r="N21" s="11">
        <v>13</v>
      </c>
      <c r="O21" s="11">
        <v>13</v>
      </c>
      <c r="P21" s="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6" t="s">
        <v>5</v>
      </c>
      <c r="B22" s="6" t="s">
        <v>13</v>
      </c>
      <c r="C22" s="9"/>
      <c r="D22" s="10">
        <v>13</v>
      </c>
      <c r="E22" s="11">
        <v>13</v>
      </c>
      <c r="F22" s="11">
        <v>13</v>
      </c>
      <c r="G22" s="11">
        <v>13</v>
      </c>
      <c r="H22" s="11">
        <v>13</v>
      </c>
      <c r="I22" s="11">
        <v>13</v>
      </c>
      <c r="J22" s="11">
        <v>13</v>
      </c>
      <c r="K22" s="11">
        <v>13</v>
      </c>
      <c r="L22" s="11">
        <v>13</v>
      </c>
      <c r="M22" s="11">
        <v>13</v>
      </c>
      <c r="N22" s="11">
        <v>13</v>
      </c>
      <c r="O22" s="11">
        <v>13</v>
      </c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6" t="s">
        <v>3</v>
      </c>
      <c r="B23" s="6" t="s">
        <v>14</v>
      </c>
      <c r="C23" s="9"/>
      <c r="D23" s="10">
        <v>10</v>
      </c>
      <c r="E23" s="11">
        <v>10</v>
      </c>
      <c r="F23" s="11">
        <v>10</v>
      </c>
      <c r="G23" s="11">
        <v>10</v>
      </c>
      <c r="H23" s="11">
        <v>10</v>
      </c>
      <c r="I23" s="11">
        <v>10</v>
      </c>
      <c r="J23" s="11">
        <v>10</v>
      </c>
      <c r="K23" s="11">
        <v>10</v>
      </c>
      <c r="L23" s="11">
        <v>10</v>
      </c>
      <c r="M23" s="11">
        <v>10</v>
      </c>
      <c r="N23" s="11">
        <v>10</v>
      </c>
      <c r="O23" s="11">
        <v>10</v>
      </c>
      <c r="P23" s="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6" t="s">
        <v>5</v>
      </c>
      <c r="B24" s="6" t="s">
        <v>14</v>
      </c>
      <c r="C24" s="9"/>
      <c r="D24" s="10">
        <v>10</v>
      </c>
      <c r="E24" s="11">
        <v>10</v>
      </c>
      <c r="F24" s="11">
        <v>10</v>
      </c>
      <c r="G24" s="11">
        <v>10</v>
      </c>
      <c r="H24" s="11">
        <v>10</v>
      </c>
      <c r="I24" s="11">
        <v>10</v>
      </c>
      <c r="J24" s="11">
        <v>10</v>
      </c>
      <c r="K24" s="11">
        <v>10</v>
      </c>
      <c r="L24" s="11">
        <v>10</v>
      </c>
      <c r="M24" s="11">
        <v>10</v>
      </c>
      <c r="N24" s="11">
        <v>10</v>
      </c>
      <c r="O24" s="11">
        <v>10</v>
      </c>
      <c r="P24" s="6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6" t="s">
        <v>3</v>
      </c>
      <c r="B25" s="6" t="s">
        <v>15</v>
      </c>
      <c r="C25" s="9"/>
      <c r="D25" s="10">
        <v>8</v>
      </c>
      <c r="E25" s="11">
        <v>8</v>
      </c>
      <c r="F25" s="11">
        <v>8</v>
      </c>
      <c r="G25" s="11">
        <v>8</v>
      </c>
      <c r="H25" s="11">
        <v>8</v>
      </c>
      <c r="I25" s="11">
        <v>8</v>
      </c>
      <c r="J25" s="11">
        <v>8</v>
      </c>
      <c r="K25" s="11">
        <v>8</v>
      </c>
      <c r="L25" s="11">
        <v>8</v>
      </c>
      <c r="M25" s="11">
        <v>8</v>
      </c>
      <c r="N25" s="11">
        <v>8</v>
      </c>
      <c r="O25" s="11">
        <v>8</v>
      </c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6" t="s">
        <v>5</v>
      </c>
      <c r="B26" s="6" t="s">
        <v>15</v>
      </c>
      <c r="C26" s="9"/>
      <c r="D26" s="10">
        <v>8</v>
      </c>
      <c r="E26" s="11">
        <v>8</v>
      </c>
      <c r="F26" s="11">
        <v>8</v>
      </c>
      <c r="G26" s="11">
        <v>8</v>
      </c>
      <c r="H26" s="11">
        <v>8</v>
      </c>
      <c r="I26" s="11">
        <v>8</v>
      </c>
      <c r="J26" s="11">
        <v>8</v>
      </c>
      <c r="K26" s="11">
        <v>8</v>
      </c>
      <c r="L26" s="11">
        <v>8</v>
      </c>
      <c r="M26" s="11">
        <v>8</v>
      </c>
      <c r="N26" s="11">
        <v>8</v>
      </c>
      <c r="O26" s="11">
        <v>8</v>
      </c>
      <c r="P26" s="6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6" t="s">
        <v>3</v>
      </c>
      <c r="B27" s="6" t="s">
        <v>16</v>
      </c>
      <c r="C27" s="9"/>
      <c r="D27" s="10">
        <v>7.5</v>
      </c>
      <c r="E27" s="11">
        <v>7.5</v>
      </c>
      <c r="F27" s="11">
        <v>7.5</v>
      </c>
      <c r="G27" s="11">
        <v>7.5</v>
      </c>
      <c r="H27" s="11">
        <v>7.5</v>
      </c>
      <c r="I27" s="11">
        <v>7.5</v>
      </c>
      <c r="J27" s="11">
        <v>7.5</v>
      </c>
      <c r="K27" s="11">
        <v>7.5</v>
      </c>
      <c r="L27" s="11">
        <v>7.5</v>
      </c>
      <c r="M27" s="11">
        <v>7.5</v>
      </c>
      <c r="N27" s="11">
        <v>7.5</v>
      </c>
      <c r="O27" s="11">
        <v>7.5</v>
      </c>
      <c r="P27" s="6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6" t="s">
        <v>5</v>
      </c>
      <c r="B28" s="6" t="s">
        <v>16</v>
      </c>
      <c r="C28" s="9"/>
      <c r="D28" s="10">
        <v>7.5</v>
      </c>
      <c r="E28" s="11">
        <v>7.5</v>
      </c>
      <c r="F28" s="11">
        <v>7.5</v>
      </c>
      <c r="G28" s="11">
        <v>7.5</v>
      </c>
      <c r="H28" s="11">
        <v>7.5</v>
      </c>
      <c r="I28" s="11">
        <v>7.5</v>
      </c>
      <c r="J28" s="11">
        <v>7.5</v>
      </c>
      <c r="K28" s="11">
        <v>7.5</v>
      </c>
      <c r="L28" s="11">
        <v>7.5</v>
      </c>
      <c r="M28" s="11">
        <v>7.5</v>
      </c>
      <c r="N28" s="11">
        <v>7.5</v>
      </c>
      <c r="O28" s="11">
        <v>7.5</v>
      </c>
      <c r="P28" s="6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6" t="s">
        <v>3</v>
      </c>
      <c r="B29" s="6" t="s">
        <v>17</v>
      </c>
      <c r="C29" s="9"/>
      <c r="D29" s="10">
        <v>7.5</v>
      </c>
      <c r="E29" s="11">
        <v>7.5</v>
      </c>
      <c r="F29" s="11">
        <v>7.5</v>
      </c>
      <c r="G29" s="11">
        <v>7.5</v>
      </c>
      <c r="H29" s="11">
        <v>7.5</v>
      </c>
      <c r="I29" s="11">
        <v>7.5</v>
      </c>
      <c r="J29" s="11">
        <v>7.5</v>
      </c>
      <c r="K29" s="11">
        <v>7.5</v>
      </c>
      <c r="L29" s="11">
        <v>7.5</v>
      </c>
      <c r="M29" s="11">
        <v>7.5</v>
      </c>
      <c r="N29" s="11">
        <v>7.5</v>
      </c>
      <c r="O29" s="11">
        <v>7.5</v>
      </c>
      <c r="P29" s="6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6" t="s">
        <v>5</v>
      </c>
      <c r="B30" s="6" t="s">
        <v>17</v>
      </c>
      <c r="C30" s="9"/>
      <c r="D30" s="10">
        <v>7.5</v>
      </c>
      <c r="E30" s="11">
        <v>7.5</v>
      </c>
      <c r="F30" s="11">
        <v>7.5</v>
      </c>
      <c r="G30" s="11">
        <v>7.5</v>
      </c>
      <c r="H30" s="11">
        <v>7.5</v>
      </c>
      <c r="I30" s="11">
        <v>7.5</v>
      </c>
      <c r="J30" s="11">
        <v>7.5</v>
      </c>
      <c r="K30" s="11">
        <v>7.5</v>
      </c>
      <c r="L30" s="11">
        <v>7.5</v>
      </c>
      <c r="M30" s="11">
        <v>7.5</v>
      </c>
      <c r="N30" s="11">
        <v>7.5</v>
      </c>
      <c r="O30" s="11">
        <v>7.5</v>
      </c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6" t="s">
        <v>3</v>
      </c>
      <c r="B31" s="6" t="s">
        <v>18</v>
      </c>
      <c r="C31" s="9"/>
      <c r="D31" s="10">
        <v>7.9</v>
      </c>
      <c r="E31" s="11">
        <v>7.9</v>
      </c>
      <c r="F31" s="11">
        <v>7.9</v>
      </c>
      <c r="G31" s="11">
        <v>7.9</v>
      </c>
      <c r="H31" s="11">
        <v>7.9</v>
      </c>
      <c r="I31" s="11">
        <v>7.9</v>
      </c>
      <c r="J31" s="11">
        <v>7.9</v>
      </c>
      <c r="K31" s="11">
        <v>7.9</v>
      </c>
      <c r="L31" s="11">
        <v>7.9</v>
      </c>
      <c r="M31" s="11">
        <v>7.9</v>
      </c>
      <c r="N31" s="11">
        <v>7.9</v>
      </c>
      <c r="O31" s="11">
        <v>7.9</v>
      </c>
      <c r="P31" s="6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6" t="s">
        <v>5</v>
      </c>
      <c r="B32" s="6" t="s">
        <v>18</v>
      </c>
      <c r="C32" s="9"/>
      <c r="D32" s="10">
        <v>5.9</v>
      </c>
      <c r="E32" s="11">
        <v>5.9</v>
      </c>
      <c r="F32" s="11">
        <v>5.9</v>
      </c>
      <c r="G32" s="11">
        <v>5.9</v>
      </c>
      <c r="H32" s="11">
        <v>5.9</v>
      </c>
      <c r="I32" s="11">
        <v>5.9</v>
      </c>
      <c r="J32" s="11">
        <v>5.9</v>
      </c>
      <c r="K32" s="11">
        <v>5.9</v>
      </c>
      <c r="L32" s="11">
        <v>5.9</v>
      </c>
      <c r="M32" s="11">
        <v>5.9</v>
      </c>
      <c r="N32" s="11">
        <v>5.9</v>
      </c>
      <c r="O32" s="11">
        <v>5.9</v>
      </c>
      <c r="P32" s="6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6" t="s">
        <v>3</v>
      </c>
      <c r="B33" s="6" t="s">
        <v>19</v>
      </c>
      <c r="C33" s="9"/>
      <c r="D33" s="10">
        <v>7.9</v>
      </c>
      <c r="E33" s="11">
        <v>7.9</v>
      </c>
      <c r="F33" s="11">
        <v>7.9</v>
      </c>
      <c r="G33" s="11">
        <v>7.9</v>
      </c>
      <c r="H33" s="11">
        <v>7.9</v>
      </c>
      <c r="I33" s="11">
        <v>7.9</v>
      </c>
      <c r="J33" s="11">
        <v>7.9</v>
      </c>
      <c r="K33" s="11">
        <v>7.9</v>
      </c>
      <c r="L33" s="11">
        <v>7.9</v>
      </c>
      <c r="M33" s="11">
        <v>7.9</v>
      </c>
      <c r="N33" s="11">
        <v>7.9</v>
      </c>
      <c r="O33" s="11">
        <v>7.9</v>
      </c>
      <c r="P33" s="6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6" t="s">
        <v>5</v>
      </c>
      <c r="B34" s="6" t="s">
        <v>19</v>
      </c>
      <c r="C34" s="9"/>
      <c r="D34" s="10">
        <v>5.9</v>
      </c>
      <c r="E34" s="11">
        <v>5.9</v>
      </c>
      <c r="F34" s="11">
        <v>5.9</v>
      </c>
      <c r="G34" s="11">
        <v>5.9</v>
      </c>
      <c r="H34" s="11">
        <v>5.9</v>
      </c>
      <c r="I34" s="11">
        <v>5.9</v>
      </c>
      <c r="J34" s="11">
        <v>5.9</v>
      </c>
      <c r="K34" s="11">
        <v>5.9</v>
      </c>
      <c r="L34" s="11">
        <v>5.9</v>
      </c>
      <c r="M34" s="11">
        <v>5.9</v>
      </c>
      <c r="N34" s="11">
        <v>5.9</v>
      </c>
      <c r="O34" s="11">
        <v>5.9</v>
      </c>
      <c r="P34" s="6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6" t="s">
        <v>3</v>
      </c>
      <c r="B35" s="6" t="s">
        <v>20</v>
      </c>
      <c r="C35" s="9"/>
      <c r="D35" s="10">
        <v>7.2</v>
      </c>
      <c r="E35" s="11">
        <v>7.2</v>
      </c>
      <c r="F35" s="11">
        <v>7.2</v>
      </c>
      <c r="G35" s="11">
        <v>7.2</v>
      </c>
      <c r="H35" s="11">
        <v>7.2</v>
      </c>
      <c r="I35" s="11">
        <v>7.2</v>
      </c>
      <c r="J35" s="11">
        <v>7.2</v>
      </c>
      <c r="K35" s="11">
        <v>7.2</v>
      </c>
      <c r="L35" s="11">
        <v>7.2</v>
      </c>
      <c r="M35" s="11">
        <v>7.2</v>
      </c>
      <c r="N35" s="11">
        <v>7.2</v>
      </c>
      <c r="O35" s="11">
        <v>7.2</v>
      </c>
      <c r="P35" s="6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6" t="s">
        <v>5</v>
      </c>
      <c r="B36" s="6" t="s">
        <v>20</v>
      </c>
      <c r="C36" s="9"/>
      <c r="D36" s="10">
        <v>7.2</v>
      </c>
      <c r="E36" s="11">
        <v>7.2</v>
      </c>
      <c r="F36" s="11">
        <v>7.2</v>
      </c>
      <c r="G36" s="11">
        <v>7.2</v>
      </c>
      <c r="H36" s="11">
        <v>7.2</v>
      </c>
      <c r="I36" s="11">
        <v>7.2</v>
      </c>
      <c r="J36" s="11">
        <v>7.2</v>
      </c>
      <c r="K36" s="11">
        <v>7.2</v>
      </c>
      <c r="L36" s="11">
        <v>7.2</v>
      </c>
      <c r="M36" s="11">
        <v>7.2</v>
      </c>
      <c r="N36" s="11">
        <v>7.2</v>
      </c>
      <c r="O36" s="11">
        <v>7.2</v>
      </c>
      <c r="P36" s="6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6" t="s">
        <v>3</v>
      </c>
      <c r="B37" s="6" t="s">
        <v>21</v>
      </c>
      <c r="C37" s="9"/>
      <c r="D37" s="10">
        <v>8.4</v>
      </c>
      <c r="E37" s="11">
        <v>8.4</v>
      </c>
      <c r="F37" s="11">
        <v>8.4</v>
      </c>
      <c r="G37" s="11">
        <v>8.4</v>
      </c>
      <c r="H37" s="11">
        <v>8.4</v>
      </c>
      <c r="I37" s="11">
        <v>8.4</v>
      </c>
      <c r="J37" s="11">
        <v>8.4</v>
      </c>
      <c r="K37" s="11">
        <v>8.4</v>
      </c>
      <c r="L37" s="11">
        <v>8.4</v>
      </c>
      <c r="M37" s="11">
        <v>8.4</v>
      </c>
      <c r="N37" s="11">
        <v>8.4</v>
      </c>
      <c r="O37" s="11">
        <v>8.4</v>
      </c>
      <c r="P37" s="6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6" t="s">
        <v>5</v>
      </c>
      <c r="B38" s="6" t="s">
        <v>21</v>
      </c>
      <c r="C38" s="9"/>
      <c r="D38" s="10">
        <v>8.4</v>
      </c>
      <c r="E38" s="11">
        <v>8.4</v>
      </c>
      <c r="F38" s="11">
        <v>8.4</v>
      </c>
      <c r="G38" s="11">
        <v>8.4</v>
      </c>
      <c r="H38" s="11">
        <v>8.4</v>
      </c>
      <c r="I38" s="11">
        <v>8.4</v>
      </c>
      <c r="J38" s="11">
        <v>8.4</v>
      </c>
      <c r="K38" s="11">
        <v>8.4</v>
      </c>
      <c r="L38" s="11">
        <v>8.4</v>
      </c>
      <c r="M38" s="11">
        <v>8.4</v>
      </c>
      <c r="N38" s="11">
        <v>8.4</v>
      </c>
      <c r="O38" s="11">
        <v>8.4</v>
      </c>
      <c r="P38" s="6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6" t="s">
        <v>3</v>
      </c>
      <c r="B39" s="6" t="s">
        <v>22</v>
      </c>
      <c r="C39" s="9"/>
      <c r="D39" s="10">
        <v>7.6</v>
      </c>
      <c r="E39" s="11">
        <v>7.6</v>
      </c>
      <c r="F39" s="11">
        <v>7.6</v>
      </c>
      <c r="G39" s="11">
        <v>7.6</v>
      </c>
      <c r="H39" s="11">
        <v>7.6</v>
      </c>
      <c r="I39" s="11">
        <v>7.6</v>
      </c>
      <c r="J39" s="11">
        <v>7.6</v>
      </c>
      <c r="K39" s="11">
        <v>7.6</v>
      </c>
      <c r="L39" s="11">
        <v>7.6</v>
      </c>
      <c r="M39" s="11">
        <v>7.6</v>
      </c>
      <c r="N39" s="11">
        <v>7.6</v>
      </c>
      <c r="O39" s="11">
        <v>7.6</v>
      </c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6" t="s">
        <v>5</v>
      </c>
      <c r="B40" s="6" t="s">
        <v>22</v>
      </c>
      <c r="C40" s="9"/>
      <c r="D40" s="10">
        <v>7.6</v>
      </c>
      <c r="E40" s="11">
        <v>7.6</v>
      </c>
      <c r="F40" s="11">
        <v>7.6</v>
      </c>
      <c r="G40" s="11">
        <v>7.6</v>
      </c>
      <c r="H40" s="11">
        <v>7.6</v>
      </c>
      <c r="I40" s="11">
        <v>7.6</v>
      </c>
      <c r="J40" s="11">
        <v>7.6</v>
      </c>
      <c r="K40" s="11">
        <v>7.6</v>
      </c>
      <c r="L40" s="11">
        <v>7.6</v>
      </c>
      <c r="M40" s="11">
        <v>7.6</v>
      </c>
      <c r="N40" s="11">
        <v>7.6</v>
      </c>
      <c r="O40" s="11">
        <v>7.6</v>
      </c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6" t="s">
        <v>3</v>
      </c>
      <c r="B41" s="6" t="s">
        <v>23</v>
      </c>
      <c r="C41" s="9"/>
      <c r="D41" s="10">
        <v>5</v>
      </c>
      <c r="E41" s="11">
        <v>5</v>
      </c>
      <c r="F41" s="11">
        <v>5</v>
      </c>
      <c r="G41" s="11">
        <v>5</v>
      </c>
      <c r="H41" s="11">
        <v>5</v>
      </c>
      <c r="I41" s="11">
        <v>5</v>
      </c>
      <c r="J41" s="11">
        <v>5</v>
      </c>
      <c r="K41" s="11">
        <v>5</v>
      </c>
      <c r="L41" s="11">
        <v>5</v>
      </c>
      <c r="M41" s="11">
        <v>5</v>
      </c>
      <c r="N41" s="11">
        <v>5</v>
      </c>
      <c r="O41" s="11">
        <v>5</v>
      </c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6" t="s">
        <v>5</v>
      </c>
      <c r="B42" s="6" t="s">
        <v>23</v>
      </c>
      <c r="C42" s="9"/>
      <c r="D42" s="10">
        <v>5</v>
      </c>
      <c r="E42" s="11">
        <v>5</v>
      </c>
      <c r="F42" s="11">
        <v>5</v>
      </c>
      <c r="G42" s="11">
        <v>5</v>
      </c>
      <c r="H42" s="11">
        <v>5</v>
      </c>
      <c r="I42" s="11">
        <v>5</v>
      </c>
      <c r="J42" s="11">
        <v>5</v>
      </c>
      <c r="K42" s="11">
        <v>5</v>
      </c>
      <c r="L42" s="11">
        <v>5</v>
      </c>
      <c r="M42" s="11">
        <v>5</v>
      </c>
      <c r="N42" s="11">
        <v>5</v>
      </c>
      <c r="O42" s="11">
        <v>5</v>
      </c>
      <c r="P42" s="6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6" t="s">
        <v>3</v>
      </c>
      <c r="B43" s="6" t="s">
        <v>24</v>
      </c>
      <c r="C43" s="9"/>
      <c r="D43" s="10">
        <v>4.5</v>
      </c>
      <c r="E43" s="11">
        <v>4.5</v>
      </c>
      <c r="F43" s="11">
        <v>4.5</v>
      </c>
      <c r="G43" s="11">
        <v>4.5</v>
      </c>
      <c r="H43" s="11">
        <v>4.5</v>
      </c>
      <c r="I43" s="11">
        <v>4.5</v>
      </c>
      <c r="J43" s="11">
        <v>4.5</v>
      </c>
      <c r="K43" s="11">
        <v>4.5</v>
      </c>
      <c r="L43" s="11">
        <v>4.5</v>
      </c>
      <c r="M43" s="11">
        <v>4.5</v>
      </c>
      <c r="N43" s="11">
        <v>4.5</v>
      </c>
      <c r="O43" s="11">
        <v>4.5</v>
      </c>
      <c r="P43" s="6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6" t="s">
        <v>5</v>
      </c>
      <c r="B44" s="6" t="s">
        <v>24</v>
      </c>
      <c r="C44" s="9"/>
      <c r="D44" s="10">
        <v>4.5</v>
      </c>
      <c r="E44" s="11">
        <v>4.5</v>
      </c>
      <c r="F44" s="11">
        <v>4.5</v>
      </c>
      <c r="G44" s="11">
        <v>4.5</v>
      </c>
      <c r="H44" s="11">
        <v>4.5</v>
      </c>
      <c r="I44" s="11">
        <v>4.5</v>
      </c>
      <c r="J44" s="11">
        <v>4.5</v>
      </c>
      <c r="K44" s="11">
        <v>4.5</v>
      </c>
      <c r="L44" s="11">
        <v>4.5</v>
      </c>
      <c r="M44" s="11">
        <v>4.5</v>
      </c>
      <c r="N44" s="11">
        <v>4.5</v>
      </c>
      <c r="O44" s="11">
        <v>4.5</v>
      </c>
      <c r="P44" s="6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6" t="s">
        <v>3</v>
      </c>
      <c r="B45" s="6" t="s">
        <v>25</v>
      </c>
      <c r="C45" s="9"/>
      <c r="D45" s="10">
        <v>4.5</v>
      </c>
      <c r="E45" s="11">
        <v>4.5</v>
      </c>
      <c r="F45" s="11">
        <v>4.5</v>
      </c>
      <c r="G45" s="11">
        <v>4.5</v>
      </c>
      <c r="H45" s="11">
        <v>4.5</v>
      </c>
      <c r="I45" s="11">
        <v>4.5</v>
      </c>
      <c r="J45" s="11">
        <v>4.5</v>
      </c>
      <c r="K45" s="11">
        <v>4.5</v>
      </c>
      <c r="L45" s="11">
        <v>4.5</v>
      </c>
      <c r="M45" s="11">
        <v>4.5</v>
      </c>
      <c r="N45" s="11">
        <v>4.5</v>
      </c>
      <c r="O45" s="11">
        <v>4.5</v>
      </c>
      <c r="P45" s="6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6" t="s">
        <v>5</v>
      </c>
      <c r="B46" s="6" t="s">
        <v>25</v>
      </c>
      <c r="C46" s="9"/>
      <c r="D46" s="10">
        <v>4.5</v>
      </c>
      <c r="E46" s="11">
        <v>4.5</v>
      </c>
      <c r="F46" s="11">
        <v>4.5</v>
      </c>
      <c r="G46" s="11">
        <v>4.5</v>
      </c>
      <c r="H46" s="11">
        <v>4.5</v>
      </c>
      <c r="I46" s="11">
        <v>4.5</v>
      </c>
      <c r="J46" s="11">
        <v>4.5</v>
      </c>
      <c r="K46" s="11">
        <v>4.5</v>
      </c>
      <c r="L46" s="11">
        <v>4.5</v>
      </c>
      <c r="M46" s="11">
        <v>4.5</v>
      </c>
      <c r="N46" s="11">
        <v>4.5</v>
      </c>
      <c r="O46" s="11">
        <v>4.5</v>
      </c>
      <c r="P46" s="6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6" t="s">
        <v>3</v>
      </c>
      <c r="B47" s="6" t="s">
        <v>26</v>
      </c>
      <c r="C47" s="9"/>
      <c r="D47" s="10">
        <v>9</v>
      </c>
      <c r="E47" s="11">
        <v>9</v>
      </c>
      <c r="F47" s="11">
        <v>9</v>
      </c>
      <c r="G47" s="11">
        <v>9</v>
      </c>
      <c r="H47" s="11">
        <v>9</v>
      </c>
      <c r="I47" s="11">
        <v>9</v>
      </c>
      <c r="J47" s="11">
        <v>9</v>
      </c>
      <c r="K47" s="11">
        <v>9</v>
      </c>
      <c r="L47" s="11">
        <v>9</v>
      </c>
      <c r="M47" s="11">
        <v>9</v>
      </c>
      <c r="N47" s="11">
        <v>9</v>
      </c>
      <c r="O47" s="11">
        <v>9</v>
      </c>
      <c r="P47" s="6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6" t="s">
        <v>5</v>
      </c>
      <c r="B48" s="6" t="s">
        <v>26</v>
      </c>
      <c r="C48" s="9"/>
      <c r="D48" s="10">
        <v>9</v>
      </c>
      <c r="E48" s="11">
        <v>9</v>
      </c>
      <c r="F48" s="11">
        <v>9</v>
      </c>
      <c r="G48" s="11">
        <v>9</v>
      </c>
      <c r="H48" s="11">
        <v>9</v>
      </c>
      <c r="I48" s="11">
        <v>9</v>
      </c>
      <c r="J48" s="11">
        <v>9</v>
      </c>
      <c r="K48" s="11">
        <v>9</v>
      </c>
      <c r="L48" s="11">
        <v>9</v>
      </c>
      <c r="M48" s="11">
        <v>9</v>
      </c>
      <c r="N48" s="11">
        <v>9</v>
      </c>
      <c r="O48" s="11">
        <v>9</v>
      </c>
      <c r="P48" s="6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6" t="s">
        <v>3</v>
      </c>
      <c r="B49" s="6" t="s">
        <v>27</v>
      </c>
      <c r="C49" s="9"/>
      <c r="D49" s="10">
        <v>10.5</v>
      </c>
      <c r="E49" s="11">
        <v>10.5</v>
      </c>
      <c r="F49" s="11">
        <v>10.5</v>
      </c>
      <c r="G49" s="11">
        <v>10.5</v>
      </c>
      <c r="H49" s="11">
        <v>10.5</v>
      </c>
      <c r="I49" s="11">
        <v>10.5</v>
      </c>
      <c r="J49" s="11">
        <v>10.5</v>
      </c>
      <c r="K49" s="11">
        <v>10.5</v>
      </c>
      <c r="L49" s="11">
        <v>10.5</v>
      </c>
      <c r="M49" s="11">
        <v>10.5</v>
      </c>
      <c r="N49" s="11">
        <v>10.5</v>
      </c>
      <c r="O49" s="11">
        <v>10.5</v>
      </c>
      <c r="P49" s="6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6" t="s">
        <v>5</v>
      </c>
      <c r="B50" s="6" t="s">
        <v>27</v>
      </c>
      <c r="C50" s="9"/>
      <c r="D50" s="10">
        <v>10.5</v>
      </c>
      <c r="E50" s="11">
        <v>10.5</v>
      </c>
      <c r="F50" s="11">
        <v>10.5</v>
      </c>
      <c r="G50" s="11">
        <v>10.5</v>
      </c>
      <c r="H50" s="11">
        <v>10.5</v>
      </c>
      <c r="I50" s="11">
        <v>10.5</v>
      </c>
      <c r="J50" s="11">
        <v>10.5</v>
      </c>
      <c r="K50" s="11">
        <v>10.5</v>
      </c>
      <c r="L50" s="11">
        <v>10.5</v>
      </c>
      <c r="M50" s="11">
        <v>10.5</v>
      </c>
      <c r="N50" s="11">
        <v>10.5</v>
      </c>
      <c r="O50" s="11">
        <v>10.5</v>
      </c>
      <c r="P50" s="6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6" t="s">
        <v>3</v>
      </c>
      <c r="B51" s="6" t="s">
        <v>28</v>
      </c>
      <c r="C51" s="9"/>
      <c r="D51" s="10">
        <v>6</v>
      </c>
      <c r="E51" s="11">
        <v>6</v>
      </c>
      <c r="F51" s="11">
        <v>6</v>
      </c>
      <c r="G51" s="11">
        <v>6</v>
      </c>
      <c r="H51" s="11">
        <v>6</v>
      </c>
      <c r="I51" s="11">
        <v>6</v>
      </c>
      <c r="J51" s="11">
        <v>6</v>
      </c>
      <c r="K51" s="11">
        <v>6</v>
      </c>
      <c r="L51" s="11">
        <v>6</v>
      </c>
      <c r="M51" s="11">
        <v>6</v>
      </c>
      <c r="N51" s="11">
        <v>6</v>
      </c>
      <c r="O51" s="11">
        <v>6</v>
      </c>
      <c r="P51" s="6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6" t="s">
        <v>5</v>
      </c>
      <c r="B52" s="6" t="s">
        <v>28</v>
      </c>
      <c r="C52" s="9"/>
      <c r="D52" s="10">
        <v>6</v>
      </c>
      <c r="E52" s="11">
        <v>6</v>
      </c>
      <c r="F52" s="11">
        <v>6</v>
      </c>
      <c r="G52" s="11">
        <v>6</v>
      </c>
      <c r="H52" s="11">
        <v>6</v>
      </c>
      <c r="I52" s="11">
        <v>6</v>
      </c>
      <c r="J52" s="11">
        <v>6</v>
      </c>
      <c r="K52" s="11">
        <v>6</v>
      </c>
      <c r="L52" s="11">
        <v>6</v>
      </c>
      <c r="M52" s="11">
        <v>6</v>
      </c>
      <c r="N52" s="11">
        <v>6</v>
      </c>
      <c r="O52" s="11">
        <v>6</v>
      </c>
      <c r="P52" s="6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6" t="s">
        <v>3</v>
      </c>
      <c r="B53" s="6" t="s">
        <v>29</v>
      </c>
      <c r="C53" s="9"/>
      <c r="D53" s="10">
        <v>10.3</v>
      </c>
      <c r="E53" s="11">
        <v>10.3</v>
      </c>
      <c r="F53" s="11">
        <v>10.3</v>
      </c>
      <c r="G53" s="11">
        <v>10.3</v>
      </c>
      <c r="H53" s="11">
        <v>10.3</v>
      </c>
      <c r="I53" s="11">
        <v>10.3</v>
      </c>
      <c r="J53" s="11">
        <v>10.3</v>
      </c>
      <c r="K53" s="11">
        <v>10.3</v>
      </c>
      <c r="L53" s="11">
        <v>10.3</v>
      </c>
      <c r="M53" s="11">
        <v>10.3</v>
      </c>
      <c r="N53" s="11">
        <v>10.3</v>
      </c>
      <c r="O53" s="11">
        <v>10.3</v>
      </c>
      <c r="P53" s="6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6" t="s">
        <v>5</v>
      </c>
      <c r="B54" s="6" t="s">
        <v>29</v>
      </c>
      <c r="C54" s="9"/>
      <c r="D54" s="10">
        <v>10.3</v>
      </c>
      <c r="E54" s="11">
        <v>10.3</v>
      </c>
      <c r="F54" s="11">
        <v>10.3</v>
      </c>
      <c r="G54" s="11">
        <v>10.3</v>
      </c>
      <c r="H54" s="11">
        <v>10.3</v>
      </c>
      <c r="I54" s="11">
        <v>10.3</v>
      </c>
      <c r="J54" s="11">
        <v>10.3</v>
      </c>
      <c r="K54" s="11">
        <v>10.3</v>
      </c>
      <c r="L54" s="11">
        <v>10.3</v>
      </c>
      <c r="M54" s="11">
        <v>10.3</v>
      </c>
      <c r="N54" s="11">
        <v>10.3</v>
      </c>
      <c r="O54" s="11">
        <v>10.3</v>
      </c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6" t="s">
        <v>3</v>
      </c>
      <c r="B55" s="6" t="s">
        <v>30</v>
      </c>
      <c r="C55" s="9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6" t="s">
        <v>5</v>
      </c>
      <c r="B56" s="6" t="s">
        <v>30</v>
      </c>
      <c r="C56" s="9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6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6" t="s">
        <v>3</v>
      </c>
      <c r="B57" s="6" t="s">
        <v>31</v>
      </c>
      <c r="C57" s="9"/>
      <c r="D57" s="10">
        <v>10</v>
      </c>
      <c r="E57" s="11">
        <v>10</v>
      </c>
      <c r="F57" s="11">
        <v>10</v>
      </c>
      <c r="G57" s="11">
        <v>10</v>
      </c>
      <c r="H57" s="11">
        <v>10</v>
      </c>
      <c r="I57" s="11">
        <v>10</v>
      </c>
      <c r="J57" s="11">
        <v>10</v>
      </c>
      <c r="K57" s="11">
        <v>10</v>
      </c>
      <c r="L57" s="11">
        <v>10</v>
      </c>
      <c r="M57" s="11">
        <v>10</v>
      </c>
      <c r="N57" s="11">
        <v>10</v>
      </c>
      <c r="O57" s="11">
        <v>10</v>
      </c>
      <c r="P57" s="6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6" t="s">
        <v>5</v>
      </c>
      <c r="B58" s="6" t="s">
        <v>31</v>
      </c>
      <c r="C58" s="9"/>
      <c r="D58" s="10">
        <v>10</v>
      </c>
      <c r="E58" s="11">
        <v>10</v>
      </c>
      <c r="F58" s="11">
        <v>10</v>
      </c>
      <c r="G58" s="11">
        <v>10</v>
      </c>
      <c r="H58" s="11">
        <v>10</v>
      </c>
      <c r="I58" s="11">
        <v>10</v>
      </c>
      <c r="J58" s="11">
        <v>10</v>
      </c>
      <c r="K58" s="11">
        <v>10</v>
      </c>
      <c r="L58" s="11">
        <v>10</v>
      </c>
      <c r="M58" s="11">
        <v>10</v>
      </c>
      <c r="N58" s="11">
        <v>10</v>
      </c>
      <c r="O58" s="11">
        <v>10</v>
      </c>
      <c r="P58" s="6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6" t="s">
        <v>3</v>
      </c>
      <c r="B59" s="6" t="s">
        <v>32</v>
      </c>
      <c r="C59" s="9"/>
      <c r="D59" s="10">
        <v>22</v>
      </c>
      <c r="E59" s="11">
        <v>22</v>
      </c>
      <c r="F59" s="11">
        <v>22</v>
      </c>
      <c r="G59" s="11">
        <v>22</v>
      </c>
      <c r="H59" s="11">
        <v>22</v>
      </c>
      <c r="I59" s="11">
        <v>22</v>
      </c>
      <c r="J59" s="11">
        <v>22</v>
      </c>
      <c r="K59" s="11">
        <v>22</v>
      </c>
      <c r="L59" s="11">
        <v>22</v>
      </c>
      <c r="M59" s="11">
        <v>22</v>
      </c>
      <c r="N59" s="11">
        <v>22</v>
      </c>
      <c r="O59" s="11">
        <v>22</v>
      </c>
      <c r="P59" s="6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6" t="s">
        <v>5</v>
      </c>
      <c r="B60" s="6" t="s">
        <v>32</v>
      </c>
      <c r="C60" s="9"/>
      <c r="D60" s="10">
        <v>22</v>
      </c>
      <c r="E60" s="11">
        <v>22</v>
      </c>
      <c r="F60" s="11">
        <v>22</v>
      </c>
      <c r="G60" s="11">
        <v>22</v>
      </c>
      <c r="H60" s="11">
        <v>22</v>
      </c>
      <c r="I60" s="11">
        <v>22</v>
      </c>
      <c r="J60" s="11">
        <v>22</v>
      </c>
      <c r="K60" s="11">
        <v>22</v>
      </c>
      <c r="L60" s="11">
        <v>22</v>
      </c>
      <c r="M60" s="11">
        <v>22</v>
      </c>
      <c r="N60" s="11">
        <v>22</v>
      </c>
      <c r="O60" s="11">
        <v>22</v>
      </c>
      <c r="P60" s="6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6" t="s">
        <v>3</v>
      </c>
      <c r="B61" s="6" t="s">
        <v>33</v>
      </c>
      <c r="C61" s="9"/>
      <c r="D61" s="10">
        <v>9</v>
      </c>
      <c r="E61" s="11">
        <v>9</v>
      </c>
      <c r="F61" s="11">
        <v>9</v>
      </c>
      <c r="G61" s="11">
        <v>9</v>
      </c>
      <c r="H61" s="11">
        <v>9</v>
      </c>
      <c r="I61" s="11">
        <v>9</v>
      </c>
      <c r="J61" s="11">
        <v>9</v>
      </c>
      <c r="K61" s="11">
        <v>9</v>
      </c>
      <c r="L61" s="11">
        <v>9</v>
      </c>
      <c r="M61" s="11">
        <v>9</v>
      </c>
      <c r="N61" s="11">
        <v>9</v>
      </c>
      <c r="O61" s="11">
        <v>9</v>
      </c>
      <c r="P61" s="6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6" t="s">
        <v>5</v>
      </c>
      <c r="B62" s="6" t="s">
        <v>33</v>
      </c>
      <c r="C62" s="9"/>
      <c r="D62" s="10">
        <v>9</v>
      </c>
      <c r="E62" s="11">
        <v>9</v>
      </c>
      <c r="F62" s="11">
        <v>9</v>
      </c>
      <c r="G62" s="11">
        <v>9</v>
      </c>
      <c r="H62" s="11">
        <v>9</v>
      </c>
      <c r="I62" s="11">
        <v>9</v>
      </c>
      <c r="J62" s="11">
        <v>9</v>
      </c>
      <c r="K62" s="11">
        <v>9</v>
      </c>
      <c r="L62" s="11">
        <v>9</v>
      </c>
      <c r="M62" s="11">
        <v>9</v>
      </c>
      <c r="N62" s="11">
        <v>9</v>
      </c>
      <c r="O62" s="11">
        <v>9</v>
      </c>
      <c r="P62" s="6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6" t="s">
        <v>3</v>
      </c>
      <c r="B63" s="6" t="s">
        <v>34</v>
      </c>
      <c r="C63" s="9"/>
      <c r="D63" s="10">
        <v>9.4</v>
      </c>
      <c r="E63" s="11">
        <v>9.4</v>
      </c>
      <c r="F63" s="11">
        <v>9.4</v>
      </c>
      <c r="G63" s="11">
        <v>9.4</v>
      </c>
      <c r="H63" s="11">
        <v>9.4</v>
      </c>
      <c r="I63" s="11">
        <v>9.4</v>
      </c>
      <c r="J63" s="11">
        <v>9.4</v>
      </c>
      <c r="K63" s="11">
        <v>9.4</v>
      </c>
      <c r="L63" s="11">
        <v>9.4</v>
      </c>
      <c r="M63" s="11">
        <v>9.4</v>
      </c>
      <c r="N63" s="11">
        <v>9.4</v>
      </c>
      <c r="O63" s="11">
        <v>9.4</v>
      </c>
      <c r="P63" s="6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6" t="s">
        <v>5</v>
      </c>
      <c r="B64" s="6" t="s">
        <v>34</v>
      </c>
      <c r="C64" s="9"/>
      <c r="D64" s="10">
        <v>9.4</v>
      </c>
      <c r="E64" s="11">
        <v>9.4</v>
      </c>
      <c r="F64" s="11">
        <v>9.4</v>
      </c>
      <c r="G64" s="11">
        <v>9.4</v>
      </c>
      <c r="H64" s="11">
        <v>9.4</v>
      </c>
      <c r="I64" s="11">
        <v>9.4</v>
      </c>
      <c r="J64" s="11">
        <v>9.4</v>
      </c>
      <c r="K64" s="11">
        <v>9.4</v>
      </c>
      <c r="L64" s="11">
        <v>9.4</v>
      </c>
      <c r="M64" s="11">
        <v>9.4</v>
      </c>
      <c r="N64" s="11">
        <v>9.4</v>
      </c>
      <c r="O64" s="11">
        <v>9.4</v>
      </c>
      <c r="P64" s="6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6" t="s">
        <v>3</v>
      </c>
      <c r="B65" s="6" t="s">
        <v>35</v>
      </c>
      <c r="C65" s="9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6" t="s">
        <v>3</v>
      </c>
      <c r="B66" s="6" t="s">
        <v>36</v>
      </c>
      <c r="C66" s="9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6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6" t="s">
        <v>3</v>
      </c>
      <c r="B67" s="6" t="s">
        <v>37</v>
      </c>
      <c r="C67" s="9"/>
      <c r="D67" s="10">
        <v>6.5</v>
      </c>
      <c r="E67" s="11">
        <v>6.5</v>
      </c>
      <c r="F67" s="11">
        <v>6.5</v>
      </c>
      <c r="G67" s="11">
        <v>6.5</v>
      </c>
      <c r="H67" s="11">
        <v>6.5</v>
      </c>
      <c r="I67" s="11">
        <v>6.5</v>
      </c>
      <c r="J67" s="11">
        <v>6.5</v>
      </c>
      <c r="K67" s="11">
        <v>6.5</v>
      </c>
      <c r="L67" s="11">
        <v>6.5</v>
      </c>
      <c r="M67" s="11">
        <v>6.5</v>
      </c>
      <c r="N67" s="11">
        <v>6.5</v>
      </c>
      <c r="O67" s="11">
        <v>6.5</v>
      </c>
      <c r="P67" s="6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6" t="s">
        <v>3</v>
      </c>
      <c r="B68" s="6" t="s">
        <v>38</v>
      </c>
      <c r="C68" s="9"/>
      <c r="D68" s="10">
        <v>6.3</v>
      </c>
      <c r="E68" s="11">
        <v>6.3</v>
      </c>
      <c r="F68" s="11">
        <v>6.3</v>
      </c>
      <c r="G68" s="11">
        <v>6.3</v>
      </c>
      <c r="H68" s="11">
        <v>6.3</v>
      </c>
      <c r="I68" s="11">
        <v>6.3</v>
      </c>
      <c r="J68" s="11">
        <v>6.3</v>
      </c>
      <c r="K68" s="11">
        <v>6.3</v>
      </c>
      <c r="L68" s="11">
        <v>6.3</v>
      </c>
      <c r="M68" s="11">
        <v>6.3</v>
      </c>
      <c r="N68" s="11">
        <v>6.3</v>
      </c>
      <c r="O68" s="11">
        <v>6.3</v>
      </c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6" t="s">
        <v>3</v>
      </c>
      <c r="B69" s="6" t="s">
        <v>39</v>
      </c>
      <c r="C69" s="9"/>
      <c r="D69" s="10">
        <v>5.2</v>
      </c>
      <c r="E69" s="11">
        <v>5.2</v>
      </c>
      <c r="F69" s="11">
        <v>5.2</v>
      </c>
      <c r="G69" s="11">
        <v>5.2</v>
      </c>
      <c r="H69" s="11">
        <v>5.2</v>
      </c>
      <c r="I69" s="11">
        <v>5.2</v>
      </c>
      <c r="J69" s="11">
        <v>5.2</v>
      </c>
      <c r="K69" s="11">
        <v>5.2</v>
      </c>
      <c r="L69" s="11">
        <v>5.2</v>
      </c>
      <c r="M69" s="11">
        <v>5.2</v>
      </c>
      <c r="N69" s="11">
        <v>5.2</v>
      </c>
      <c r="O69" s="11">
        <v>5.2</v>
      </c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6" t="s">
        <v>3</v>
      </c>
      <c r="B70" s="6" t="s">
        <v>40</v>
      </c>
      <c r="C70" s="9"/>
      <c r="D70" s="10">
        <v>4.8</v>
      </c>
      <c r="E70" s="11">
        <v>4.8</v>
      </c>
      <c r="F70" s="11">
        <v>4.8</v>
      </c>
      <c r="G70" s="11">
        <v>4.8</v>
      </c>
      <c r="H70" s="11">
        <v>4.8</v>
      </c>
      <c r="I70" s="11">
        <v>4.8</v>
      </c>
      <c r="J70" s="11">
        <v>4.8</v>
      </c>
      <c r="K70" s="11">
        <v>4.8</v>
      </c>
      <c r="L70" s="11">
        <v>4.8</v>
      </c>
      <c r="M70" s="11">
        <v>4.8</v>
      </c>
      <c r="N70" s="11">
        <v>4.8</v>
      </c>
      <c r="O70" s="11">
        <v>4.8</v>
      </c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6" t="s">
        <v>3</v>
      </c>
      <c r="B71" s="6" t="s">
        <v>41</v>
      </c>
      <c r="C71" s="9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6" t="s">
        <v>3</v>
      </c>
      <c r="B72" s="6" t="s">
        <v>42</v>
      </c>
      <c r="C72" s="9"/>
      <c r="D72" s="10">
        <v>4</v>
      </c>
      <c r="E72" s="11">
        <v>4</v>
      </c>
      <c r="F72" s="11">
        <v>4</v>
      </c>
      <c r="G72" s="11">
        <v>4</v>
      </c>
      <c r="H72" s="11">
        <v>4</v>
      </c>
      <c r="I72" s="11">
        <v>4</v>
      </c>
      <c r="J72" s="11">
        <v>4</v>
      </c>
      <c r="K72" s="11">
        <v>4</v>
      </c>
      <c r="L72" s="11">
        <v>4</v>
      </c>
      <c r="M72" s="11">
        <v>4</v>
      </c>
      <c r="N72" s="11">
        <v>4</v>
      </c>
      <c r="O72" s="11">
        <v>4</v>
      </c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6" t="s">
        <v>3</v>
      </c>
      <c r="B73" s="6" t="s">
        <v>43</v>
      </c>
      <c r="C73" s="9"/>
      <c r="D73" s="10">
        <v>2.8</v>
      </c>
      <c r="E73" s="11">
        <v>2.8</v>
      </c>
      <c r="F73" s="11">
        <v>2.8</v>
      </c>
      <c r="G73" s="11">
        <v>2.8</v>
      </c>
      <c r="H73" s="11">
        <v>2.8</v>
      </c>
      <c r="I73" s="11">
        <v>2.8</v>
      </c>
      <c r="J73" s="11">
        <v>2.8</v>
      </c>
      <c r="K73" s="11">
        <v>2.8</v>
      </c>
      <c r="L73" s="11">
        <v>2.8</v>
      </c>
      <c r="M73" s="11">
        <v>2.8</v>
      </c>
      <c r="N73" s="11">
        <v>2.8</v>
      </c>
      <c r="O73" s="11">
        <v>2.8</v>
      </c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6" t="s">
        <v>5</v>
      </c>
      <c r="B74" s="6" t="s">
        <v>35</v>
      </c>
      <c r="C74" s="9"/>
      <c r="D74" s="10">
        <v>8</v>
      </c>
      <c r="E74" s="11">
        <v>8</v>
      </c>
      <c r="F74" s="11">
        <v>8</v>
      </c>
      <c r="G74" s="11">
        <v>8</v>
      </c>
      <c r="H74" s="11">
        <v>8</v>
      </c>
      <c r="I74" s="11">
        <v>8</v>
      </c>
      <c r="J74" s="11">
        <v>8</v>
      </c>
      <c r="K74" s="11">
        <v>8</v>
      </c>
      <c r="L74" s="11">
        <v>8</v>
      </c>
      <c r="M74" s="11">
        <v>8</v>
      </c>
      <c r="N74" s="11">
        <v>8</v>
      </c>
      <c r="O74" s="11">
        <v>8</v>
      </c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6" t="s">
        <v>5</v>
      </c>
      <c r="B75" s="6" t="s">
        <v>36</v>
      </c>
      <c r="C75" s="9"/>
      <c r="D75" s="10">
        <v>7.5</v>
      </c>
      <c r="E75" s="11">
        <v>7.5</v>
      </c>
      <c r="F75" s="11">
        <v>7.5</v>
      </c>
      <c r="G75" s="11">
        <v>7.5</v>
      </c>
      <c r="H75" s="11">
        <v>7.5</v>
      </c>
      <c r="I75" s="11">
        <v>7.5</v>
      </c>
      <c r="J75" s="11">
        <v>7.5</v>
      </c>
      <c r="K75" s="11">
        <v>7.5</v>
      </c>
      <c r="L75" s="11">
        <v>7.5</v>
      </c>
      <c r="M75" s="11">
        <v>7.5</v>
      </c>
      <c r="N75" s="11">
        <v>7.5</v>
      </c>
      <c r="O75" s="11">
        <v>7.5</v>
      </c>
      <c r="P75" s="6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6" t="s">
        <v>5</v>
      </c>
      <c r="B76" s="6" t="s">
        <v>37</v>
      </c>
      <c r="C76" s="9"/>
      <c r="D76" s="10">
        <v>6.5</v>
      </c>
      <c r="E76" s="11">
        <v>6.5</v>
      </c>
      <c r="F76" s="11">
        <v>6.5</v>
      </c>
      <c r="G76" s="11">
        <v>6.5</v>
      </c>
      <c r="H76" s="11">
        <v>6.5</v>
      </c>
      <c r="I76" s="11">
        <v>6.5</v>
      </c>
      <c r="J76" s="11">
        <v>6.5</v>
      </c>
      <c r="K76" s="11">
        <v>6.5</v>
      </c>
      <c r="L76" s="11">
        <v>6.5</v>
      </c>
      <c r="M76" s="11">
        <v>6.5</v>
      </c>
      <c r="N76" s="11">
        <v>6.5</v>
      </c>
      <c r="O76" s="11">
        <v>6.5</v>
      </c>
      <c r="P76" s="6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6" t="s">
        <v>5</v>
      </c>
      <c r="B77" s="6" t="s">
        <v>38</v>
      </c>
      <c r="C77" s="9"/>
      <c r="D77" s="10">
        <v>6.3</v>
      </c>
      <c r="E77" s="11">
        <v>6.3</v>
      </c>
      <c r="F77" s="11">
        <v>6.3</v>
      </c>
      <c r="G77" s="11">
        <v>6.3</v>
      </c>
      <c r="H77" s="11">
        <v>6.3</v>
      </c>
      <c r="I77" s="11">
        <v>6.3</v>
      </c>
      <c r="J77" s="11">
        <v>6.3</v>
      </c>
      <c r="K77" s="11">
        <v>6.3</v>
      </c>
      <c r="L77" s="11">
        <v>6.3</v>
      </c>
      <c r="M77" s="11">
        <v>6.3</v>
      </c>
      <c r="N77" s="11">
        <v>6.3</v>
      </c>
      <c r="O77" s="11">
        <v>6.3</v>
      </c>
      <c r="P77" s="6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6" t="s">
        <v>5</v>
      </c>
      <c r="B78" s="6" t="s">
        <v>39</v>
      </c>
      <c r="C78" s="9"/>
      <c r="D78" s="10">
        <v>5.2</v>
      </c>
      <c r="E78" s="11">
        <v>5.2</v>
      </c>
      <c r="F78" s="11">
        <v>5.2</v>
      </c>
      <c r="G78" s="11">
        <v>5.2</v>
      </c>
      <c r="H78" s="11">
        <v>5.2</v>
      </c>
      <c r="I78" s="11">
        <v>5.2</v>
      </c>
      <c r="J78" s="11">
        <v>5.2</v>
      </c>
      <c r="K78" s="11">
        <v>5.2</v>
      </c>
      <c r="L78" s="11">
        <v>5.2</v>
      </c>
      <c r="M78" s="11">
        <v>5.2</v>
      </c>
      <c r="N78" s="11">
        <v>5.2</v>
      </c>
      <c r="O78" s="11">
        <v>5.2</v>
      </c>
      <c r="P78" s="6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6" t="s">
        <v>5</v>
      </c>
      <c r="B79" s="6" t="s">
        <v>40</v>
      </c>
      <c r="C79" s="9"/>
      <c r="D79" s="10">
        <v>4.8</v>
      </c>
      <c r="E79" s="11">
        <v>4.8</v>
      </c>
      <c r="F79" s="11">
        <v>4.8</v>
      </c>
      <c r="G79" s="11">
        <v>4.8</v>
      </c>
      <c r="H79" s="11">
        <v>4.8</v>
      </c>
      <c r="I79" s="11">
        <v>4.8</v>
      </c>
      <c r="J79" s="11">
        <v>4.8</v>
      </c>
      <c r="K79" s="11">
        <v>4.8</v>
      </c>
      <c r="L79" s="11">
        <v>4.8</v>
      </c>
      <c r="M79" s="11">
        <v>4.8</v>
      </c>
      <c r="N79" s="11">
        <v>4.8</v>
      </c>
      <c r="O79" s="11">
        <v>4.8</v>
      </c>
      <c r="P79" s="6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6" t="s">
        <v>5</v>
      </c>
      <c r="B80" s="6" t="s">
        <v>41</v>
      </c>
      <c r="C80" s="9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6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6" t="s">
        <v>5</v>
      </c>
      <c r="B81" s="6" t="s">
        <v>42</v>
      </c>
      <c r="C81" s="9"/>
      <c r="D81" s="10">
        <v>4</v>
      </c>
      <c r="E81" s="11">
        <v>4</v>
      </c>
      <c r="F81" s="11">
        <v>4</v>
      </c>
      <c r="G81" s="11">
        <v>4</v>
      </c>
      <c r="H81" s="11">
        <v>4</v>
      </c>
      <c r="I81" s="11">
        <v>4</v>
      </c>
      <c r="J81" s="11">
        <v>4</v>
      </c>
      <c r="K81" s="11">
        <v>4</v>
      </c>
      <c r="L81" s="11">
        <v>4</v>
      </c>
      <c r="M81" s="11">
        <v>4</v>
      </c>
      <c r="N81" s="11">
        <v>4</v>
      </c>
      <c r="O81" s="11">
        <v>4</v>
      </c>
      <c r="P81" s="6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6" t="s">
        <v>5</v>
      </c>
      <c r="B82" s="6" t="s">
        <v>43</v>
      </c>
      <c r="C82" s="9"/>
      <c r="D82" s="10">
        <v>2.8</v>
      </c>
      <c r="E82" s="11">
        <v>2.8</v>
      </c>
      <c r="F82" s="11">
        <v>2.8</v>
      </c>
      <c r="G82" s="11">
        <v>2.8</v>
      </c>
      <c r="H82" s="11">
        <v>2.8</v>
      </c>
      <c r="I82" s="11">
        <v>2.8</v>
      </c>
      <c r="J82" s="11">
        <v>2.8</v>
      </c>
      <c r="K82" s="11">
        <v>2.8</v>
      </c>
      <c r="L82" s="11">
        <v>2.8</v>
      </c>
      <c r="M82" s="11">
        <v>2.8</v>
      </c>
      <c r="N82" s="11">
        <v>2.8</v>
      </c>
      <c r="O82" s="11">
        <v>2.8</v>
      </c>
      <c r="P82" s="6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6" t="s">
        <v>3</v>
      </c>
      <c r="B83" s="6" t="s">
        <v>44</v>
      </c>
      <c r="C83" s="9"/>
      <c r="D83" s="10">
        <v>2</v>
      </c>
      <c r="E83" s="11">
        <v>2</v>
      </c>
      <c r="F83" s="11">
        <v>2</v>
      </c>
      <c r="G83" s="11">
        <v>2</v>
      </c>
      <c r="H83" s="11">
        <v>2</v>
      </c>
      <c r="I83" s="11">
        <v>2</v>
      </c>
      <c r="J83" s="11">
        <v>2</v>
      </c>
      <c r="K83" s="11">
        <v>2</v>
      </c>
      <c r="L83" s="11">
        <v>2</v>
      </c>
      <c r="M83" s="11">
        <v>2</v>
      </c>
      <c r="N83" s="11">
        <v>2</v>
      </c>
      <c r="O83" s="11">
        <v>2</v>
      </c>
      <c r="P83" s="6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6" t="s">
        <v>5</v>
      </c>
      <c r="B84" s="6" t="s">
        <v>44</v>
      </c>
      <c r="C84" s="9"/>
      <c r="D84" s="10">
        <v>1.6</v>
      </c>
      <c r="E84" s="11">
        <v>1.6</v>
      </c>
      <c r="F84" s="11">
        <v>1.6</v>
      </c>
      <c r="G84" s="11">
        <v>1.6</v>
      </c>
      <c r="H84" s="11">
        <v>1.6</v>
      </c>
      <c r="I84" s="11">
        <v>1.6</v>
      </c>
      <c r="J84" s="11">
        <v>1.6</v>
      </c>
      <c r="K84" s="11">
        <v>1.6</v>
      </c>
      <c r="L84" s="11">
        <v>1.6</v>
      </c>
      <c r="M84" s="11">
        <v>1.6</v>
      </c>
      <c r="N84" s="11">
        <v>1.6</v>
      </c>
      <c r="O84" s="11">
        <v>1.6</v>
      </c>
      <c r="P84" s="6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6" t="s">
        <v>3</v>
      </c>
      <c r="B85" s="6" t="s">
        <v>45</v>
      </c>
      <c r="C85" s="9"/>
      <c r="D85" s="10">
        <v>4.0999999999999996</v>
      </c>
      <c r="E85" s="11">
        <v>4.0999999999999996</v>
      </c>
      <c r="F85" s="11">
        <v>4.0999999999999996</v>
      </c>
      <c r="G85" s="11">
        <v>4.0999999999999996</v>
      </c>
      <c r="H85" s="11">
        <v>4.0999999999999996</v>
      </c>
      <c r="I85" s="11">
        <v>4.0999999999999996</v>
      </c>
      <c r="J85" s="11">
        <v>4.0999999999999996</v>
      </c>
      <c r="K85" s="11">
        <v>4.0999999999999996</v>
      </c>
      <c r="L85" s="11">
        <v>4.0999999999999996</v>
      </c>
      <c r="M85" s="11">
        <v>4.0999999999999996</v>
      </c>
      <c r="N85" s="11">
        <v>4.0999999999999996</v>
      </c>
      <c r="O85" s="11">
        <v>4.0999999999999996</v>
      </c>
      <c r="P85" s="6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6" t="s">
        <v>5</v>
      </c>
      <c r="B86" s="6" t="s">
        <v>45</v>
      </c>
      <c r="C86" s="9"/>
      <c r="D86" s="10">
        <v>4.0999999999999996</v>
      </c>
      <c r="E86" s="11">
        <v>4.0999999999999996</v>
      </c>
      <c r="F86" s="11">
        <v>4.0999999999999996</v>
      </c>
      <c r="G86" s="11">
        <v>4.0999999999999996</v>
      </c>
      <c r="H86" s="11">
        <v>4.0999999999999996</v>
      </c>
      <c r="I86" s="11">
        <v>4.0999999999999996</v>
      </c>
      <c r="J86" s="11">
        <v>4.0999999999999996</v>
      </c>
      <c r="K86" s="11">
        <v>4.0999999999999996</v>
      </c>
      <c r="L86" s="11">
        <v>4.0999999999999996</v>
      </c>
      <c r="M86" s="11">
        <v>4.0999999999999996</v>
      </c>
      <c r="N86" s="11">
        <v>4.0999999999999996</v>
      </c>
      <c r="O86" s="11">
        <v>4.0999999999999996</v>
      </c>
      <c r="P86" s="6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6" t="s">
        <v>3</v>
      </c>
      <c r="B87" s="6" t="s">
        <v>46</v>
      </c>
      <c r="C87" s="9"/>
      <c r="D87" s="10">
        <v>8</v>
      </c>
      <c r="E87" s="11">
        <v>8</v>
      </c>
      <c r="F87" s="11">
        <v>8</v>
      </c>
      <c r="G87" s="11">
        <v>8</v>
      </c>
      <c r="H87" s="11">
        <v>8</v>
      </c>
      <c r="I87" s="11">
        <v>8</v>
      </c>
      <c r="J87" s="11">
        <v>8</v>
      </c>
      <c r="K87" s="11">
        <v>8</v>
      </c>
      <c r="L87" s="11">
        <v>8</v>
      </c>
      <c r="M87" s="11">
        <v>8</v>
      </c>
      <c r="N87" s="11">
        <v>8</v>
      </c>
      <c r="O87" s="11">
        <v>8</v>
      </c>
      <c r="P87" s="6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6" t="s">
        <v>5</v>
      </c>
      <c r="B88" s="6" t="s">
        <v>46</v>
      </c>
      <c r="C88" s="9"/>
      <c r="D88" s="10">
        <v>8</v>
      </c>
      <c r="E88" s="11">
        <v>8</v>
      </c>
      <c r="F88" s="11">
        <v>8</v>
      </c>
      <c r="G88" s="11">
        <v>8</v>
      </c>
      <c r="H88" s="11">
        <v>8</v>
      </c>
      <c r="I88" s="11">
        <v>8</v>
      </c>
      <c r="J88" s="11">
        <v>8</v>
      </c>
      <c r="K88" s="11">
        <v>8</v>
      </c>
      <c r="L88" s="11">
        <v>8</v>
      </c>
      <c r="M88" s="11">
        <v>8</v>
      </c>
      <c r="N88" s="11">
        <v>8</v>
      </c>
      <c r="O88" s="11">
        <v>8</v>
      </c>
      <c r="P88" s="6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6" t="s">
        <v>3</v>
      </c>
      <c r="B89" s="6" t="s">
        <v>47</v>
      </c>
      <c r="C89" s="9"/>
      <c r="D89" s="10">
        <v>6.9</v>
      </c>
      <c r="E89" s="11">
        <v>6.9</v>
      </c>
      <c r="F89" s="11">
        <v>6.9</v>
      </c>
      <c r="G89" s="11">
        <v>6.9</v>
      </c>
      <c r="H89" s="11">
        <v>6.9</v>
      </c>
      <c r="I89" s="11">
        <v>6.9</v>
      </c>
      <c r="J89" s="11">
        <v>6.9</v>
      </c>
      <c r="K89" s="11">
        <v>6.9</v>
      </c>
      <c r="L89" s="11">
        <v>6.9</v>
      </c>
      <c r="M89" s="11">
        <v>6.9</v>
      </c>
      <c r="N89" s="11">
        <v>6.9</v>
      </c>
      <c r="O89" s="11">
        <v>6.9</v>
      </c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6" t="s">
        <v>5</v>
      </c>
      <c r="B90" s="6" t="s">
        <v>47</v>
      </c>
      <c r="C90" s="9"/>
      <c r="D90" s="10">
        <v>6.9</v>
      </c>
      <c r="E90" s="11">
        <v>6.9</v>
      </c>
      <c r="F90" s="11">
        <v>6.9</v>
      </c>
      <c r="G90" s="11">
        <v>6.9</v>
      </c>
      <c r="H90" s="11">
        <v>6.9</v>
      </c>
      <c r="I90" s="11">
        <v>6.9</v>
      </c>
      <c r="J90" s="11">
        <v>6.9</v>
      </c>
      <c r="K90" s="11">
        <v>6.9</v>
      </c>
      <c r="L90" s="11">
        <v>6.9</v>
      </c>
      <c r="M90" s="11">
        <v>6.9</v>
      </c>
      <c r="N90" s="11">
        <v>6.9</v>
      </c>
      <c r="O90" s="11">
        <v>6.9</v>
      </c>
      <c r="P90" s="6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6" t="s">
        <v>3</v>
      </c>
      <c r="B91" s="6" t="s">
        <v>48</v>
      </c>
      <c r="C91" s="9"/>
      <c r="D91" s="10">
        <v>3.3</v>
      </c>
      <c r="E91" s="11">
        <v>3.3</v>
      </c>
      <c r="F91" s="11">
        <v>3.3</v>
      </c>
      <c r="G91" s="11">
        <v>3.3</v>
      </c>
      <c r="H91" s="11">
        <v>3.3</v>
      </c>
      <c r="I91" s="11">
        <v>3.3</v>
      </c>
      <c r="J91" s="11">
        <v>3.3</v>
      </c>
      <c r="K91" s="11">
        <v>3.3</v>
      </c>
      <c r="L91" s="11">
        <v>3.3</v>
      </c>
      <c r="M91" s="11">
        <v>3.3</v>
      </c>
      <c r="N91" s="11">
        <v>3.3</v>
      </c>
      <c r="O91" s="11">
        <v>3.3</v>
      </c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6" t="s">
        <v>5</v>
      </c>
      <c r="B92" s="6" t="s">
        <v>48</v>
      </c>
      <c r="C92" s="9"/>
      <c r="D92" s="10">
        <v>3.3</v>
      </c>
      <c r="E92" s="11">
        <v>3.3</v>
      </c>
      <c r="F92" s="11">
        <v>3.3</v>
      </c>
      <c r="G92" s="11">
        <v>3.3</v>
      </c>
      <c r="H92" s="11">
        <v>3.3</v>
      </c>
      <c r="I92" s="11">
        <v>3.3</v>
      </c>
      <c r="J92" s="11">
        <v>3.3</v>
      </c>
      <c r="K92" s="11">
        <v>3.3</v>
      </c>
      <c r="L92" s="11">
        <v>3.3</v>
      </c>
      <c r="M92" s="11">
        <v>3.3</v>
      </c>
      <c r="N92" s="11">
        <v>3.3</v>
      </c>
      <c r="O92" s="11">
        <v>3.3</v>
      </c>
      <c r="P92" s="6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6"/>
      <c r="B93" s="6"/>
      <c r="C93" s="9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6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2" t="s">
        <v>49</v>
      </c>
      <c r="B94" s="1"/>
      <c r="C94" s="1"/>
      <c r="D94" s="1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2" t="s">
        <v>49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4" t="s">
        <v>50</v>
      </c>
      <c r="B95" s="15"/>
      <c r="C95" s="15"/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4" t="s">
        <v>50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O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Z1000"/>
  <sheetViews>
    <sheetView workbookViewId="0"/>
  </sheetViews>
  <sheetFormatPr defaultColWidth="12.59765625" defaultRowHeight="15" customHeight="1" x14ac:dyDescent="0.25"/>
  <cols>
    <col min="1" max="1" width="9" customWidth="1"/>
    <col min="2" max="2" width="17" customWidth="1"/>
    <col min="3" max="3" width="16.59765625" customWidth="1"/>
    <col min="4" max="26" width="9" customWidth="1"/>
  </cols>
  <sheetData>
    <row r="1" spans="1:26" ht="14.4" x14ac:dyDescent="0.3">
      <c r="A1" s="17" t="s">
        <v>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8" x14ac:dyDescent="0.35">
      <c r="A2" s="18"/>
      <c r="B2" s="19" t="s">
        <v>52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8" x14ac:dyDescent="0.35">
      <c r="A3" s="18"/>
      <c r="B3" s="1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8" x14ac:dyDescent="0.35">
      <c r="A4" s="18"/>
      <c r="B4" s="19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4" x14ac:dyDescent="0.3">
      <c r="A5" s="18"/>
      <c r="B5" s="18"/>
      <c r="C5" s="20">
        <v>44529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4" x14ac:dyDescent="0.3">
      <c r="A6" s="18"/>
      <c r="B6" s="18" t="s">
        <v>53</v>
      </c>
      <c r="D6" s="18"/>
      <c r="E6" s="21" t="s">
        <v>54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4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4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4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4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4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4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4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4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4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4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4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4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4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4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ataValidations count="1">
    <dataValidation type="custom" allowBlank="1" showInputMessage="1" showErrorMessage="1" prompt="Please enter start of Wk 1 - Start of week date must be a Monday" sqref="C5" xr:uid="{00000000-0002-0000-0100-000000000000}">
      <formula1>WEEKDAY(C5)=2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A1:Z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0.09765625" customWidth="1"/>
    <col min="3" max="3" width="11.09765625" customWidth="1"/>
    <col min="4" max="4" width="86.5" customWidth="1"/>
    <col min="5" max="6" width="7.59765625" customWidth="1"/>
  </cols>
  <sheetData>
    <row r="1" spans="1:26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1"/>
      <c r="B2" s="19" t="s">
        <v>55</v>
      </c>
      <c r="C2" s="1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1"/>
      <c r="C7" s="22" t="s">
        <v>56</v>
      </c>
      <c r="D7" s="23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1"/>
      <c r="C8" s="24">
        <v>689794</v>
      </c>
      <c r="D8" s="25" t="s">
        <v>58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/>
      <c r="B9" s="1"/>
      <c r="C9" s="24">
        <v>698188</v>
      </c>
      <c r="D9" s="25" t="s">
        <v>59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/>
      <c r="B10" s="1"/>
      <c r="C10" s="24">
        <v>764794</v>
      </c>
      <c r="D10" s="25" t="s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/>
      <c r="B11" s="1"/>
      <c r="C11" s="24">
        <v>698227</v>
      </c>
      <c r="D11" s="25" t="s">
        <v>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1"/>
      <c r="C12" s="24">
        <v>55217</v>
      </c>
      <c r="D12" s="25" t="s">
        <v>62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/>
      <c r="B13" s="1"/>
      <c r="C13" s="24">
        <v>698228</v>
      </c>
      <c r="D13" s="25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/>
      <c r="B14" s="1"/>
      <c r="C14" s="24">
        <v>698189</v>
      </c>
      <c r="D14" s="25" t="s">
        <v>64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/>
      <c r="B15" s="1"/>
      <c r="C15" s="24">
        <v>763707</v>
      </c>
      <c r="D15" s="25" t="s">
        <v>65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/>
      <c r="B16" s="1"/>
      <c r="C16" s="24">
        <v>698226</v>
      </c>
      <c r="D16" s="25" t="s">
        <v>66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/>
      <c r="B17" s="1"/>
      <c r="C17" s="24">
        <v>764822</v>
      </c>
      <c r="D17" s="25" t="s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24">
        <v>698224</v>
      </c>
      <c r="D18" s="25" t="s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24">
        <v>672318</v>
      </c>
      <c r="D19" s="25" t="s">
        <v>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24">
        <v>698267</v>
      </c>
      <c r="D20" s="25" t="s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24">
        <v>698301</v>
      </c>
      <c r="D21" s="25" t="s">
        <v>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24">
        <v>763706</v>
      </c>
      <c r="D22" s="25" t="s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24">
        <v>689810</v>
      </c>
      <c r="D23" s="25" t="s">
        <v>73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24">
        <v>764844</v>
      </c>
      <c r="D24" s="25" t="s">
        <v>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24">
        <v>698229</v>
      </c>
      <c r="D25" s="25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24">
        <v>698271</v>
      </c>
      <c r="D26" s="25" t="s">
        <v>76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24">
        <v>764817</v>
      </c>
      <c r="D27" s="25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24">
        <v>698166</v>
      </c>
      <c r="D28" s="25" t="s">
        <v>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24">
        <v>764916</v>
      </c>
      <c r="D29" s="25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24">
        <v>698268</v>
      </c>
      <c r="D30" s="25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24">
        <v>764853</v>
      </c>
      <c r="D31" s="25" t="s">
        <v>81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24">
        <v>72990</v>
      </c>
      <c r="D32" s="25" t="s">
        <v>82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24">
        <v>764867</v>
      </c>
      <c r="D33" s="25" t="s">
        <v>83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24">
        <v>698167</v>
      </c>
      <c r="D34" s="25" t="s">
        <v>84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26">
        <v>79863</v>
      </c>
      <c r="D35" s="25" t="s">
        <v>85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26">
        <v>79865</v>
      </c>
      <c r="D36" s="25" t="s">
        <v>86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24">
        <v>697900</v>
      </c>
      <c r="D37" s="25" t="s">
        <v>87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24">
        <v>698169</v>
      </c>
      <c r="D38" s="25" t="s">
        <v>88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24">
        <v>698565</v>
      </c>
      <c r="D39" s="25" t="s">
        <v>89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24">
        <v>663968</v>
      </c>
      <c r="D40" s="25" t="s">
        <v>90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24">
        <v>698273</v>
      </c>
      <c r="D41" s="25" t="s">
        <v>91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24">
        <v>764869</v>
      </c>
      <c r="D42" s="25" t="s">
        <v>92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24">
        <v>698275</v>
      </c>
      <c r="D43" s="25" t="s">
        <v>93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24">
        <v>764832</v>
      </c>
      <c r="D44" s="25" t="s">
        <v>94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24">
        <v>698300</v>
      </c>
      <c r="D45" s="25" t="s">
        <v>95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24">
        <v>764828</v>
      </c>
      <c r="D46" s="25" t="s">
        <v>96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24">
        <v>764738</v>
      </c>
      <c r="D47" s="25" t="s">
        <v>97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24">
        <v>64060</v>
      </c>
      <c r="D48" s="25" t="s">
        <v>98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24">
        <v>698573</v>
      </c>
      <c r="D49" s="25" t="s">
        <v>99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24">
        <v>764818</v>
      </c>
      <c r="D50" s="25" t="s">
        <v>100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24">
        <v>689667</v>
      </c>
      <c r="D51" s="25" t="s">
        <v>101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24">
        <v>764862</v>
      </c>
      <c r="D52" s="25" t="s">
        <v>102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24">
        <v>698818</v>
      </c>
      <c r="D53" s="25" t="s">
        <v>103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24">
        <v>72991</v>
      </c>
      <c r="D54" s="25" t="s">
        <v>104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24">
        <v>697365</v>
      </c>
      <c r="D55" s="25" t="s">
        <v>104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24">
        <v>12444</v>
      </c>
      <c r="D56" s="25" t="s">
        <v>105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24">
        <v>764861</v>
      </c>
      <c r="D57" s="25" t="s">
        <v>106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24">
        <v>663968</v>
      </c>
      <c r="D58" s="25" t="s">
        <v>107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24">
        <v>698166</v>
      </c>
      <c r="D59" s="25" t="s">
        <v>108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24">
        <v>764862</v>
      </c>
      <c r="D60" s="25" t="s">
        <v>109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2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2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2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2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2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7CAAC"/>
  </sheetPr>
  <dimension ref="A1:Z2849"/>
  <sheetViews>
    <sheetView workbookViewId="0"/>
  </sheetViews>
  <sheetFormatPr defaultColWidth="12.59765625" defaultRowHeight="15" customHeight="1" x14ac:dyDescent="0.25"/>
  <cols>
    <col min="1" max="1" width="9.09765625" customWidth="1"/>
    <col min="2" max="3" width="13.59765625" customWidth="1"/>
    <col min="4" max="4" width="15.5" customWidth="1"/>
    <col min="5" max="5" width="93.09765625" customWidth="1"/>
    <col min="6" max="6" width="13.59765625" customWidth="1"/>
    <col min="7" max="7" width="9" customWidth="1"/>
    <col min="8" max="8" width="7.59765625" customWidth="1"/>
    <col min="9" max="9" width="11.59765625" customWidth="1"/>
  </cols>
  <sheetData>
    <row r="1" spans="1:26" ht="14.4" x14ac:dyDescent="0.3">
      <c r="A1" s="1"/>
      <c r="B1" s="1"/>
      <c r="C1" s="1"/>
      <c r="D1" s="28"/>
      <c r="E1" s="1"/>
      <c r="F1" s="1"/>
      <c r="G1" s="1"/>
      <c r="H1" s="1"/>
      <c r="I1" s="28"/>
      <c r="J1" s="1"/>
      <c r="K1" s="2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1"/>
      <c r="B2" s="30" t="s">
        <v>110</v>
      </c>
      <c r="C2" s="1"/>
      <c r="D2" s="28"/>
      <c r="E2" s="1"/>
      <c r="F2" s="1"/>
      <c r="G2" s="1"/>
      <c r="H2" s="1"/>
      <c r="I2" s="28"/>
      <c r="J2" s="1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"/>
      <c r="B3" s="1"/>
      <c r="C3" s="1"/>
      <c r="D3" s="28"/>
      <c r="E3" s="1"/>
      <c r="F3" s="1"/>
      <c r="G3" s="1"/>
      <c r="H3" s="1"/>
      <c r="I3" s="28"/>
      <c r="J3" s="1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1"/>
      <c r="C4" s="1"/>
      <c r="D4" s="28"/>
      <c r="E4" s="1"/>
      <c r="F4" s="1"/>
      <c r="G4" s="1"/>
      <c r="H4" s="1"/>
      <c r="I4" s="28"/>
      <c r="J4" s="1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/>
      <c r="B5" s="1"/>
      <c r="C5" s="1"/>
      <c r="D5" s="28"/>
      <c r="E5" s="1"/>
      <c r="F5" s="1"/>
      <c r="G5" s="1"/>
      <c r="H5" s="1"/>
      <c r="I5" s="28"/>
      <c r="J5" s="1"/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/>
      <c r="B6" s="1"/>
      <c r="C6" s="1"/>
      <c r="D6" s="28"/>
      <c r="E6" s="1"/>
      <c r="F6" s="1"/>
      <c r="G6" s="1"/>
      <c r="H6" s="1"/>
      <c r="I6" s="28"/>
      <c r="J6" s="1"/>
      <c r="K6" s="2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1"/>
      <c r="C7" s="1"/>
      <c r="D7" s="28"/>
      <c r="E7" s="1"/>
      <c r="F7" s="1"/>
      <c r="G7" s="1"/>
      <c r="H7" s="1"/>
      <c r="I7" s="28"/>
      <c r="J7" s="1"/>
      <c r="K7" s="2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1"/>
      <c r="C8" s="1"/>
      <c r="D8" s="28"/>
      <c r="E8" s="1"/>
      <c r="F8" s="1"/>
      <c r="G8" s="1"/>
      <c r="H8" s="1"/>
      <c r="I8" s="28"/>
      <c r="J8" s="1"/>
      <c r="K8" s="2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/>
      <c r="B9" s="1"/>
      <c r="C9" s="1"/>
      <c r="D9" s="28"/>
      <c r="E9" s="1"/>
      <c r="F9" s="1"/>
      <c r="G9" s="1"/>
      <c r="H9" s="1"/>
      <c r="I9" s="28"/>
      <c r="J9" s="1"/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3">
      <c r="A10" s="1"/>
      <c r="B10" s="31" t="s">
        <v>111</v>
      </c>
      <c r="C10" s="31" t="s">
        <v>112</v>
      </c>
      <c r="D10" s="32" t="s">
        <v>113</v>
      </c>
      <c r="E10" s="31" t="s">
        <v>57</v>
      </c>
      <c r="F10" s="31" t="s">
        <v>114</v>
      </c>
      <c r="G10" s="31" t="s">
        <v>115</v>
      </c>
      <c r="H10" s="1"/>
      <c r="I10" s="32" t="s">
        <v>116</v>
      </c>
      <c r="J10" s="1"/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/>
      <c r="B11" s="33">
        <v>44074</v>
      </c>
      <c r="C11" s="34">
        <v>31082020</v>
      </c>
      <c r="D11" s="24">
        <v>689794</v>
      </c>
      <c r="E11" s="35" t="str">
        <f ca="1">IFERROR(OFFSET('Product list'!$D$1,MATCH(D11,'Product list'!$C:$C,0)-1,0),"Product Not in List")</f>
        <v xml:space="preserve">Chuck Roll - 5 Rib IW/VAC FRZ  Halal  Carton </v>
      </c>
      <c r="F11" s="36">
        <v>56000</v>
      </c>
      <c r="G11" s="37">
        <f ca="1">VLOOKUP(E11,'Export Customer Demand Volumes'!$C$11:$F$85,4)/1000</f>
        <v>0</v>
      </c>
      <c r="H11" s="1"/>
      <c r="I11" s="38">
        <f t="shared" ref="I11:I2354" ca="1" si="0">F11*G11</f>
        <v>0</v>
      </c>
      <c r="J11" s="1"/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33">
        <v>44074</v>
      </c>
      <c r="C12" s="34">
        <v>31082020</v>
      </c>
      <c r="D12" s="24">
        <v>698188</v>
      </c>
      <c r="E12" s="35" t="str">
        <f ca="1">IFERROR(OFFSET('Product list'!$D$1,MATCH(D12,'Product list'!$C:$C,0)-1,0),"Product Not in List")</f>
        <v xml:space="preserve">Chuck Roll - 5 Rib IW/VAC FRZ HGP-Free  CHINA LABEL Carton </v>
      </c>
      <c r="F12" s="36">
        <v>24000</v>
      </c>
      <c r="G12" s="37">
        <v>8.1999999999999993</v>
      </c>
      <c r="H12" s="1"/>
      <c r="I12" s="38">
        <f t="shared" si="0"/>
        <v>196799.99999999997</v>
      </c>
      <c r="J12" s="1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/>
      <c r="B13" s="33">
        <v>44074</v>
      </c>
      <c r="C13" s="34">
        <v>31082020</v>
      </c>
      <c r="D13" s="24">
        <v>764794</v>
      </c>
      <c r="E13" s="35" t="str">
        <f ca="1">IFERROR(OFFSET('Product list'!$D$1,MATCH(D13,'Product list'!$C:$C,0)-1,0),"Product Not in List")</f>
        <v xml:space="preserve">Chuck Short Rib - 3 Rib MW/VAC FRZ    Carton </v>
      </c>
      <c r="F13" s="36">
        <v>14000</v>
      </c>
      <c r="G13" s="37">
        <v>6.6</v>
      </c>
      <c r="H13" s="1"/>
      <c r="I13" s="38">
        <f t="shared" si="0"/>
        <v>92400</v>
      </c>
      <c r="J13" s="1"/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33">
        <v>44074</v>
      </c>
      <c r="C14" s="34">
        <v>31082020</v>
      </c>
      <c r="D14" s="24">
        <v>698227</v>
      </c>
      <c r="E14" s="35" t="str">
        <f ca="1">IFERROR(OFFSET('Product list'!$D$1,MATCH(D14,'Product list'!$C:$C,0)-1,0),"Product Not in List")</f>
        <v xml:space="preserve">Chuck Short Rib - 3 Rib MW/VAC FRZ HGP-Free  CHINA LABEL Carton </v>
      </c>
      <c r="F14" s="36">
        <v>6000</v>
      </c>
      <c r="G14" s="37">
        <v>6.6</v>
      </c>
      <c r="H14" s="1"/>
      <c r="I14" s="38">
        <f t="shared" si="0"/>
        <v>39600</v>
      </c>
      <c r="J14" s="1"/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33">
        <v>44074</v>
      </c>
      <c r="C15" s="34">
        <v>31082020</v>
      </c>
      <c r="D15" s="24">
        <v>55217</v>
      </c>
      <c r="E15" s="35" t="str">
        <f ca="1">IFERROR(OFFSET('Product list'!$D$1,MATCH(D15,'Product list'!$C:$C,0)-1,0),"Product Not in List")</f>
        <v xml:space="preserve">Short Ribs - 3 Rib MW/VAC FRZ    Carton </v>
      </c>
      <c r="F15" s="36">
        <v>17500</v>
      </c>
      <c r="G15" s="37">
        <v>9.5</v>
      </c>
      <c r="H15" s="1"/>
      <c r="I15" s="38">
        <f t="shared" si="0"/>
        <v>166250</v>
      </c>
      <c r="J15" s="1"/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33">
        <v>44074</v>
      </c>
      <c r="C16" s="34">
        <v>31082020</v>
      </c>
      <c r="D16" s="24">
        <v>698228</v>
      </c>
      <c r="E16" s="35" t="str">
        <f ca="1">IFERROR(OFFSET('Product list'!$D$1,MATCH(D16,'Product list'!$C:$C,0)-1,0),"Product Not in List")</f>
        <v xml:space="preserve">Short Rib  MW/VAC FRZ HGP-Free  CHINA LABEL Carton </v>
      </c>
      <c r="F16" s="36">
        <v>7500</v>
      </c>
      <c r="G16" s="37">
        <v>9.5</v>
      </c>
      <c r="H16" s="1"/>
      <c r="I16" s="38">
        <f t="shared" si="0"/>
        <v>71250</v>
      </c>
      <c r="J16" s="1"/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33">
        <v>44074</v>
      </c>
      <c r="C17" s="34">
        <v>31082020</v>
      </c>
      <c r="D17" s="24">
        <v>698189</v>
      </c>
      <c r="E17" s="35" t="str">
        <f ca="1">IFERROR(OFFSET('Product list'!$D$1,MATCH(D17,'Product list'!$C:$C,0)-1,0),"Product Not in List")</f>
        <v xml:space="preserve">Chuck Tender  MW/VAC FRZ HGP-Free  CHINA LABEL Carton </v>
      </c>
      <c r="F17" s="36">
        <v>5500</v>
      </c>
      <c r="G17" s="37">
        <v>9</v>
      </c>
      <c r="H17" s="1"/>
      <c r="I17" s="38">
        <f t="shared" si="0"/>
        <v>49500</v>
      </c>
      <c r="J17" s="1"/>
      <c r="K17" s="2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33">
        <v>44074</v>
      </c>
      <c r="C18" s="34">
        <v>31082020</v>
      </c>
      <c r="D18" s="24">
        <v>763707</v>
      </c>
      <c r="E18" s="35" t="str">
        <f ca="1">IFERROR(OFFSET('Product list'!$D$1,MATCH(D18,'Product list'!$C:$C,0)-1,0),"Product Not in List")</f>
        <v xml:space="preserve">Oyster Blade  IW/VAC FRZ    Carton </v>
      </c>
      <c r="F18" s="36">
        <v>10500</v>
      </c>
      <c r="G18" s="37">
        <v>8</v>
      </c>
      <c r="H18" s="1"/>
      <c r="I18" s="38">
        <f t="shared" si="0"/>
        <v>84000</v>
      </c>
      <c r="J18" s="1"/>
      <c r="K18" s="2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33">
        <v>44074</v>
      </c>
      <c r="C19" s="34">
        <v>31082020</v>
      </c>
      <c r="D19" s="24">
        <v>698226</v>
      </c>
      <c r="E19" s="35" t="str">
        <f ca="1">IFERROR(OFFSET('Product list'!$D$1,MATCH(D19,'Product list'!$C:$C,0)-1,0),"Product Not in List")</f>
        <v xml:space="preserve">Oyster Blade  IW/VAC FRZ HGP-FREE  CHINA LABEL Carton </v>
      </c>
      <c r="F19" s="36">
        <v>4500</v>
      </c>
      <c r="G19" s="37">
        <v>8</v>
      </c>
      <c r="H19" s="1"/>
      <c r="I19" s="38">
        <f t="shared" si="0"/>
        <v>36000</v>
      </c>
      <c r="J19" s="1"/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33">
        <v>44074</v>
      </c>
      <c r="C20" s="34">
        <v>31082020</v>
      </c>
      <c r="D20" s="24">
        <v>764822</v>
      </c>
      <c r="E20" s="35" t="str">
        <f ca="1">IFERROR(OFFSET('Product list'!$D$1,MATCH(D20,'Product list'!$C:$C,0)-1,0),"Product Not in List")</f>
        <v xml:space="preserve">Bolar Blade  IW/VAC FRZ    Carton </v>
      </c>
      <c r="F20" s="36">
        <v>14000</v>
      </c>
      <c r="G20" s="37">
        <v>8.1999999999999993</v>
      </c>
      <c r="H20" s="1"/>
      <c r="I20" s="38">
        <f t="shared" si="0"/>
        <v>114799.99999999999</v>
      </c>
      <c r="J20" s="1"/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33">
        <v>44074</v>
      </c>
      <c r="C21" s="34">
        <v>31082020</v>
      </c>
      <c r="D21" s="24">
        <v>698224</v>
      </c>
      <c r="E21" s="35" t="str">
        <f ca="1">IFERROR(OFFSET('Product list'!$D$1,MATCH(D21,'Product list'!$C:$C,0)-1,0),"Product Not in List")</f>
        <v xml:space="preserve">Bolar Blade  IW/VAC FRZ HGP-Free  CHINA LABEL Carton </v>
      </c>
      <c r="F21" s="36">
        <v>6000</v>
      </c>
      <c r="G21" s="37">
        <v>8.1999999999999993</v>
      </c>
      <c r="H21" s="1"/>
      <c r="I21" s="38">
        <f t="shared" si="0"/>
        <v>49199.999999999993</v>
      </c>
      <c r="J21" s="1"/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33">
        <v>44074</v>
      </c>
      <c r="C22" s="34">
        <v>31082020</v>
      </c>
      <c r="D22" s="24">
        <v>672318</v>
      </c>
      <c r="E22" s="35" t="str">
        <f ca="1">IFERROR(OFFSET('Product list'!$D$1,MATCH(D22,'Product list'!$C:$C,0)-1,0),"Product Not in List")</f>
        <v xml:space="preserve">Rib End Meat  LP FRZ HGP-Free  CHINA LABEL Carton </v>
      </c>
      <c r="F22" s="36">
        <v>6250</v>
      </c>
      <c r="G22" s="37">
        <v>4</v>
      </c>
      <c r="H22" s="1"/>
      <c r="I22" s="38">
        <f t="shared" si="0"/>
        <v>25000</v>
      </c>
      <c r="J22" s="1"/>
      <c r="K22" s="2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33">
        <v>44074</v>
      </c>
      <c r="C23" s="34">
        <v>31082020</v>
      </c>
      <c r="D23" s="24">
        <v>698267</v>
      </c>
      <c r="E23" s="35" t="str">
        <f ca="1">IFERROR(OFFSET('Product list'!$D$1,MATCH(D23,'Product list'!$C:$C,0)-1,0),"Product Not in List")</f>
        <v xml:space="preserve">Back Ribs - 6 Rib LP FRZ    Carton </v>
      </c>
      <c r="F23" s="36">
        <v>14000</v>
      </c>
      <c r="G23" s="37">
        <v>6.5</v>
      </c>
      <c r="H23" s="1"/>
      <c r="I23" s="38">
        <f t="shared" si="0"/>
        <v>91000</v>
      </c>
      <c r="J23" s="1"/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33">
        <v>44074</v>
      </c>
      <c r="C24" s="34">
        <v>31082020</v>
      </c>
      <c r="D24" s="24">
        <v>698301</v>
      </c>
      <c r="E24" s="35" t="str">
        <f ca="1">IFERROR(OFFSET('Product list'!$D$1,MATCH(D24,'Product list'!$C:$C,0)-1,0),"Product Not in List")</f>
        <v xml:space="preserve">Back Ribs - 6 Rib, approx 120mm LP FRZ HGP-Free  CHINA LABEL Carton </v>
      </c>
      <c r="F24" s="36">
        <v>6000</v>
      </c>
      <c r="G24" s="37">
        <v>6.5</v>
      </c>
      <c r="H24" s="1"/>
      <c r="I24" s="38">
        <f t="shared" si="0"/>
        <v>39000</v>
      </c>
      <c r="J24" s="1"/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33">
        <v>44074</v>
      </c>
      <c r="C25" s="34">
        <v>31082020</v>
      </c>
      <c r="D25" s="24">
        <v>763706</v>
      </c>
      <c r="E25" s="35" t="str">
        <f ca="1">IFERROR(OFFSET('Product list'!$D$1,MATCH(D25,'Product list'!$C:$C,0)-1,0),"Product Not in List")</f>
        <v xml:space="preserve">Intercostals - Portion Minimum 85mm MW/VAC FRZ    Carton </v>
      </c>
      <c r="F25" s="36">
        <v>8750</v>
      </c>
      <c r="G25" s="37">
        <v>10.6</v>
      </c>
      <c r="H25" s="1"/>
      <c r="I25" s="38">
        <f t="shared" si="0"/>
        <v>92750</v>
      </c>
      <c r="J25" s="1"/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33">
        <v>44074</v>
      </c>
      <c r="C26" s="34">
        <v>31082020</v>
      </c>
      <c r="D26" s="24">
        <v>689810</v>
      </c>
      <c r="E26" s="35" t="str">
        <f ca="1">IFERROR(OFFSET('Product list'!$D$1,MATCH(D26,'Product list'!$C:$C,0)-1,0),"Product Not in List")</f>
        <v xml:space="preserve">Intercostals - Portion Minimum 85mm MW/VAC FRZ HGP-Free  CHINA LABEL Carton </v>
      </c>
      <c r="F26" s="36">
        <v>3750</v>
      </c>
      <c r="G26" s="37">
        <v>10.6</v>
      </c>
      <c r="H26" s="1"/>
      <c r="I26" s="38">
        <f t="shared" si="0"/>
        <v>39750</v>
      </c>
      <c r="J26" s="1"/>
      <c r="K26" s="2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33">
        <v>44074</v>
      </c>
      <c r="C27" s="34">
        <v>31082020</v>
      </c>
      <c r="D27" s="24">
        <v>764844</v>
      </c>
      <c r="E27" s="35" t="str">
        <f ca="1">IFERROR(OFFSET('Product list'!$D$1,MATCH(D27,'Product list'!$C:$C,0)-1,0),"Product Not in List")</f>
        <v xml:space="preserve">Spare Ribs - 3Rib LP FRZ    Carton </v>
      </c>
      <c r="F27" s="36">
        <v>7000</v>
      </c>
      <c r="G27" s="37">
        <v>2.2000000000000002</v>
      </c>
      <c r="H27" s="1"/>
      <c r="I27" s="38">
        <f t="shared" si="0"/>
        <v>15400.000000000002</v>
      </c>
      <c r="J27" s="1"/>
      <c r="K27" s="2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33">
        <v>44074</v>
      </c>
      <c r="C28" s="34">
        <v>31082020</v>
      </c>
      <c r="D28" s="24">
        <v>698229</v>
      </c>
      <c r="E28" s="35" t="str">
        <f ca="1">IFERROR(OFFSET('Product list'!$D$1,MATCH(D28,'Product list'!$C:$C,0)-1,0),"Product Not in List")</f>
        <v xml:space="preserve">Spare Ribs - 3Rib LP FRZ HGP-Free  CHINA LABEL Carton </v>
      </c>
      <c r="F28" s="36">
        <v>3000</v>
      </c>
      <c r="G28" s="37">
        <v>2.2000000000000002</v>
      </c>
      <c r="H28" s="1"/>
      <c r="I28" s="38">
        <f t="shared" si="0"/>
        <v>6600.0000000000009</v>
      </c>
      <c r="J28" s="1"/>
      <c r="K28" s="2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33">
        <v>44074</v>
      </c>
      <c r="C29" s="34">
        <v>31082020</v>
      </c>
      <c r="D29" s="24">
        <v>698271</v>
      </c>
      <c r="E29" s="35" t="str">
        <f ca="1">IFERROR(OFFSET('Product list'!$D$1,MATCH(D29,'Product list'!$C:$C,0)-1,0),"Product Not in List")</f>
        <v xml:space="preserve">Rib Cap  LP FRZ HGP-Free  CHINA LABEL Carton </v>
      </c>
      <c r="F29" s="36">
        <v>8750</v>
      </c>
      <c r="G29" s="37">
        <v>4</v>
      </c>
      <c r="H29" s="1"/>
      <c r="I29" s="38">
        <f t="shared" si="0"/>
        <v>35000</v>
      </c>
      <c r="J29" s="1"/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33">
        <v>44074</v>
      </c>
      <c r="C30" s="34">
        <v>31082020</v>
      </c>
      <c r="D30" s="24">
        <v>764817</v>
      </c>
      <c r="E30" s="35" t="str">
        <f ca="1">IFERROR(OFFSET('Product list'!$D$1,MATCH(D30,'Product list'!$C:$C,0)-1,0),"Product Not in List")</f>
        <v xml:space="preserve">Flap Meat  MW/VAC CHILLED    Carton </v>
      </c>
      <c r="F30" s="36">
        <v>26250</v>
      </c>
      <c r="G30" s="37">
        <v>10.199999999999999</v>
      </c>
      <c r="H30" s="1"/>
      <c r="I30" s="38">
        <f t="shared" si="0"/>
        <v>267750</v>
      </c>
      <c r="J30" s="1"/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33">
        <v>44074</v>
      </c>
      <c r="C31" s="34">
        <v>31082020</v>
      </c>
      <c r="D31" s="24">
        <v>698166</v>
      </c>
      <c r="E31" s="35" t="str">
        <f ca="1">IFERROR(OFFSET('Product list'!$D$1,MATCH(D31,'Product list'!$C:$C,0)-1,0),"Product Not in List")</f>
        <v xml:space="preserve">Thin Flank  MW/VAC FRZ HGP-Free  CHINA LABEL Carton </v>
      </c>
      <c r="F31" s="36">
        <v>8750</v>
      </c>
      <c r="G31" s="37">
        <v>4</v>
      </c>
      <c r="H31" s="1"/>
      <c r="I31" s="38">
        <f t="shared" si="0"/>
        <v>35000</v>
      </c>
      <c r="J31" s="1"/>
      <c r="K31" s="2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33">
        <v>44074</v>
      </c>
      <c r="C32" s="34">
        <v>31082020</v>
      </c>
      <c r="D32" s="24">
        <v>764916</v>
      </c>
      <c r="E32" s="35" t="str">
        <f ca="1">IFERROR(OFFSET('Product list'!$D$1,MATCH(D32,'Product list'!$C:$C,0)-1,0),"Product Not in List")</f>
        <v xml:space="preserve">Flank Steak  LP FRZ    Carton </v>
      </c>
      <c r="F32" s="36">
        <v>8750</v>
      </c>
      <c r="G32" s="37">
        <v>9.5</v>
      </c>
      <c r="H32" s="1"/>
      <c r="I32" s="38">
        <f t="shared" si="0"/>
        <v>83125</v>
      </c>
      <c r="J32" s="1"/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33">
        <v>44074</v>
      </c>
      <c r="C33" s="34">
        <v>31082020</v>
      </c>
      <c r="D33" s="24">
        <v>698268</v>
      </c>
      <c r="E33" s="35" t="str">
        <f ca="1">IFERROR(OFFSET('Product list'!$D$1,MATCH(D33,'Product list'!$C:$C,0)-1,0),"Product Not in List")</f>
        <v xml:space="preserve">Tri Tip  MW/VAC CHILLED    Carton </v>
      </c>
      <c r="F33" s="36">
        <v>12500</v>
      </c>
      <c r="G33" s="37">
        <v>9.5</v>
      </c>
      <c r="H33" s="1"/>
      <c r="I33" s="38">
        <f t="shared" si="0"/>
        <v>118750</v>
      </c>
      <c r="J33" s="1"/>
      <c r="K33" s="2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33">
        <v>44074</v>
      </c>
      <c r="C34" s="34">
        <v>31082020</v>
      </c>
      <c r="D34" s="24">
        <v>764853</v>
      </c>
      <c r="E34" s="35" t="str">
        <f ca="1">IFERROR(OFFSET('Product list'!$D$1,MATCH(D34,'Product list'!$C:$C,0)-1,0),"Product Not in List")</f>
        <v xml:space="preserve">Topside Cap Off  IW/VAC FRZ    Carton </v>
      </c>
      <c r="F34" s="36">
        <v>14000</v>
      </c>
      <c r="G34" s="37">
        <v>8.8000000000000007</v>
      </c>
      <c r="H34" s="1"/>
      <c r="I34" s="38">
        <f t="shared" si="0"/>
        <v>123200.00000000001</v>
      </c>
      <c r="J34" s="1"/>
      <c r="K34" s="2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33">
        <v>44074</v>
      </c>
      <c r="C35" s="34">
        <v>31082020</v>
      </c>
      <c r="D35" s="24">
        <v>72990</v>
      </c>
      <c r="E35" s="35" t="str">
        <f ca="1">IFERROR(OFFSET('Product list'!$D$1,MATCH(D35,'Product list'!$C:$C,0)-1,0),"Product Not in List")</f>
        <v xml:space="preserve">Topside Cap Off  IW/VAC FRZ HGP-Free  CHINA LABEL Carton </v>
      </c>
      <c r="F35" s="36">
        <v>6000</v>
      </c>
      <c r="G35" s="37">
        <v>8.8000000000000007</v>
      </c>
      <c r="H35" s="1"/>
      <c r="I35" s="38">
        <f t="shared" si="0"/>
        <v>52800.000000000007</v>
      </c>
      <c r="J35" s="1"/>
      <c r="K35" s="2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33">
        <v>44074</v>
      </c>
      <c r="C36" s="34">
        <v>31082020</v>
      </c>
      <c r="D36" s="24">
        <v>764867</v>
      </c>
      <c r="E36" s="35" t="str">
        <f ca="1">IFERROR(OFFSET('Product list'!$D$1,MATCH(D36,'Product list'!$C:$C,0)-1,0),"Product Not in List")</f>
        <v xml:space="preserve">Eye Round  MW/VAC FRZ    Carton </v>
      </c>
      <c r="F36" s="36">
        <v>18375</v>
      </c>
      <c r="G36" s="37">
        <v>8.1999999999999993</v>
      </c>
      <c r="H36" s="1"/>
      <c r="I36" s="38">
        <f t="shared" si="0"/>
        <v>150675</v>
      </c>
      <c r="J36" s="1"/>
      <c r="K36" s="2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33">
        <v>44074</v>
      </c>
      <c r="C37" s="34">
        <v>31082020</v>
      </c>
      <c r="D37" s="24">
        <v>698167</v>
      </c>
      <c r="E37" s="35" t="str">
        <f ca="1">IFERROR(OFFSET('Product list'!$D$1,MATCH(D37,'Product list'!$C:$C,0)-1,0),"Product Not in List")</f>
        <v xml:space="preserve">Eye Round  MW/VAC FRZ HGP-Free  CHINA LABEL Carton </v>
      </c>
      <c r="F37" s="36">
        <v>7875</v>
      </c>
      <c r="G37" s="37">
        <v>8.1999999999999993</v>
      </c>
      <c r="H37" s="1"/>
      <c r="I37" s="38">
        <f t="shared" si="0"/>
        <v>64574.999999999993</v>
      </c>
      <c r="J37" s="1"/>
      <c r="K37" s="2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33">
        <v>44074</v>
      </c>
      <c r="C38" s="34">
        <v>31082020</v>
      </c>
      <c r="D38" s="26">
        <v>79863</v>
      </c>
      <c r="E38" s="35" t="str">
        <f ca="1">IFERROR(OFFSET('Product list'!$D$1,MATCH(D38,'Product list'!$C:$C,0)-1,0),"Product Not in List")</f>
        <v>Outside Flat IW/VAC FZN Non-Halal Generic Carton</v>
      </c>
      <c r="F38" s="36">
        <v>10500</v>
      </c>
      <c r="G38" s="37">
        <v>8</v>
      </c>
      <c r="H38" s="1"/>
      <c r="I38" s="38">
        <f t="shared" si="0"/>
        <v>84000</v>
      </c>
      <c r="J38" s="1"/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33">
        <v>44074</v>
      </c>
      <c r="C39" s="34">
        <v>31082020</v>
      </c>
      <c r="D39" s="26">
        <v>79865</v>
      </c>
      <c r="E39" s="35" t="str">
        <f ca="1">IFERROR(OFFSET('Product list'!$D$1,MATCH(D39,'Product list'!$C:$C,0)-1,0),"Product Not in List")</f>
        <v>Outside Flat IW/VAC CHilled Non-Halal Generic Carton</v>
      </c>
      <c r="F39" s="36">
        <v>4500</v>
      </c>
      <c r="G39" s="37">
        <v>8</v>
      </c>
      <c r="H39" s="1"/>
      <c r="I39" s="38">
        <f t="shared" si="0"/>
        <v>36000</v>
      </c>
      <c r="J39" s="1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33">
        <v>44074</v>
      </c>
      <c r="C40" s="34">
        <v>31082020</v>
      </c>
      <c r="D40" s="24">
        <v>697900</v>
      </c>
      <c r="E40" s="35" t="str">
        <f ca="1">IFERROR(OFFSET('Product list'!$D$1,MATCH(D40,'Product list'!$C:$C,0)-1,0),"Product Not in List")</f>
        <v xml:space="preserve">Knuckle  IW/VAC FRZ    Carton </v>
      </c>
      <c r="F40" s="36">
        <v>26250</v>
      </c>
      <c r="G40" s="37">
        <v>7.8</v>
      </c>
      <c r="H40" s="1"/>
      <c r="I40" s="38">
        <f t="shared" si="0"/>
        <v>204750</v>
      </c>
      <c r="J40" s="1"/>
      <c r="K40" s="2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33">
        <v>44074</v>
      </c>
      <c r="C41" s="34">
        <v>31082020</v>
      </c>
      <c r="D41" s="24">
        <v>698169</v>
      </c>
      <c r="E41" s="35" t="str">
        <f ca="1">IFERROR(OFFSET('Product list'!$D$1,MATCH(D41,'Product list'!$C:$C,0)-1,0),"Product Not in List")</f>
        <v xml:space="preserve">Knuckle  IW/VAC FRZ HGP-Free  CHINA LABEL Carton </v>
      </c>
      <c r="F41" s="36">
        <v>11250</v>
      </c>
      <c r="G41" s="37">
        <v>7.8</v>
      </c>
      <c r="H41" s="1"/>
      <c r="I41" s="38">
        <f t="shared" si="0"/>
        <v>87750</v>
      </c>
      <c r="J41" s="1"/>
      <c r="K41" s="2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33">
        <v>44074</v>
      </c>
      <c r="C42" s="34">
        <v>31082020</v>
      </c>
      <c r="D42" s="24">
        <v>698565</v>
      </c>
      <c r="E42" s="35" t="str">
        <f ca="1">IFERROR(OFFSET('Product list'!$D$1,MATCH(D42,'Product list'!$C:$C,0)-1,0),"Product Not in List")</f>
        <v xml:space="preserve">Brisket Navel End - 7 Rib IW/VAC CHILLED    Carton </v>
      </c>
      <c r="F42" s="36">
        <v>52500</v>
      </c>
      <c r="G42" s="37">
        <v>6.2</v>
      </c>
      <c r="H42" s="1"/>
      <c r="I42" s="38">
        <f t="shared" si="0"/>
        <v>325500</v>
      </c>
      <c r="J42" s="1"/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33">
        <v>44074</v>
      </c>
      <c r="C43" s="34">
        <v>31082020</v>
      </c>
      <c r="D43" s="24">
        <v>663968</v>
      </c>
      <c r="E43" s="35" t="str">
        <f ca="1">IFERROR(OFFSET('Product list'!$D$1,MATCH(D43,'Product list'!$C:$C,0)-1,0),"Product Not in List")</f>
        <v xml:space="preserve">Brisket Navel End - 5 Rib MW/VAC FRZ HGP-Free  CHINA LABEL Carton </v>
      </c>
      <c r="F43" s="36">
        <v>22500</v>
      </c>
      <c r="G43" s="37">
        <v>6.8</v>
      </c>
      <c r="H43" s="1"/>
      <c r="I43" s="38">
        <f t="shared" si="0"/>
        <v>153000</v>
      </c>
      <c r="J43" s="1"/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33">
        <v>44074</v>
      </c>
      <c r="C44" s="34">
        <v>31082020</v>
      </c>
      <c r="D44" s="24">
        <v>698273</v>
      </c>
      <c r="E44" s="35" t="str">
        <f ca="1">IFERROR(OFFSET('Product list'!$D$1,MATCH(D44,'Product list'!$C:$C,0)-1,0),"Product Not in List")</f>
        <v xml:space="preserve">Brisket Pieces - Deckle MW/VAC FRZ HGP-Free  CHINA LABEL Carton </v>
      </c>
      <c r="F44" s="36">
        <v>7500</v>
      </c>
      <c r="G44" s="37">
        <v>4.5</v>
      </c>
      <c r="H44" s="1"/>
      <c r="I44" s="38">
        <f t="shared" si="0"/>
        <v>33750</v>
      </c>
      <c r="J44" s="1"/>
      <c r="K44" s="2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33">
        <v>44074</v>
      </c>
      <c r="C45" s="34">
        <v>31082020</v>
      </c>
      <c r="D45" s="24">
        <v>764869</v>
      </c>
      <c r="E45" s="35" t="str">
        <f ca="1">IFERROR(OFFSET('Product list'!$D$1,MATCH(D45,'Product list'!$C:$C,0)-1,0),"Product Not in List")</f>
        <v xml:space="preserve">Brisket Point End - Deckle Off 5 Rib IW/VAC FRZ    Carton </v>
      </c>
      <c r="F45" s="36">
        <v>61250</v>
      </c>
      <c r="G45" s="37">
        <v>6.8</v>
      </c>
      <c r="H45" s="1"/>
      <c r="I45" s="38">
        <f t="shared" si="0"/>
        <v>416500</v>
      </c>
      <c r="J45" s="1"/>
      <c r="K45" s="2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33">
        <v>44074</v>
      </c>
      <c r="C46" s="34">
        <v>31082020</v>
      </c>
      <c r="D46" s="24">
        <v>698275</v>
      </c>
      <c r="E46" s="35" t="str">
        <f ca="1">IFERROR(OFFSET('Product list'!$D$1,MATCH(D46,'Product list'!$C:$C,0)-1,0),"Product Not in List")</f>
        <v xml:space="preserve">Brisket Point End - Deckle Off 5 Rib IW/VAC FRZ HGP-Free  CHINA LABEL Carton </v>
      </c>
      <c r="F46" s="36">
        <v>26250</v>
      </c>
      <c r="G46" s="37">
        <v>6.8</v>
      </c>
      <c r="H46" s="1"/>
      <c r="I46" s="38">
        <f t="shared" si="0"/>
        <v>178500</v>
      </c>
      <c r="J46" s="1"/>
      <c r="K46" s="2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33">
        <v>44074</v>
      </c>
      <c r="C47" s="34">
        <v>31082020</v>
      </c>
      <c r="D47" s="24">
        <v>764832</v>
      </c>
      <c r="E47" s="35" t="str">
        <f ca="1">IFERROR(OFFSET('Product list'!$D$1,MATCH(D47,'Product list'!$C:$C,0)-1,0),"Product Not in List")</f>
        <v xml:space="preserve">Plate Rib  BP FRZ    Carton </v>
      </c>
      <c r="F47" s="36">
        <v>5250</v>
      </c>
      <c r="G47" s="37">
        <v>3</v>
      </c>
      <c r="H47" s="1"/>
      <c r="I47" s="38">
        <f t="shared" si="0"/>
        <v>15750</v>
      </c>
      <c r="J47" s="1"/>
      <c r="K47" s="2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33">
        <v>44074</v>
      </c>
      <c r="C48" s="34">
        <v>31082020</v>
      </c>
      <c r="D48" s="24">
        <v>698300</v>
      </c>
      <c r="E48" s="35" t="str">
        <f ca="1">IFERROR(OFFSET('Product list'!$D$1,MATCH(D48,'Product list'!$C:$C,0)-1,0),"Product Not in List")</f>
        <v xml:space="preserve">Plate Ribs  LP FRZ HGP-Free  CHINA LABEL Carton </v>
      </c>
      <c r="F48" s="36">
        <v>2250</v>
      </c>
      <c r="G48" s="37">
        <v>3</v>
      </c>
      <c r="H48" s="1"/>
      <c r="I48" s="38">
        <f t="shared" si="0"/>
        <v>6750</v>
      </c>
      <c r="J48" s="1"/>
      <c r="K48" s="2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33">
        <v>44074</v>
      </c>
      <c r="C49" s="34">
        <v>31082020</v>
      </c>
      <c r="D49" s="24">
        <v>764828</v>
      </c>
      <c r="E49" s="35" t="str">
        <f ca="1">IFERROR(OFFSET('Product list'!$D$1,MATCH(D49,'Product list'!$C:$C,0)-1,0),"Product Not in List")</f>
        <v xml:space="preserve">Inside Skirt  MW/VAC FRZ    Carton </v>
      </c>
      <c r="F49" s="36">
        <v>19250</v>
      </c>
      <c r="G49" s="37">
        <v>8</v>
      </c>
      <c r="H49" s="1"/>
      <c r="I49" s="38">
        <f t="shared" si="0"/>
        <v>154000</v>
      </c>
      <c r="J49" s="1"/>
      <c r="K49" s="2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33">
        <v>44074</v>
      </c>
      <c r="C50" s="34">
        <v>31082020</v>
      </c>
      <c r="D50" s="24">
        <v>764738</v>
      </c>
      <c r="E50" s="35" t="str">
        <f ca="1">IFERROR(OFFSET('Product list'!$D$1,MATCH(D50,'Product list'!$C:$C,0)-1,0),"Product Not in List")</f>
        <v>Trimmings 85cl</v>
      </c>
      <c r="F50" s="36">
        <v>30000</v>
      </c>
      <c r="G50" s="37">
        <v>7.88</v>
      </c>
      <c r="H50" s="1"/>
      <c r="I50" s="38">
        <f t="shared" si="0"/>
        <v>236400</v>
      </c>
      <c r="J50" s="1"/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33">
        <v>44074</v>
      </c>
      <c r="C51" s="34">
        <v>31082020</v>
      </c>
      <c r="D51" s="24">
        <v>64060</v>
      </c>
      <c r="E51" s="35" t="str">
        <f ca="1">IFERROR(OFFSET('Product list'!$D$1,MATCH(D51,'Product list'!$C:$C,0)-1,0),"Product Not in List")</f>
        <v>Trimmings 75cl</v>
      </c>
      <c r="F51" s="36">
        <v>157500</v>
      </c>
      <c r="G51" s="37">
        <v>5.4</v>
      </c>
      <c r="H51" s="1"/>
      <c r="I51" s="38">
        <f t="shared" si="0"/>
        <v>850500</v>
      </c>
      <c r="J51" s="1"/>
      <c r="K51" s="2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33">
        <v>44074</v>
      </c>
      <c r="C52" s="34">
        <v>31082020</v>
      </c>
      <c r="D52" s="24">
        <v>698573</v>
      </c>
      <c r="E52" s="35" t="str">
        <f ca="1">IFERROR(OFFSET('Product list'!$D$1,MATCH(D52,'Product list'!$C:$C,0)-1,0),"Product Not in List")</f>
        <v>Trimmings 65cl</v>
      </c>
      <c r="F52" s="36">
        <v>157500</v>
      </c>
      <c r="G52" s="37">
        <v>3.8</v>
      </c>
      <c r="H52" s="1"/>
      <c r="I52" s="38">
        <f t="shared" si="0"/>
        <v>598500</v>
      </c>
      <c r="J52" s="1"/>
      <c r="K52" s="2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33">
        <v>44074</v>
      </c>
      <c r="C53" s="34">
        <v>31082020</v>
      </c>
      <c r="D53" s="24">
        <v>764818</v>
      </c>
      <c r="E53" s="35" t="str">
        <f ca="1">IFERROR(OFFSET('Product list'!$D$1,MATCH(D53,'Product list'!$C:$C,0)-1,0),"Product Not in List")</f>
        <v>Trimmings 50cl</v>
      </c>
      <c r="F53" s="36">
        <v>30000</v>
      </c>
      <c r="G53" s="37">
        <v>2</v>
      </c>
      <c r="H53" s="1"/>
      <c r="I53" s="38">
        <f t="shared" si="0"/>
        <v>60000</v>
      </c>
      <c r="J53" s="1"/>
      <c r="K53" s="2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33">
        <v>44074</v>
      </c>
      <c r="C54" s="34">
        <v>31082020</v>
      </c>
      <c r="D54" s="24">
        <v>689667</v>
      </c>
      <c r="E54" s="35" t="str">
        <f ca="1">IFERROR(OFFSET('Product list'!$D$1,MATCH(D54,'Product list'!$C:$C,0)-1,0),"Product Not in List")</f>
        <v xml:space="preserve">Neck Bone  LP FRZ  Halal  Carton </v>
      </c>
      <c r="F54" s="36">
        <v>17500</v>
      </c>
      <c r="G54" s="37">
        <v>1.6</v>
      </c>
      <c r="H54" s="1"/>
      <c r="I54" s="38">
        <f t="shared" si="0"/>
        <v>28000</v>
      </c>
      <c r="J54" s="1"/>
      <c r="K54" s="2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33">
        <v>44074</v>
      </c>
      <c r="C55" s="34">
        <v>31082020</v>
      </c>
      <c r="D55" s="24">
        <v>764862</v>
      </c>
      <c r="E55" s="35" t="str">
        <f ca="1">IFERROR(OFFSET('Product list'!$D$1,MATCH(D55,'Product list'!$C:$C,0)-1,0),"Product Not in List")</f>
        <v xml:space="preserve">Neck Bones  LP FRZ HGP-Free  CHINA LABEL Carton </v>
      </c>
      <c r="F55" s="36">
        <v>7500</v>
      </c>
      <c r="G55" s="37">
        <v>2</v>
      </c>
      <c r="H55" s="1"/>
      <c r="I55" s="38">
        <f t="shared" si="0"/>
        <v>15000</v>
      </c>
      <c r="J55" s="1"/>
      <c r="K55" s="2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33">
        <v>44081</v>
      </c>
      <c r="C56" s="34">
        <v>7092020</v>
      </c>
      <c r="D56" s="24">
        <v>689794</v>
      </c>
      <c r="E56" s="35" t="str">
        <f ca="1">IFERROR(OFFSET('Product list'!$D$1,MATCH(D56,'Product list'!$C:$C,0)-1,0),"Product Not in List")</f>
        <v xml:space="preserve">Chuck Roll - 5 Rib IW/VAC FRZ  Halal  Carton </v>
      </c>
      <c r="F56" s="39">
        <v>56000</v>
      </c>
      <c r="G56" s="37">
        <v>8.1999999999999993</v>
      </c>
      <c r="H56" s="1"/>
      <c r="I56" s="38">
        <f t="shared" si="0"/>
        <v>459199.99999999994</v>
      </c>
      <c r="J56" s="1"/>
      <c r="K56" s="2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33">
        <v>44081</v>
      </c>
      <c r="C57" s="34">
        <v>7092020</v>
      </c>
      <c r="D57" s="24">
        <v>698188</v>
      </c>
      <c r="E57" s="35" t="str">
        <f ca="1">IFERROR(OFFSET('Product list'!$D$1,MATCH(D57,'Product list'!$C:$C,0)-1,0),"Product Not in List")</f>
        <v xml:space="preserve">Chuck Roll - 5 Rib IW/VAC FRZ HGP-Free  CHINA LABEL Carton </v>
      </c>
      <c r="F57" s="36">
        <v>24000</v>
      </c>
      <c r="G57" s="37">
        <v>8.1999999999999993</v>
      </c>
      <c r="H57" s="1"/>
      <c r="I57" s="38">
        <f t="shared" si="0"/>
        <v>196799.99999999997</v>
      </c>
      <c r="J57" s="1"/>
      <c r="K57" s="2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33">
        <v>44081</v>
      </c>
      <c r="C58" s="34">
        <v>7092020</v>
      </c>
      <c r="D58" s="24">
        <v>764794</v>
      </c>
      <c r="E58" s="35" t="str">
        <f ca="1">IFERROR(OFFSET('Product list'!$D$1,MATCH(D58,'Product list'!$C:$C,0)-1,0),"Product Not in List")</f>
        <v xml:space="preserve">Chuck Short Rib - 3 Rib MW/VAC FRZ    Carton </v>
      </c>
      <c r="F58" s="36">
        <v>14000</v>
      </c>
      <c r="G58" s="37">
        <v>6.6</v>
      </c>
      <c r="H58" s="1"/>
      <c r="I58" s="38">
        <f t="shared" si="0"/>
        <v>92400</v>
      </c>
      <c r="J58" s="1"/>
      <c r="K58" s="2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33">
        <v>44081</v>
      </c>
      <c r="C59" s="34">
        <v>7092020</v>
      </c>
      <c r="D59" s="24">
        <v>698227</v>
      </c>
      <c r="E59" s="35" t="str">
        <f ca="1">IFERROR(OFFSET('Product list'!$D$1,MATCH(D59,'Product list'!$C:$C,0)-1,0),"Product Not in List")</f>
        <v xml:space="preserve">Chuck Short Rib - 3 Rib MW/VAC FRZ HGP-Free  CHINA LABEL Carton </v>
      </c>
      <c r="F59" s="36">
        <v>6000</v>
      </c>
      <c r="G59" s="37">
        <v>6.6</v>
      </c>
      <c r="H59" s="1"/>
      <c r="I59" s="38">
        <f t="shared" si="0"/>
        <v>39600</v>
      </c>
      <c r="J59" s="1"/>
      <c r="K59" s="2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33">
        <v>44081</v>
      </c>
      <c r="C60" s="34">
        <v>7092020</v>
      </c>
      <c r="D60" s="24">
        <v>55217</v>
      </c>
      <c r="E60" s="35" t="str">
        <f ca="1">IFERROR(OFFSET('Product list'!$D$1,MATCH(D60,'Product list'!$C:$C,0)-1,0),"Product Not in List")</f>
        <v xml:space="preserve">Short Ribs - 3 Rib MW/VAC FRZ    Carton </v>
      </c>
      <c r="F60" s="36">
        <v>17500</v>
      </c>
      <c r="G60" s="37">
        <v>9.5</v>
      </c>
      <c r="H60" s="1"/>
      <c r="I60" s="38">
        <f t="shared" si="0"/>
        <v>166250</v>
      </c>
      <c r="J60" s="1"/>
      <c r="K60" s="2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33">
        <v>44081</v>
      </c>
      <c r="C61" s="34">
        <v>7092020</v>
      </c>
      <c r="D61" s="24">
        <v>698228</v>
      </c>
      <c r="E61" s="35" t="str">
        <f ca="1">IFERROR(OFFSET('Product list'!$D$1,MATCH(D61,'Product list'!$C:$C,0)-1,0),"Product Not in List")</f>
        <v xml:space="preserve">Short Rib  MW/VAC FRZ HGP-Free  CHINA LABEL Carton </v>
      </c>
      <c r="F61" s="36">
        <v>7500</v>
      </c>
      <c r="G61" s="37">
        <v>9.5</v>
      </c>
      <c r="H61" s="1"/>
      <c r="I61" s="38">
        <f t="shared" si="0"/>
        <v>71250</v>
      </c>
      <c r="J61" s="1"/>
      <c r="K61" s="2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33">
        <v>44081</v>
      </c>
      <c r="C62" s="34">
        <v>7092020</v>
      </c>
      <c r="D62" s="24">
        <v>698189</v>
      </c>
      <c r="E62" s="35" t="str">
        <f ca="1">IFERROR(OFFSET('Product list'!$D$1,MATCH(D62,'Product list'!$C:$C,0)-1,0),"Product Not in List")</f>
        <v xml:space="preserve">Chuck Tender  MW/VAC FRZ HGP-Free  CHINA LABEL Carton </v>
      </c>
      <c r="F62" s="36">
        <v>5500</v>
      </c>
      <c r="G62" s="37">
        <v>9</v>
      </c>
      <c r="H62" s="1"/>
      <c r="I62" s="38">
        <f t="shared" si="0"/>
        <v>49500</v>
      </c>
      <c r="J62" s="1"/>
      <c r="K62" s="2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33">
        <v>44081</v>
      </c>
      <c r="C63" s="34">
        <v>7092020</v>
      </c>
      <c r="D63" s="24">
        <v>763707</v>
      </c>
      <c r="E63" s="35" t="str">
        <f ca="1">IFERROR(OFFSET('Product list'!$D$1,MATCH(D63,'Product list'!$C:$C,0)-1,0),"Product Not in List")</f>
        <v xml:space="preserve">Oyster Blade  IW/VAC FRZ    Carton </v>
      </c>
      <c r="F63" s="36">
        <v>10500</v>
      </c>
      <c r="G63" s="37">
        <v>8</v>
      </c>
      <c r="H63" s="1"/>
      <c r="I63" s="38">
        <f t="shared" si="0"/>
        <v>84000</v>
      </c>
      <c r="J63" s="1"/>
      <c r="K63" s="2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33">
        <v>44081</v>
      </c>
      <c r="C64" s="34">
        <v>7092020</v>
      </c>
      <c r="D64" s="24">
        <v>698226</v>
      </c>
      <c r="E64" s="35" t="str">
        <f ca="1">IFERROR(OFFSET('Product list'!$D$1,MATCH(D64,'Product list'!$C:$C,0)-1,0),"Product Not in List")</f>
        <v xml:space="preserve">Oyster Blade  IW/VAC FRZ HGP-FREE  CHINA LABEL Carton </v>
      </c>
      <c r="F64" s="36">
        <v>4500</v>
      </c>
      <c r="G64" s="37">
        <v>8</v>
      </c>
      <c r="H64" s="1"/>
      <c r="I64" s="38">
        <f t="shared" si="0"/>
        <v>36000</v>
      </c>
      <c r="J64" s="1"/>
      <c r="K64" s="2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33">
        <v>44081</v>
      </c>
      <c r="C65" s="34">
        <v>7092020</v>
      </c>
      <c r="D65" s="24">
        <v>764822</v>
      </c>
      <c r="E65" s="35" t="str">
        <f ca="1">IFERROR(OFFSET('Product list'!$D$1,MATCH(D65,'Product list'!$C:$C,0)-1,0),"Product Not in List")</f>
        <v xml:space="preserve">Bolar Blade  IW/VAC FRZ    Carton </v>
      </c>
      <c r="F65" s="36">
        <v>14000</v>
      </c>
      <c r="G65" s="37">
        <v>8.1999999999999993</v>
      </c>
      <c r="H65" s="1"/>
      <c r="I65" s="38">
        <f t="shared" si="0"/>
        <v>114799.99999999999</v>
      </c>
      <c r="J65" s="1"/>
      <c r="K65" s="2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33">
        <v>44081</v>
      </c>
      <c r="C66" s="34">
        <v>7092020</v>
      </c>
      <c r="D66" s="24">
        <v>698224</v>
      </c>
      <c r="E66" s="35" t="str">
        <f ca="1">IFERROR(OFFSET('Product list'!$D$1,MATCH(D66,'Product list'!$C:$C,0)-1,0),"Product Not in List")</f>
        <v xml:space="preserve">Bolar Blade  IW/VAC FRZ HGP-Free  CHINA LABEL Carton </v>
      </c>
      <c r="F66" s="36">
        <v>6000</v>
      </c>
      <c r="G66" s="37">
        <v>8.1999999999999993</v>
      </c>
      <c r="H66" s="1"/>
      <c r="I66" s="38">
        <f t="shared" si="0"/>
        <v>49199.999999999993</v>
      </c>
      <c r="J66" s="1"/>
      <c r="K66" s="2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33">
        <v>44081</v>
      </c>
      <c r="C67" s="34">
        <v>7092020</v>
      </c>
      <c r="D67" s="24">
        <v>672318</v>
      </c>
      <c r="E67" s="35" t="str">
        <f ca="1">IFERROR(OFFSET('Product list'!$D$1,MATCH(D67,'Product list'!$C:$C,0)-1,0),"Product Not in List")</f>
        <v xml:space="preserve">Rib End Meat  LP FRZ HGP-Free  CHINA LABEL Carton </v>
      </c>
      <c r="F67" s="36">
        <v>6250</v>
      </c>
      <c r="G67" s="37">
        <v>4</v>
      </c>
      <c r="H67" s="1"/>
      <c r="I67" s="38">
        <f t="shared" si="0"/>
        <v>25000</v>
      </c>
      <c r="J67" s="1"/>
      <c r="K67" s="2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33">
        <v>44081</v>
      </c>
      <c r="C68" s="34">
        <v>7092020</v>
      </c>
      <c r="D68" s="24">
        <v>698267</v>
      </c>
      <c r="E68" s="35" t="str">
        <f ca="1">IFERROR(OFFSET('Product list'!$D$1,MATCH(D68,'Product list'!$C:$C,0)-1,0),"Product Not in List")</f>
        <v xml:space="preserve">Back Ribs - 6 Rib LP FRZ    Carton </v>
      </c>
      <c r="F68" s="36">
        <v>14000</v>
      </c>
      <c r="G68" s="37">
        <v>6.5</v>
      </c>
      <c r="H68" s="1"/>
      <c r="I68" s="38">
        <f t="shared" si="0"/>
        <v>91000</v>
      </c>
      <c r="J68" s="1"/>
      <c r="K68" s="2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33">
        <v>44081</v>
      </c>
      <c r="C69" s="34">
        <v>7092020</v>
      </c>
      <c r="D69" s="24">
        <v>698301</v>
      </c>
      <c r="E69" s="35" t="str">
        <f ca="1">IFERROR(OFFSET('Product list'!$D$1,MATCH(D69,'Product list'!$C:$C,0)-1,0),"Product Not in List")</f>
        <v xml:space="preserve">Back Ribs - 6 Rib, approx 120mm LP FRZ HGP-Free  CHINA LABEL Carton </v>
      </c>
      <c r="F69" s="36">
        <v>6000</v>
      </c>
      <c r="G69" s="37">
        <v>6.5</v>
      </c>
      <c r="H69" s="1"/>
      <c r="I69" s="38">
        <f t="shared" si="0"/>
        <v>39000</v>
      </c>
      <c r="J69" s="1"/>
      <c r="K69" s="2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33">
        <v>44081</v>
      </c>
      <c r="C70" s="34">
        <v>7092020</v>
      </c>
      <c r="D70" s="24">
        <v>763706</v>
      </c>
      <c r="E70" s="35" t="str">
        <f ca="1">IFERROR(OFFSET('Product list'!$D$1,MATCH(D70,'Product list'!$C:$C,0)-1,0),"Product Not in List")</f>
        <v xml:space="preserve">Intercostals - Portion Minimum 85mm MW/VAC FRZ    Carton </v>
      </c>
      <c r="F70" s="36">
        <v>8750</v>
      </c>
      <c r="G70" s="37">
        <v>10.6</v>
      </c>
      <c r="H70" s="1"/>
      <c r="I70" s="38">
        <f t="shared" si="0"/>
        <v>92750</v>
      </c>
      <c r="J70" s="1"/>
      <c r="K70" s="2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33">
        <v>44081</v>
      </c>
      <c r="C71" s="34">
        <v>7092020</v>
      </c>
      <c r="D71" s="24">
        <v>689810</v>
      </c>
      <c r="E71" s="35" t="str">
        <f ca="1">IFERROR(OFFSET('Product list'!$D$1,MATCH(D71,'Product list'!$C:$C,0)-1,0),"Product Not in List")</f>
        <v xml:space="preserve">Intercostals - Portion Minimum 85mm MW/VAC FRZ HGP-Free  CHINA LABEL Carton </v>
      </c>
      <c r="F71" s="36">
        <v>3750</v>
      </c>
      <c r="G71" s="37">
        <v>10.6</v>
      </c>
      <c r="H71" s="1"/>
      <c r="I71" s="38">
        <f t="shared" si="0"/>
        <v>39750</v>
      </c>
      <c r="J71" s="1"/>
      <c r="K71" s="2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33">
        <v>44081</v>
      </c>
      <c r="C72" s="34">
        <v>7092020</v>
      </c>
      <c r="D72" s="24">
        <v>764844</v>
      </c>
      <c r="E72" s="35" t="str">
        <f ca="1">IFERROR(OFFSET('Product list'!$D$1,MATCH(D72,'Product list'!$C:$C,0)-1,0),"Product Not in List")</f>
        <v xml:space="preserve">Spare Ribs - 3Rib LP FRZ    Carton </v>
      </c>
      <c r="F72" s="36">
        <v>7000</v>
      </c>
      <c r="G72" s="37">
        <v>2.2000000000000002</v>
      </c>
      <c r="H72" s="1"/>
      <c r="I72" s="38">
        <f t="shared" si="0"/>
        <v>15400.000000000002</v>
      </c>
      <c r="J72" s="1"/>
      <c r="K72" s="2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33">
        <v>44081</v>
      </c>
      <c r="C73" s="34">
        <v>7092020</v>
      </c>
      <c r="D73" s="24">
        <v>698229</v>
      </c>
      <c r="E73" s="35" t="str">
        <f ca="1">IFERROR(OFFSET('Product list'!$D$1,MATCH(D73,'Product list'!$C:$C,0)-1,0),"Product Not in List")</f>
        <v xml:space="preserve">Spare Ribs - 3Rib LP FRZ HGP-Free  CHINA LABEL Carton </v>
      </c>
      <c r="F73" s="36">
        <v>3000</v>
      </c>
      <c r="G73" s="37">
        <v>2.2000000000000002</v>
      </c>
      <c r="H73" s="1"/>
      <c r="I73" s="38">
        <f t="shared" si="0"/>
        <v>6600.0000000000009</v>
      </c>
      <c r="J73" s="1"/>
      <c r="K73" s="2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33">
        <v>44081</v>
      </c>
      <c r="C74" s="34">
        <v>7092020</v>
      </c>
      <c r="D74" s="24">
        <v>698271</v>
      </c>
      <c r="E74" s="35" t="str">
        <f ca="1">IFERROR(OFFSET('Product list'!$D$1,MATCH(D74,'Product list'!$C:$C,0)-1,0),"Product Not in List")</f>
        <v xml:space="preserve">Rib Cap  LP FRZ HGP-Free  CHINA LABEL Carton </v>
      </c>
      <c r="F74" s="36">
        <v>8750</v>
      </c>
      <c r="G74" s="37">
        <v>4</v>
      </c>
      <c r="H74" s="1"/>
      <c r="I74" s="38">
        <f t="shared" si="0"/>
        <v>35000</v>
      </c>
      <c r="J74" s="1"/>
      <c r="K74" s="2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33">
        <v>44081</v>
      </c>
      <c r="C75" s="34">
        <v>7092020</v>
      </c>
      <c r="D75" s="24">
        <v>764817</v>
      </c>
      <c r="E75" s="35" t="str">
        <f ca="1">IFERROR(OFFSET('Product list'!$D$1,MATCH(D75,'Product list'!$C:$C,0)-1,0),"Product Not in List")</f>
        <v xml:space="preserve">Flap Meat  MW/VAC CHILLED    Carton </v>
      </c>
      <c r="F75" s="36">
        <v>26250</v>
      </c>
      <c r="G75" s="37">
        <v>10.199999999999999</v>
      </c>
      <c r="H75" s="1"/>
      <c r="I75" s="38">
        <f t="shared" si="0"/>
        <v>267750</v>
      </c>
      <c r="J75" s="1"/>
      <c r="K75" s="2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33">
        <v>44081</v>
      </c>
      <c r="C76" s="34">
        <v>7092020</v>
      </c>
      <c r="D76" s="24">
        <v>698166</v>
      </c>
      <c r="E76" s="35" t="str">
        <f ca="1">IFERROR(OFFSET('Product list'!$D$1,MATCH(D76,'Product list'!$C:$C,0)-1,0),"Product Not in List")</f>
        <v xml:space="preserve">Thin Flank  MW/VAC FRZ HGP-Free  CHINA LABEL Carton </v>
      </c>
      <c r="F76" s="36">
        <v>8750</v>
      </c>
      <c r="G76" s="37">
        <v>4</v>
      </c>
      <c r="H76" s="1"/>
      <c r="I76" s="38">
        <f t="shared" si="0"/>
        <v>35000</v>
      </c>
      <c r="J76" s="1"/>
      <c r="K76" s="2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33">
        <v>44081</v>
      </c>
      <c r="C77" s="34">
        <v>7092020</v>
      </c>
      <c r="D77" s="24">
        <v>764916</v>
      </c>
      <c r="E77" s="35" t="str">
        <f ca="1">IFERROR(OFFSET('Product list'!$D$1,MATCH(D77,'Product list'!$C:$C,0)-1,0),"Product Not in List")</f>
        <v xml:space="preserve">Flank Steak  LP FRZ    Carton </v>
      </c>
      <c r="F77" s="36">
        <v>8750</v>
      </c>
      <c r="G77" s="37">
        <v>9.5</v>
      </c>
      <c r="H77" s="1"/>
      <c r="I77" s="38">
        <f t="shared" si="0"/>
        <v>83125</v>
      </c>
      <c r="J77" s="1"/>
      <c r="K77" s="2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33">
        <v>44081</v>
      </c>
      <c r="C78" s="34">
        <v>7092020</v>
      </c>
      <c r="D78" s="24">
        <v>698268</v>
      </c>
      <c r="E78" s="35" t="str">
        <f ca="1">IFERROR(OFFSET('Product list'!$D$1,MATCH(D78,'Product list'!$C:$C,0)-1,0),"Product Not in List")</f>
        <v xml:space="preserve">Tri Tip  MW/VAC CHILLED    Carton </v>
      </c>
      <c r="F78" s="36">
        <v>12500</v>
      </c>
      <c r="G78" s="37">
        <v>9.5</v>
      </c>
      <c r="H78" s="1"/>
      <c r="I78" s="38">
        <f t="shared" si="0"/>
        <v>118750</v>
      </c>
      <c r="J78" s="1"/>
      <c r="K78" s="2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33">
        <v>44081</v>
      </c>
      <c r="C79" s="34">
        <v>7092020</v>
      </c>
      <c r="D79" s="24">
        <v>764853</v>
      </c>
      <c r="E79" s="35" t="str">
        <f ca="1">IFERROR(OFFSET('Product list'!$D$1,MATCH(D79,'Product list'!$C:$C,0)-1,0),"Product Not in List")</f>
        <v xml:space="preserve">Topside Cap Off  IW/VAC FRZ    Carton </v>
      </c>
      <c r="F79" s="36">
        <v>14000</v>
      </c>
      <c r="G79" s="37">
        <v>8.8000000000000007</v>
      </c>
      <c r="H79" s="1"/>
      <c r="I79" s="38">
        <f t="shared" si="0"/>
        <v>123200.00000000001</v>
      </c>
      <c r="J79" s="1"/>
      <c r="K79" s="2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33">
        <v>44081</v>
      </c>
      <c r="C80" s="34">
        <v>7092020</v>
      </c>
      <c r="D80" s="24">
        <v>72990</v>
      </c>
      <c r="E80" s="35" t="str">
        <f ca="1">IFERROR(OFFSET('Product list'!$D$1,MATCH(D80,'Product list'!$C:$C,0)-1,0),"Product Not in List")</f>
        <v xml:space="preserve">Topside Cap Off  IW/VAC FRZ HGP-Free  CHINA LABEL Carton </v>
      </c>
      <c r="F80" s="36">
        <v>6000</v>
      </c>
      <c r="G80" s="37">
        <v>8.8000000000000007</v>
      </c>
      <c r="H80" s="1"/>
      <c r="I80" s="38">
        <f t="shared" si="0"/>
        <v>52800.000000000007</v>
      </c>
      <c r="J80" s="1"/>
      <c r="K80" s="2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33">
        <v>44081</v>
      </c>
      <c r="C81" s="34">
        <v>7092020</v>
      </c>
      <c r="D81" s="24">
        <v>764867</v>
      </c>
      <c r="E81" s="35" t="str">
        <f ca="1">IFERROR(OFFSET('Product list'!$D$1,MATCH(D81,'Product list'!$C:$C,0)-1,0),"Product Not in List")</f>
        <v xml:space="preserve">Eye Round  MW/VAC FRZ    Carton </v>
      </c>
      <c r="F81" s="36">
        <v>18375</v>
      </c>
      <c r="G81" s="37">
        <v>8.1999999999999993</v>
      </c>
      <c r="H81" s="1"/>
      <c r="I81" s="38">
        <f t="shared" si="0"/>
        <v>150675</v>
      </c>
      <c r="J81" s="1"/>
      <c r="K81" s="2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33">
        <v>44081</v>
      </c>
      <c r="C82" s="34">
        <v>7092020</v>
      </c>
      <c r="D82" s="24">
        <v>698167</v>
      </c>
      <c r="E82" s="35" t="str">
        <f ca="1">IFERROR(OFFSET('Product list'!$D$1,MATCH(D82,'Product list'!$C:$C,0)-1,0),"Product Not in List")</f>
        <v xml:space="preserve">Eye Round  MW/VAC FRZ HGP-Free  CHINA LABEL Carton </v>
      </c>
      <c r="F82" s="36">
        <v>7875</v>
      </c>
      <c r="G82" s="37">
        <v>8.1999999999999993</v>
      </c>
      <c r="H82" s="1"/>
      <c r="I82" s="38">
        <f t="shared" si="0"/>
        <v>64574.999999999993</v>
      </c>
      <c r="J82" s="1"/>
      <c r="K82" s="2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33">
        <v>44081</v>
      </c>
      <c r="C83" s="34">
        <v>7092020</v>
      </c>
      <c r="D83" s="26">
        <v>79863</v>
      </c>
      <c r="E83" s="35" t="str">
        <f ca="1">IFERROR(OFFSET('Product list'!$D$1,MATCH(D83,'Product list'!$C:$C,0)-1,0),"Product Not in List")</f>
        <v>Outside Flat IW/VAC FZN Non-Halal Generic Carton</v>
      </c>
      <c r="F83" s="36">
        <v>10500</v>
      </c>
      <c r="G83" s="37">
        <v>8</v>
      </c>
      <c r="H83" s="1"/>
      <c r="I83" s="38">
        <f t="shared" si="0"/>
        <v>84000</v>
      </c>
      <c r="J83" s="1"/>
      <c r="K83" s="2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33">
        <v>44081</v>
      </c>
      <c r="C84" s="34">
        <v>7092020</v>
      </c>
      <c r="D84" s="26">
        <v>79865</v>
      </c>
      <c r="E84" s="35" t="str">
        <f ca="1">IFERROR(OFFSET('Product list'!$D$1,MATCH(D84,'Product list'!$C:$C,0)-1,0),"Product Not in List")</f>
        <v>Outside Flat IW/VAC CHilled Non-Halal Generic Carton</v>
      </c>
      <c r="F84" s="36">
        <v>4500</v>
      </c>
      <c r="G84" s="37">
        <v>8</v>
      </c>
      <c r="H84" s="1"/>
      <c r="I84" s="38">
        <f t="shared" si="0"/>
        <v>36000</v>
      </c>
      <c r="J84" s="1"/>
      <c r="K84" s="2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33">
        <v>44081</v>
      </c>
      <c r="C85" s="34">
        <v>7092020</v>
      </c>
      <c r="D85" s="24">
        <v>697900</v>
      </c>
      <c r="E85" s="35" t="str">
        <f ca="1">IFERROR(OFFSET('Product list'!$D$1,MATCH(D85,'Product list'!$C:$C,0)-1,0),"Product Not in List")</f>
        <v xml:space="preserve">Knuckle  IW/VAC FRZ    Carton </v>
      </c>
      <c r="F85" s="36">
        <v>26250</v>
      </c>
      <c r="G85" s="37">
        <v>7.8</v>
      </c>
      <c r="H85" s="1"/>
      <c r="I85" s="38">
        <f t="shared" si="0"/>
        <v>204750</v>
      </c>
      <c r="J85" s="1"/>
      <c r="K85" s="2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33">
        <v>44081</v>
      </c>
      <c r="C86" s="34">
        <v>7092020</v>
      </c>
      <c r="D86" s="24">
        <v>698169</v>
      </c>
      <c r="E86" s="35" t="str">
        <f ca="1">IFERROR(OFFSET('Product list'!$D$1,MATCH(D86,'Product list'!$C:$C,0)-1,0),"Product Not in List")</f>
        <v xml:space="preserve">Knuckle  IW/VAC FRZ HGP-Free  CHINA LABEL Carton </v>
      </c>
      <c r="F86" s="36">
        <v>11250</v>
      </c>
      <c r="G86" s="37">
        <v>7.8</v>
      </c>
      <c r="H86" s="1"/>
      <c r="I86" s="38">
        <f t="shared" si="0"/>
        <v>87750</v>
      </c>
      <c r="J86" s="1"/>
      <c r="K86" s="2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33">
        <v>44081</v>
      </c>
      <c r="C87" s="34">
        <v>7092020</v>
      </c>
      <c r="D87" s="24">
        <v>698565</v>
      </c>
      <c r="E87" s="35" t="str">
        <f ca="1">IFERROR(OFFSET('Product list'!$D$1,MATCH(D87,'Product list'!$C:$C,0)-1,0),"Product Not in List")</f>
        <v xml:space="preserve">Brisket Navel End - 7 Rib IW/VAC CHILLED    Carton </v>
      </c>
      <c r="F87" s="36">
        <v>52500</v>
      </c>
      <c r="G87" s="37">
        <v>6.2</v>
      </c>
      <c r="H87" s="1"/>
      <c r="I87" s="38">
        <f t="shared" si="0"/>
        <v>325500</v>
      </c>
      <c r="J87" s="1"/>
      <c r="K87" s="2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33">
        <v>44081</v>
      </c>
      <c r="C88" s="34">
        <v>7092020</v>
      </c>
      <c r="D88" s="24">
        <v>663968</v>
      </c>
      <c r="E88" s="35" t="str">
        <f ca="1">IFERROR(OFFSET('Product list'!$D$1,MATCH(D88,'Product list'!$C:$C,0)-1,0),"Product Not in List")</f>
        <v xml:space="preserve">Brisket Navel End - 5 Rib MW/VAC FRZ HGP-Free  CHINA LABEL Carton </v>
      </c>
      <c r="F88" s="36">
        <v>22500</v>
      </c>
      <c r="G88" s="37">
        <v>6.8</v>
      </c>
      <c r="H88" s="1"/>
      <c r="I88" s="38">
        <f t="shared" si="0"/>
        <v>153000</v>
      </c>
      <c r="J88" s="1"/>
      <c r="K88" s="2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33">
        <v>44081</v>
      </c>
      <c r="C89" s="34">
        <v>7092020</v>
      </c>
      <c r="D89" s="24">
        <v>698273</v>
      </c>
      <c r="E89" s="35" t="str">
        <f ca="1">IFERROR(OFFSET('Product list'!$D$1,MATCH(D89,'Product list'!$C:$C,0)-1,0),"Product Not in List")</f>
        <v xml:space="preserve">Brisket Pieces - Deckle MW/VAC FRZ HGP-Free  CHINA LABEL Carton </v>
      </c>
      <c r="F89" s="36">
        <v>7500</v>
      </c>
      <c r="G89" s="37">
        <v>4.5</v>
      </c>
      <c r="H89" s="1"/>
      <c r="I89" s="38">
        <f t="shared" si="0"/>
        <v>33750</v>
      </c>
      <c r="J89" s="1"/>
      <c r="K89" s="2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33">
        <v>44081</v>
      </c>
      <c r="C90" s="34">
        <v>7092020</v>
      </c>
      <c r="D90" s="24">
        <v>764869</v>
      </c>
      <c r="E90" s="35" t="str">
        <f ca="1">IFERROR(OFFSET('Product list'!$D$1,MATCH(D90,'Product list'!$C:$C,0)-1,0),"Product Not in List")</f>
        <v xml:space="preserve">Brisket Point End - Deckle Off 5 Rib IW/VAC FRZ    Carton </v>
      </c>
      <c r="F90" s="36">
        <v>61250</v>
      </c>
      <c r="G90" s="37">
        <v>6.8</v>
      </c>
      <c r="H90" s="1"/>
      <c r="I90" s="38">
        <f t="shared" si="0"/>
        <v>416500</v>
      </c>
      <c r="J90" s="1"/>
      <c r="K90" s="2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33">
        <v>44081</v>
      </c>
      <c r="C91" s="34">
        <v>7092020</v>
      </c>
      <c r="D91" s="24">
        <v>698275</v>
      </c>
      <c r="E91" s="35" t="str">
        <f ca="1">IFERROR(OFFSET('Product list'!$D$1,MATCH(D91,'Product list'!$C:$C,0)-1,0),"Product Not in List")</f>
        <v xml:space="preserve">Brisket Point End - Deckle Off 5 Rib IW/VAC FRZ HGP-Free  CHINA LABEL Carton </v>
      </c>
      <c r="F91" s="36">
        <v>26250</v>
      </c>
      <c r="G91" s="37">
        <v>6.8</v>
      </c>
      <c r="H91" s="1"/>
      <c r="I91" s="38">
        <f t="shared" si="0"/>
        <v>178500</v>
      </c>
      <c r="J91" s="1"/>
      <c r="K91" s="2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33">
        <v>44081</v>
      </c>
      <c r="C92" s="34">
        <v>7092020</v>
      </c>
      <c r="D92" s="24">
        <v>764832</v>
      </c>
      <c r="E92" s="35" t="str">
        <f ca="1">IFERROR(OFFSET('Product list'!$D$1,MATCH(D92,'Product list'!$C:$C,0)-1,0),"Product Not in List")</f>
        <v xml:space="preserve">Plate Rib  BP FRZ    Carton </v>
      </c>
      <c r="F92" s="36">
        <v>5250</v>
      </c>
      <c r="G92" s="37">
        <v>3</v>
      </c>
      <c r="H92" s="1"/>
      <c r="I92" s="38">
        <f t="shared" si="0"/>
        <v>15750</v>
      </c>
      <c r="J92" s="1"/>
      <c r="K92" s="2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33">
        <v>44081</v>
      </c>
      <c r="C93" s="34">
        <v>7092020</v>
      </c>
      <c r="D93" s="24">
        <v>698300</v>
      </c>
      <c r="E93" s="35" t="str">
        <f ca="1">IFERROR(OFFSET('Product list'!$D$1,MATCH(D93,'Product list'!$C:$C,0)-1,0),"Product Not in List")</f>
        <v xml:space="preserve">Plate Ribs  LP FRZ HGP-Free  CHINA LABEL Carton </v>
      </c>
      <c r="F93" s="36">
        <v>2250</v>
      </c>
      <c r="G93" s="37">
        <v>3</v>
      </c>
      <c r="H93" s="1"/>
      <c r="I93" s="38">
        <f t="shared" si="0"/>
        <v>6750</v>
      </c>
      <c r="J93" s="1"/>
      <c r="K93" s="2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33">
        <v>44081</v>
      </c>
      <c r="C94" s="34">
        <v>7092020</v>
      </c>
      <c r="D94" s="24">
        <v>764828</v>
      </c>
      <c r="E94" s="35" t="str">
        <f ca="1">IFERROR(OFFSET('Product list'!$D$1,MATCH(D94,'Product list'!$C:$C,0)-1,0),"Product Not in List")</f>
        <v xml:space="preserve">Inside Skirt  MW/VAC FRZ    Carton </v>
      </c>
      <c r="F94" s="36">
        <v>19250</v>
      </c>
      <c r="G94" s="37">
        <v>8</v>
      </c>
      <c r="H94" s="1"/>
      <c r="I94" s="38">
        <f t="shared" si="0"/>
        <v>154000</v>
      </c>
      <c r="J94" s="1"/>
      <c r="K94" s="2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33">
        <v>44081</v>
      </c>
      <c r="C95" s="34">
        <v>7092020</v>
      </c>
      <c r="D95" s="24">
        <v>764738</v>
      </c>
      <c r="E95" s="35" t="str">
        <f ca="1">IFERROR(OFFSET('Product list'!$D$1,MATCH(D95,'Product list'!$C:$C,0)-1,0),"Product Not in List")</f>
        <v>Trimmings 85cl</v>
      </c>
      <c r="F95" s="36">
        <v>30000</v>
      </c>
      <c r="G95" s="37">
        <v>6.2</v>
      </c>
      <c r="H95" s="1"/>
      <c r="I95" s="38">
        <f t="shared" si="0"/>
        <v>186000</v>
      </c>
      <c r="J95" s="1"/>
      <c r="K95" s="2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33">
        <v>44081</v>
      </c>
      <c r="C96" s="34">
        <v>7092020</v>
      </c>
      <c r="D96" s="24">
        <v>64060</v>
      </c>
      <c r="E96" s="35" t="str">
        <f ca="1">IFERROR(OFFSET('Product list'!$D$1,MATCH(D96,'Product list'!$C:$C,0)-1,0),"Product Not in List")</f>
        <v>Trimmings 75cl</v>
      </c>
      <c r="F96" s="36">
        <v>157500</v>
      </c>
      <c r="G96" s="37">
        <v>5.4</v>
      </c>
      <c r="H96" s="1"/>
      <c r="I96" s="38">
        <f t="shared" si="0"/>
        <v>850500</v>
      </c>
      <c r="J96" s="1"/>
      <c r="K96" s="2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33">
        <v>44081</v>
      </c>
      <c r="C97" s="34">
        <v>7092020</v>
      </c>
      <c r="D97" s="24">
        <v>698573</v>
      </c>
      <c r="E97" s="35" t="str">
        <f ca="1">IFERROR(OFFSET('Product list'!$D$1,MATCH(D97,'Product list'!$C:$C,0)-1,0),"Product Not in List")</f>
        <v>Trimmings 65cl</v>
      </c>
      <c r="F97" s="36">
        <v>157500</v>
      </c>
      <c r="G97" s="37">
        <v>3.8</v>
      </c>
      <c r="H97" s="1"/>
      <c r="I97" s="38">
        <f t="shared" si="0"/>
        <v>598500</v>
      </c>
      <c r="J97" s="1"/>
      <c r="K97" s="2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33">
        <v>44081</v>
      </c>
      <c r="C98" s="34">
        <v>7092020</v>
      </c>
      <c r="D98" s="24">
        <v>764818</v>
      </c>
      <c r="E98" s="35" t="str">
        <f ca="1">IFERROR(OFFSET('Product list'!$D$1,MATCH(D98,'Product list'!$C:$C,0)-1,0),"Product Not in List")</f>
        <v>Trimmings 50cl</v>
      </c>
      <c r="F98" s="36">
        <v>30000</v>
      </c>
      <c r="G98" s="37">
        <v>2</v>
      </c>
      <c r="H98" s="1"/>
      <c r="I98" s="38">
        <f t="shared" si="0"/>
        <v>60000</v>
      </c>
      <c r="J98" s="1"/>
      <c r="K98" s="2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33">
        <v>44081</v>
      </c>
      <c r="C99" s="34">
        <v>7092020</v>
      </c>
      <c r="D99" s="24">
        <v>689667</v>
      </c>
      <c r="E99" s="35" t="str">
        <f ca="1">IFERROR(OFFSET('Product list'!$D$1,MATCH(D99,'Product list'!$C:$C,0)-1,0),"Product Not in List")</f>
        <v xml:space="preserve">Neck Bone  LP FRZ  Halal  Carton </v>
      </c>
      <c r="F99" s="36">
        <v>17500</v>
      </c>
      <c r="G99" s="37">
        <v>1.6</v>
      </c>
      <c r="H99" s="1"/>
      <c r="I99" s="38">
        <f t="shared" si="0"/>
        <v>28000</v>
      </c>
      <c r="J99" s="1"/>
      <c r="K99" s="2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33">
        <v>44081</v>
      </c>
      <c r="C100" s="34">
        <v>7092020</v>
      </c>
      <c r="D100" s="24">
        <v>764862</v>
      </c>
      <c r="E100" s="35" t="str">
        <f ca="1">IFERROR(OFFSET('Product list'!$D$1,MATCH(D100,'Product list'!$C:$C,0)-1,0),"Product Not in List")</f>
        <v xml:space="preserve">Neck Bones  LP FRZ HGP-Free  CHINA LABEL Carton </v>
      </c>
      <c r="F100" s="36">
        <v>7500</v>
      </c>
      <c r="G100" s="37">
        <v>2</v>
      </c>
      <c r="H100" s="1"/>
      <c r="I100" s="38">
        <f t="shared" si="0"/>
        <v>15000</v>
      </c>
      <c r="J100" s="1"/>
      <c r="K100" s="2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33">
        <v>44088</v>
      </c>
      <c r="C101" s="34"/>
      <c r="D101" s="24">
        <v>689794</v>
      </c>
      <c r="E101" s="35" t="str">
        <f ca="1">IFERROR(OFFSET('Product list'!$D$1,MATCH(D101,'Product list'!$C:$C,0)-1,0),"Product Not in List")</f>
        <v xml:space="preserve">Chuck Roll - 5 Rib IW/VAC FRZ  Halal  Carton </v>
      </c>
      <c r="F101" s="39">
        <v>56000</v>
      </c>
      <c r="G101" s="37">
        <v>8.1999999999999993</v>
      </c>
      <c r="H101" s="1"/>
      <c r="I101" s="38">
        <f t="shared" si="0"/>
        <v>459199.99999999994</v>
      </c>
      <c r="J101" s="1"/>
      <c r="K101" s="2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33">
        <v>44088</v>
      </c>
      <c r="C102" s="34"/>
      <c r="D102" s="24">
        <v>698188</v>
      </c>
      <c r="E102" s="35" t="str">
        <f ca="1">IFERROR(OFFSET('Product list'!$D$1,MATCH(D102,'Product list'!$C:$C,0)-1,0),"Product Not in List")</f>
        <v xml:space="preserve">Chuck Roll - 5 Rib IW/VAC FRZ HGP-Free  CHINA LABEL Carton </v>
      </c>
      <c r="F102" s="36">
        <v>24000</v>
      </c>
      <c r="G102" s="37">
        <v>8.1999999999999993</v>
      </c>
      <c r="H102" s="1"/>
      <c r="I102" s="38">
        <f t="shared" si="0"/>
        <v>196799.99999999997</v>
      </c>
      <c r="J102" s="1"/>
      <c r="K102" s="2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33">
        <v>44088</v>
      </c>
      <c r="C103" s="34"/>
      <c r="D103" s="24">
        <v>764794</v>
      </c>
      <c r="E103" s="35" t="str">
        <f ca="1">IFERROR(OFFSET('Product list'!$D$1,MATCH(D103,'Product list'!$C:$C,0)-1,0),"Product Not in List")</f>
        <v xml:space="preserve">Chuck Short Rib - 3 Rib MW/VAC FRZ    Carton </v>
      </c>
      <c r="F103" s="36">
        <v>14000</v>
      </c>
      <c r="G103" s="37">
        <v>6.6</v>
      </c>
      <c r="H103" s="1"/>
      <c r="I103" s="38">
        <f t="shared" si="0"/>
        <v>92400</v>
      </c>
      <c r="J103" s="1"/>
      <c r="K103" s="2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33">
        <v>44088</v>
      </c>
      <c r="C104" s="34"/>
      <c r="D104" s="24">
        <v>698227</v>
      </c>
      <c r="E104" s="35" t="str">
        <f ca="1">IFERROR(OFFSET('Product list'!$D$1,MATCH(D104,'Product list'!$C:$C,0)-1,0),"Product Not in List")</f>
        <v xml:space="preserve">Chuck Short Rib - 3 Rib MW/VAC FRZ HGP-Free  CHINA LABEL Carton </v>
      </c>
      <c r="F104" s="36">
        <v>6000</v>
      </c>
      <c r="G104" s="37">
        <v>6.6</v>
      </c>
      <c r="H104" s="1"/>
      <c r="I104" s="38">
        <f t="shared" si="0"/>
        <v>39600</v>
      </c>
      <c r="J104" s="1"/>
      <c r="K104" s="2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33">
        <v>44088</v>
      </c>
      <c r="C105" s="34"/>
      <c r="D105" s="24">
        <v>55217</v>
      </c>
      <c r="E105" s="35" t="str">
        <f ca="1">IFERROR(OFFSET('Product list'!$D$1,MATCH(D105,'Product list'!$C:$C,0)-1,0),"Product Not in List")</f>
        <v xml:space="preserve">Short Ribs - 3 Rib MW/VAC FRZ    Carton </v>
      </c>
      <c r="F105" s="36">
        <v>17500</v>
      </c>
      <c r="G105" s="37">
        <v>9.5</v>
      </c>
      <c r="H105" s="1"/>
      <c r="I105" s="38">
        <f t="shared" si="0"/>
        <v>166250</v>
      </c>
      <c r="J105" s="1"/>
      <c r="K105" s="2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33">
        <v>44088</v>
      </c>
      <c r="C106" s="34"/>
      <c r="D106" s="24">
        <v>698228</v>
      </c>
      <c r="E106" s="35" t="str">
        <f ca="1">IFERROR(OFFSET('Product list'!$D$1,MATCH(D106,'Product list'!$C:$C,0)-1,0),"Product Not in List")</f>
        <v xml:space="preserve">Short Rib  MW/VAC FRZ HGP-Free  CHINA LABEL Carton </v>
      </c>
      <c r="F106" s="36">
        <v>7500</v>
      </c>
      <c r="G106" s="37">
        <v>9.5</v>
      </c>
      <c r="H106" s="1"/>
      <c r="I106" s="38">
        <f t="shared" si="0"/>
        <v>71250</v>
      </c>
      <c r="J106" s="1"/>
      <c r="K106" s="2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33">
        <v>44088</v>
      </c>
      <c r="C107" s="34"/>
      <c r="D107" s="24">
        <v>698189</v>
      </c>
      <c r="E107" s="35" t="str">
        <f ca="1">IFERROR(OFFSET('Product list'!$D$1,MATCH(D107,'Product list'!$C:$C,0)-1,0),"Product Not in List")</f>
        <v xml:space="preserve">Chuck Tender  MW/VAC FRZ HGP-Free  CHINA LABEL Carton </v>
      </c>
      <c r="F107" s="36">
        <v>5500</v>
      </c>
      <c r="G107" s="37">
        <v>9</v>
      </c>
      <c r="H107" s="1"/>
      <c r="I107" s="38">
        <f t="shared" si="0"/>
        <v>49500</v>
      </c>
      <c r="J107" s="1"/>
      <c r="K107" s="2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33">
        <v>44088</v>
      </c>
      <c r="C108" s="34"/>
      <c r="D108" s="24">
        <v>763707</v>
      </c>
      <c r="E108" s="35" t="str">
        <f ca="1">IFERROR(OFFSET('Product list'!$D$1,MATCH(D108,'Product list'!$C:$C,0)-1,0),"Product Not in List")</f>
        <v xml:space="preserve">Oyster Blade  IW/VAC FRZ    Carton </v>
      </c>
      <c r="F108" s="36">
        <v>10500</v>
      </c>
      <c r="G108" s="37">
        <v>8</v>
      </c>
      <c r="H108" s="1"/>
      <c r="I108" s="38">
        <f t="shared" si="0"/>
        <v>84000</v>
      </c>
      <c r="J108" s="1"/>
      <c r="K108" s="2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33">
        <v>44088</v>
      </c>
      <c r="C109" s="34"/>
      <c r="D109" s="24">
        <v>698226</v>
      </c>
      <c r="E109" s="35" t="str">
        <f ca="1">IFERROR(OFFSET('Product list'!$D$1,MATCH(D109,'Product list'!$C:$C,0)-1,0),"Product Not in List")</f>
        <v xml:space="preserve">Oyster Blade  IW/VAC FRZ HGP-FREE  CHINA LABEL Carton </v>
      </c>
      <c r="F109" s="36">
        <v>4500</v>
      </c>
      <c r="G109" s="37">
        <v>8</v>
      </c>
      <c r="H109" s="1"/>
      <c r="I109" s="38">
        <f t="shared" si="0"/>
        <v>36000</v>
      </c>
      <c r="J109" s="1"/>
      <c r="K109" s="2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33">
        <v>44088</v>
      </c>
      <c r="C110" s="34"/>
      <c r="D110" s="24">
        <v>764822</v>
      </c>
      <c r="E110" s="35" t="str">
        <f ca="1">IFERROR(OFFSET('Product list'!$D$1,MATCH(D110,'Product list'!$C:$C,0)-1,0),"Product Not in List")</f>
        <v xml:space="preserve">Bolar Blade  IW/VAC FRZ    Carton </v>
      </c>
      <c r="F110" s="36">
        <v>14000</v>
      </c>
      <c r="G110" s="37">
        <v>8.1999999999999993</v>
      </c>
      <c r="H110" s="1"/>
      <c r="I110" s="38">
        <f t="shared" si="0"/>
        <v>114799.99999999999</v>
      </c>
      <c r="J110" s="1"/>
      <c r="K110" s="2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33">
        <v>44088</v>
      </c>
      <c r="C111" s="34"/>
      <c r="D111" s="24">
        <v>698224</v>
      </c>
      <c r="E111" s="35" t="str">
        <f ca="1">IFERROR(OFFSET('Product list'!$D$1,MATCH(D111,'Product list'!$C:$C,0)-1,0),"Product Not in List")</f>
        <v xml:space="preserve">Bolar Blade  IW/VAC FRZ HGP-Free  CHINA LABEL Carton </v>
      </c>
      <c r="F111" s="36">
        <v>6000</v>
      </c>
      <c r="G111" s="37">
        <v>8.1999999999999993</v>
      </c>
      <c r="H111" s="1"/>
      <c r="I111" s="38">
        <f t="shared" si="0"/>
        <v>49199.999999999993</v>
      </c>
      <c r="J111" s="1"/>
      <c r="K111" s="2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33">
        <v>44088</v>
      </c>
      <c r="C112" s="34"/>
      <c r="D112" s="24">
        <v>672318</v>
      </c>
      <c r="E112" s="35" t="str">
        <f ca="1">IFERROR(OFFSET('Product list'!$D$1,MATCH(D112,'Product list'!$C:$C,0)-1,0),"Product Not in List")</f>
        <v xml:space="preserve">Rib End Meat  LP FRZ HGP-Free  CHINA LABEL Carton </v>
      </c>
      <c r="F112" s="36">
        <v>6250</v>
      </c>
      <c r="G112" s="37">
        <v>4</v>
      </c>
      <c r="H112" s="1"/>
      <c r="I112" s="38">
        <f t="shared" si="0"/>
        <v>25000</v>
      </c>
      <c r="J112" s="1"/>
      <c r="K112" s="2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33">
        <v>44088</v>
      </c>
      <c r="C113" s="34"/>
      <c r="D113" s="24">
        <v>698267</v>
      </c>
      <c r="E113" s="35" t="str">
        <f ca="1">IFERROR(OFFSET('Product list'!$D$1,MATCH(D113,'Product list'!$C:$C,0)-1,0),"Product Not in List")</f>
        <v xml:space="preserve">Back Ribs - 6 Rib LP FRZ    Carton </v>
      </c>
      <c r="F113" s="36">
        <v>14000</v>
      </c>
      <c r="G113" s="37">
        <v>6.5</v>
      </c>
      <c r="H113" s="1"/>
      <c r="I113" s="38">
        <f t="shared" si="0"/>
        <v>91000</v>
      </c>
      <c r="J113" s="1"/>
      <c r="K113" s="2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33">
        <v>44088</v>
      </c>
      <c r="C114" s="34"/>
      <c r="D114" s="24">
        <v>698301</v>
      </c>
      <c r="E114" s="35" t="str">
        <f ca="1">IFERROR(OFFSET('Product list'!$D$1,MATCH(D114,'Product list'!$C:$C,0)-1,0),"Product Not in List")</f>
        <v xml:space="preserve">Back Ribs - 6 Rib, approx 120mm LP FRZ HGP-Free  CHINA LABEL Carton </v>
      </c>
      <c r="F114" s="36">
        <v>6000</v>
      </c>
      <c r="G114" s="37">
        <v>6.5</v>
      </c>
      <c r="H114" s="1"/>
      <c r="I114" s="38">
        <f t="shared" si="0"/>
        <v>39000</v>
      </c>
      <c r="J114" s="1"/>
      <c r="K114" s="2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33">
        <v>44088</v>
      </c>
      <c r="C115" s="34"/>
      <c r="D115" s="24">
        <v>763706</v>
      </c>
      <c r="E115" s="35" t="str">
        <f ca="1">IFERROR(OFFSET('Product list'!$D$1,MATCH(D115,'Product list'!$C:$C,0)-1,0),"Product Not in List")</f>
        <v xml:space="preserve">Intercostals - Portion Minimum 85mm MW/VAC FRZ    Carton </v>
      </c>
      <c r="F115" s="36">
        <v>8750</v>
      </c>
      <c r="G115" s="37">
        <v>10.6</v>
      </c>
      <c r="H115" s="1"/>
      <c r="I115" s="38">
        <f t="shared" si="0"/>
        <v>92750</v>
      </c>
      <c r="J115" s="1"/>
      <c r="K115" s="2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33">
        <v>44088</v>
      </c>
      <c r="C116" s="34"/>
      <c r="D116" s="24">
        <v>689810</v>
      </c>
      <c r="E116" s="35" t="str">
        <f ca="1">IFERROR(OFFSET('Product list'!$D$1,MATCH(D116,'Product list'!$C:$C,0)-1,0),"Product Not in List")</f>
        <v xml:space="preserve">Intercostals - Portion Minimum 85mm MW/VAC FRZ HGP-Free  CHINA LABEL Carton </v>
      </c>
      <c r="F116" s="36">
        <v>3750</v>
      </c>
      <c r="G116" s="37">
        <v>10.6</v>
      </c>
      <c r="H116" s="1"/>
      <c r="I116" s="38">
        <f t="shared" si="0"/>
        <v>39750</v>
      </c>
      <c r="J116" s="1"/>
      <c r="K116" s="2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33">
        <v>44088</v>
      </c>
      <c r="C117" s="34"/>
      <c r="D117" s="24">
        <v>764844</v>
      </c>
      <c r="E117" s="35" t="str">
        <f ca="1">IFERROR(OFFSET('Product list'!$D$1,MATCH(D117,'Product list'!$C:$C,0)-1,0),"Product Not in List")</f>
        <v xml:space="preserve">Spare Ribs - 3Rib LP FRZ    Carton </v>
      </c>
      <c r="F117" s="36">
        <v>7000</v>
      </c>
      <c r="G117" s="37">
        <v>2.2000000000000002</v>
      </c>
      <c r="H117" s="1"/>
      <c r="I117" s="38">
        <f t="shared" si="0"/>
        <v>15400.000000000002</v>
      </c>
      <c r="J117" s="1"/>
      <c r="K117" s="2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33">
        <v>44088</v>
      </c>
      <c r="C118" s="34"/>
      <c r="D118" s="24">
        <v>698229</v>
      </c>
      <c r="E118" s="35" t="str">
        <f ca="1">IFERROR(OFFSET('Product list'!$D$1,MATCH(D118,'Product list'!$C:$C,0)-1,0),"Product Not in List")</f>
        <v xml:space="preserve">Spare Ribs - 3Rib LP FRZ HGP-Free  CHINA LABEL Carton </v>
      </c>
      <c r="F118" s="36">
        <v>3000</v>
      </c>
      <c r="G118" s="37">
        <v>2.2000000000000002</v>
      </c>
      <c r="H118" s="1"/>
      <c r="I118" s="38">
        <f t="shared" si="0"/>
        <v>6600.0000000000009</v>
      </c>
      <c r="J118" s="1"/>
      <c r="K118" s="2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33">
        <v>44088</v>
      </c>
      <c r="C119" s="34"/>
      <c r="D119" s="24">
        <v>698271</v>
      </c>
      <c r="E119" s="35" t="str">
        <f ca="1">IFERROR(OFFSET('Product list'!$D$1,MATCH(D119,'Product list'!$C:$C,0)-1,0),"Product Not in List")</f>
        <v xml:space="preserve">Rib Cap  LP FRZ HGP-Free  CHINA LABEL Carton </v>
      </c>
      <c r="F119" s="36">
        <v>8750</v>
      </c>
      <c r="G119" s="37">
        <v>4</v>
      </c>
      <c r="H119" s="1"/>
      <c r="I119" s="38">
        <f t="shared" si="0"/>
        <v>35000</v>
      </c>
      <c r="J119" s="1"/>
      <c r="K119" s="2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33">
        <v>44088</v>
      </c>
      <c r="C120" s="34"/>
      <c r="D120" s="24">
        <v>764817</v>
      </c>
      <c r="E120" s="35" t="str">
        <f ca="1">IFERROR(OFFSET('Product list'!$D$1,MATCH(D120,'Product list'!$C:$C,0)-1,0),"Product Not in List")</f>
        <v xml:space="preserve">Flap Meat  MW/VAC CHILLED    Carton </v>
      </c>
      <c r="F120" s="36">
        <v>26250</v>
      </c>
      <c r="G120" s="37">
        <v>10.199999999999999</v>
      </c>
      <c r="H120" s="1"/>
      <c r="I120" s="38">
        <f t="shared" si="0"/>
        <v>267750</v>
      </c>
      <c r="J120" s="1"/>
      <c r="K120" s="2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33">
        <v>44088</v>
      </c>
      <c r="C121" s="34"/>
      <c r="D121" s="24">
        <v>698166</v>
      </c>
      <c r="E121" s="35" t="str">
        <f ca="1">IFERROR(OFFSET('Product list'!$D$1,MATCH(D121,'Product list'!$C:$C,0)-1,0),"Product Not in List")</f>
        <v xml:space="preserve">Thin Flank  MW/VAC FRZ HGP-Free  CHINA LABEL Carton </v>
      </c>
      <c r="F121" s="36">
        <v>8750</v>
      </c>
      <c r="G121" s="37">
        <v>4</v>
      </c>
      <c r="H121" s="1"/>
      <c r="I121" s="38">
        <f t="shared" si="0"/>
        <v>35000</v>
      </c>
      <c r="J121" s="1"/>
      <c r="K121" s="2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33">
        <v>44088</v>
      </c>
      <c r="C122" s="34"/>
      <c r="D122" s="24">
        <v>764916</v>
      </c>
      <c r="E122" s="35" t="str">
        <f ca="1">IFERROR(OFFSET('Product list'!$D$1,MATCH(D122,'Product list'!$C:$C,0)-1,0),"Product Not in List")</f>
        <v xml:space="preserve">Flank Steak  LP FRZ    Carton </v>
      </c>
      <c r="F122" s="36">
        <v>8750</v>
      </c>
      <c r="G122" s="37">
        <v>9.5</v>
      </c>
      <c r="H122" s="1"/>
      <c r="I122" s="38">
        <f t="shared" si="0"/>
        <v>83125</v>
      </c>
      <c r="J122" s="1"/>
      <c r="K122" s="2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33">
        <v>44088</v>
      </c>
      <c r="C123" s="34"/>
      <c r="D123" s="24">
        <v>698268</v>
      </c>
      <c r="E123" s="35" t="str">
        <f ca="1">IFERROR(OFFSET('Product list'!$D$1,MATCH(D123,'Product list'!$C:$C,0)-1,0),"Product Not in List")</f>
        <v xml:space="preserve">Tri Tip  MW/VAC CHILLED    Carton </v>
      </c>
      <c r="F123" s="36">
        <v>12500</v>
      </c>
      <c r="G123" s="37">
        <v>9.5</v>
      </c>
      <c r="H123" s="1"/>
      <c r="I123" s="38">
        <f t="shared" si="0"/>
        <v>118750</v>
      </c>
      <c r="J123" s="1"/>
      <c r="K123" s="2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33">
        <v>44088</v>
      </c>
      <c r="C124" s="34"/>
      <c r="D124" s="24">
        <v>764853</v>
      </c>
      <c r="E124" s="35" t="str">
        <f ca="1">IFERROR(OFFSET('Product list'!$D$1,MATCH(D124,'Product list'!$C:$C,0)-1,0),"Product Not in List")</f>
        <v xml:space="preserve">Topside Cap Off  IW/VAC FRZ    Carton </v>
      </c>
      <c r="F124" s="36">
        <v>14000</v>
      </c>
      <c r="G124" s="37">
        <v>8.8000000000000007</v>
      </c>
      <c r="H124" s="1"/>
      <c r="I124" s="38">
        <f t="shared" si="0"/>
        <v>123200.00000000001</v>
      </c>
      <c r="J124" s="1"/>
      <c r="K124" s="2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33">
        <v>44088</v>
      </c>
      <c r="C125" s="34"/>
      <c r="D125" s="24">
        <v>72990</v>
      </c>
      <c r="E125" s="35" t="str">
        <f ca="1">IFERROR(OFFSET('Product list'!$D$1,MATCH(D125,'Product list'!$C:$C,0)-1,0),"Product Not in List")</f>
        <v xml:space="preserve">Topside Cap Off  IW/VAC FRZ HGP-Free  CHINA LABEL Carton </v>
      </c>
      <c r="F125" s="36">
        <v>6000</v>
      </c>
      <c r="G125" s="37">
        <v>8.8000000000000007</v>
      </c>
      <c r="H125" s="1"/>
      <c r="I125" s="38">
        <f t="shared" si="0"/>
        <v>52800.000000000007</v>
      </c>
      <c r="J125" s="1"/>
      <c r="K125" s="2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33">
        <v>44088</v>
      </c>
      <c r="C126" s="34"/>
      <c r="D126" s="24">
        <v>764867</v>
      </c>
      <c r="E126" s="35" t="str">
        <f ca="1">IFERROR(OFFSET('Product list'!$D$1,MATCH(D126,'Product list'!$C:$C,0)-1,0),"Product Not in List")</f>
        <v xml:space="preserve">Eye Round  MW/VAC FRZ    Carton </v>
      </c>
      <c r="F126" s="36">
        <v>18375</v>
      </c>
      <c r="G126" s="37">
        <v>8.1999999999999993</v>
      </c>
      <c r="H126" s="1"/>
      <c r="I126" s="38">
        <f t="shared" si="0"/>
        <v>150675</v>
      </c>
      <c r="J126" s="1"/>
      <c r="K126" s="2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33">
        <v>44088</v>
      </c>
      <c r="C127" s="34"/>
      <c r="D127" s="24">
        <v>698167</v>
      </c>
      <c r="E127" s="35" t="str">
        <f ca="1">IFERROR(OFFSET('Product list'!$D$1,MATCH(D127,'Product list'!$C:$C,0)-1,0),"Product Not in List")</f>
        <v xml:space="preserve">Eye Round  MW/VAC FRZ HGP-Free  CHINA LABEL Carton </v>
      </c>
      <c r="F127" s="36">
        <v>7875</v>
      </c>
      <c r="G127" s="37">
        <v>8.1999999999999993</v>
      </c>
      <c r="H127" s="1"/>
      <c r="I127" s="38">
        <f t="shared" si="0"/>
        <v>64574.999999999993</v>
      </c>
      <c r="J127" s="1"/>
      <c r="K127" s="2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33">
        <v>44088</v>
      </c>
      <c r="C128" s="34"/>
      <c r="D128" s="26">
        <v>79863</v>
      </c>
      <c r="E128" s="35" t="str">
        <f ca="1">IFERROR(OFFSET('Product list'!$D$1,MATCH(D128,'Product list'!$C:$C,0)-1,0),"Product Not in List")</f>
        <v>Outside Flat IW/VAC FZN Non-Halal Generic Carton</v>
      </c>
      <c r="F128" s="36">
        <v>10500</v>
      </c>
      <c r="G128" s="37">
        <v>8</v>
      </c>
      <c r="H128" s="1"/>
      <c r="I128" s="38">
        <f t="shared" si="0"/>
        <v>84000</v>
      </c>
      <c r="J128" s="1"/>
      <c r="K128" s="2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33">
        <v>44088</v>
      </c>
      <c r="C129" s="34"/>
      <c r="D129" s="26">
        <v>79865</v>
      </c>
      <c r="E129" s="35" t="str">
        <f ca="1">IFERROR(OFFSET('Product list'!$D$1,MATCH(D129,'Product list'!$C:$C,0)-1,0),"Product Not in List")</f>
        <v>Outside Flat IW/VAC CHilled Non-Halal Generic Carton</v>
      </c>
      <c r="F129" s="36">
        <v>4500</v>
      </c>
      <c r="G129" s="37">
        <v>8</v>
      </c>
      <c r="H129" s="1"/>
      <c r="I129" s="38">
        <f t="shared" si="0"/>
        <v>36000</v>
      </c>
      <c r="J129" s="1"/>
      <c r="K129" s="2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33">
        <v>44088</v>
      </c>
      <c r="C130" s="34"/>
      <c r="D130" s="24">
        <v>697900</v>
      </c>
      <c r="E130" s="35" t="str">
        <f ca="1">IFERROR(OFFSET('Product list'!$D$1,MATCH(D130,'Product list'!$C:$C,0)-1,0),"Product Not in List")</f>
        <v xml:space="preserve">Knuckle  IW/VAC FRZ    Carton </v>
      </c>
      <c r="F130" s="36">
        <v>26250</v>
      </c>
      <c r="G130" s="37">
        <v>7.8</v>
      </c>
      <c r="H130" s="1"/>
      <c r="I130" s="38">
        <f t="shared" si="0"/>
        <v>204750</v>
      </c>
      <c r="J130" s="1"/>
      <c r="K130" s="2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33">
        <v>44088</v>
      </c>
      <c r="C131" s="34"/>
      <c r="D131" s="24">
        <v>698169</v>
      </c>
      <c r="E131" s="35" t="str">
        <f ca="1">IFERROR(OFFSET('Product list'!$D$1,MATCH(D131,'Product list'!$C:$C,0)-1,0),"Product Not in List")</f>
        <v xml:space="preserve">Knuckle  IW/VAC FRZ HGP-Free  CHINA LABEL Carton </v>
      </c>
      <c r="F131" s="36">
        <v>11250</v>
      </c>
      <c r="G131" s="37">
        <v>7.8</v>
      </c>
      <c r="H131" s="1"/>
      <c r="I131" s="38">
        <f t="shared" si="0"/>
        <v>87750</v>
      </c>
      <c r="J131" s="1"/>
      <c r="K131" s="2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33">
        <v>44088</v>
      </c>
      <c r="C132" s="34"/>
      <c r="D132" s="24">
        <v>698565</v>
      </c>
      <c r="E132" s="35" t="str">
        <f ca="1">IFERROR(OFFSET('Product list'!$D$1,MATCH(D132,'Product list'!$C:$C,0)-1,0),"Product Not in List")</f>
        <v xml:space="preserve">Brisket Navel End - 7 Rib IW/VAC CHILLED    Carton </v>
      </c>
      <c r="F132" s="36">
        <v>52500</v>
      </c>
      <c r="G132" s="37">
        <v>6.2</v>
      </c>
      <c r="H132" s="1"/>
      <c r="I132" s="38">
        <f t="shared" si="0"/>
        <v>325500</v>
      </c>
      <c r="J132" s="1"/>
      <c r="K132" s="2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33">
        <v>44088</v>
      </c>
      <c r="C133" s="34"/>
      <c r="D133" s="24">
        <v>663968</v>
      </c>
      <c r="E133" s="35" t="str">
        <f ca="1">IFERROR(OFFSET('Product list'!$D$1,MATCH(D133,'Product list'!$C:$C,0)-1,0),"Product Not in List")</f>
        <v xml:space="preserve">Brisket Navel End - 5 Rib MW/VAC FRZ HGP-Free  CHINA LABEL Carton </v>
      </c>
      <c r="F133" s="36">
        <v>22500</v>
      </c>
      <c r="G133" s="37">
        <v>6.8</v>
      </c>
      <c r="H133" s="1"/>
      <c r="I133" s="38">
        <f t="shared" si="0"/>
        <v>153000</v>
      </c>
      <c r="J133" s="1"/>
      <c r="K133" s="2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33">
        <v>44088</v>
      </c>
      <c r="C134" s="34"/>
      <c r="D134" s="24">
        <v>698273</v>
      </c>
      <c r="E134" s="35" t="str">
        <f ca="1">IFERROR(OFFSET('Product list'!$D$1,MATCH(D134,'Product list'!$C:$C,0)-1,0),"Product Not in List")</f>
        <v xml:space="preserve">Brisket Pieces - Deckle MW/VAC FRZ HGP-Free  CHINA LABEL Carton </v>
      </c>
      <c r="F134" s="36">
        <v>7500</v>
      </c>
      <c r="G134" s="37">
        <v>4.5</v>
      </c>
      <c r="H134" s="1"/>
      <c r="I134" s="38">
        <f t="shared" si="0"/>
        <v>33750</v>
      </c>
      <c r="J134" s="1"/>
      <c r="K134" s="2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33">
        <v>44088</v>
      </c>
      <c r="C135" s="34"/>
      <c r="D135" s="24">
        <v>764869</v>
      </c>
      <c r="E135" s="35" t="str">
        <f ca="1">IFERROR(OFFSET('Product list'!$D$1,MATCH(D135,'Product list'!$C:$C,0)-1,0),"Product Not in List")</f>
        <v xml:space="preserve">Brisket Point End - Deckle Off 5 Rib IW/VAC FRZ    Carton </v>
      </c>
      <c r="F135" s="36">
        <v>61250</v>
      </c>
      <c r="G135" s="37">
        <v>6.8</v>
      </c>
      <c r="H135" s="1"/>
      <c r="I135" s="38">
        <f t="shared" si="0"/>
        <v>416500</v>
      </c>
      <c r="J135" s="1"/>
      <c r="K135" s="2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33">
        <v>44088</v>
      </c>
      <c r="C136" s="34"/>
      <c r="D136" s="24">
        <v>698275</v>
      </c>
      <c r="E136" s="35" t="str">
        <f ca="1">IFERROR(OFFSET('Product list'!$D$1,MATCH(D136,'Product list'!$C:$C,0)-1,0),"Product Not in List")</f>
        <v xml:space="preserve">Brisket Point End - Deckle Off 5 Rib IW/VAC FRZ HGP-Free  CHINA LABEL Carton </v>
      </c>
      <c r="F136" s="36">
        <v>26250</v>
      </c>
      <c r="G136" s="37">
        <v>6.8</v>
      </c>
      <c r="H136" s="1"/>
      <c r="I136" s="38">
        <f t="shared" si="0"/>
        <v>178500</v>
      </c>
      <c r="J136" s="1"/>
      <c r="K136" s="2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33">
        <v>44088</v>
      </c>
      <c r="C137" s="34"/>
      <c r="D137" s="24">
        <v>764832</v>
      </c>
      <c r="E137" s="35" t="str">
        <f ca="1">IFERROR(OFFSET('Product list'!$D$1,MATCH(D137,'Product list'!$C:$C,0)-1,0),"Product Not in List")</f>
        <v xml:space="preserve">Plate Rib  BP FRZ    Carton </v>
      </c>
      <c r="F137" s="36">
        <v>5250</v>
      </c>
      <c r="G137" s="37">
        <v>3</v>
      </c>
      <c r="H137" s="1"/>
      <c r="I137" s="38">
        <f t="shared" si="0"/>
        <v>15750</v>
      </c>
      <c r="J137" s="1"/>
      <c r="K137" s="2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33">
        <v>44088</v>
      </c>
      <c r="C138" s="34"/>
      <c r="D138" s="24">
        <v>698300</v>
      </c>
      <c r="E138" s="35" t="str">
        <f ca="1">IFERROR(OFFSET('Product list'!$D$1,MATCH(D138,'Product list'!$C:$C,0)-1,0),"Product Not in List")</f>
        <v xml:space="preserve">Plate Ribs  LP FRZ HGP-Free  CHINA LABEL Carton </v>
      </c>
      <c r="F138" s="36">
        <v>2250</v>
      </c>
      <c r="G138" s="37">
        <v>3</v>
      </c>
      <c r="H138" s="1"/>
      <c r="I138" s="38">
        <f t="shared" si="0"/>
        <v>6750</v>
      </c>
      <c r="J138" s="1"/>
      <c r="K138" s="2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33">
        <v>44088</v>
      </c>
      <c r="C139" s="34"/>
      <c r="D139" s="24">
        <v>764828</v>
      </c>
      <c r="E139" s="35" t="str">
        <f ca="1">IFERROR(OFFSET('Product list'!$D$1,MATCH(D139,'Product list'!$C:$C,0)-1,0),"Product Not in List")</f>
        <v xml:space="preserve">Inside Skirt  MW/VAC FRZ    Carton </v>
      </c>
      <c r="F139" s="36">
        <v>19250</v>
      </c>
      <c r="G139" s="37">
        <v>8</v>
      </c>
      <c r="H139" s="1"/>
      <c r="I139" s="38">
        <f t="shared" si="0"/>
        <v>154000</v>
      </c>
      <c r="J139" s="1"/>
      <c r="K139" s="2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33">
        <v>44088</v>
      </c>
      <c r="C140" s="34"/>
      <c r="D140" s="24">
        <v>764738</v>
      </c>
      <c r="E140" s="35" t="str">
        <f ca="1">IFERROR(OFFSET('Product list'!$D$1,MATCH(D140,'Product list'!$C:$C,0)-1,0),"Product Not in List")</f>
        <v>Trimmings 85cl</v>
      </c>
      <c r="F140" s="36">
        <v>30000</v>
      </c>
      <c r="G140" s="37">
        <v>6.2</v>
      </c>
      <c r="H140" s="1"/>
      <c r="I140" s="38">
        <f t="shared" si="0"/>
        <v>186000</v>
      </c>
      <c r="J140" s="1"/>
      <c r="K140" s="2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33">
        <v>44088</v>
      </c>
      <c r="C141" s="34"/>
      <c r="D141" s="24">
        <v>64060</v>
      </c>
      <c r="E141" s="35" t="str">
        <f ca="1">IFERROR(OFFSET('Product list'!$D$1,MATCH(D141,'Product list'!$C:$C,0)-1,0),"Product Not in List")</f>
        <v>Trimmings 75cl</v>
      </c>
      <c r="F141" s="36">
        <v>157500</v>
      </c>
      <c r="G141" s="37">
        <v>5.4</v>
      </c>
      <c r="H141" s="1"/>
      <c r="I141" s="38">
        <f t="shared" si="0"/>
        <v>850500</v>
      </c>
      <c r="J141" s="1"/>
      <c r="K141" s="2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33">
        <v>44088</v>
      </c>
      <c r="C142" s="34"/>
      <c r="D142" s="24">
        <v>698573</v>
      </c>
      <c r="E142" s="35" t="str">
        <f ca="1">IFERROR(OFFSET('Product list'!$D$1,MATCH(D142,'Product list'!$C:$C,0)-1,0),"Product Not in List")</f>
        <v>Trimmings 65cl</v>
      </c>
      <c r="F142" s="36">
        <v>157500</v>
      </c>
      <c r="G142" s="37">
        <v>3.8</v>
      </c>
      <c r="H142" s="1"/>
      <c r="I142" s="38">
        <f t="shared" si="0"/>
        <v>598500</v>
      </c>
      <c r="J142" s="1"/>
      <c r="K142" s="2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33">
        <v>44088</v>
      </c>
      <c r="C143" s="34"/>
      <c r="D143" s="24">
        <v>764818</v>
      </c>
      <c r="E143" s="35" t="str">
        <f ca="1">IFERROR(OFFSET('Product list'!$D$1,MATCH(D143,'Product list'!$C:$C,0)-1,0),"Product Not in List")</f>
        <v>Trimmings 50cl</v>
      </c>
      <c r="F143" s="36">
        <v>30000</v>
      </c>
      <c r="G143" s="37">
        <v>2</v>
      </c>
      <c r="H143" s="1"/>
      <c r="I143" s="38">
        <f t="shared" si="0"/>
        <v>60000</v>
      </c>
      <c r="J143" s="1"/>
      <c r="K143" s="2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33">
        <v>44088</v>
      </c>
      <c r="C144" s="34"/>
      <c r="D144" s="24">
        <v>689667</v>
      </c>
      <c r="E144" s="35" t="str">
        <f ca="1">IFERROR(OFFSET('Product list'!$D$1,MATCH(D144,'Product list'!$C:$C,0)-1,0),"Product Not in List")</f>
        <v xml:space="preserve">Neck Bone  LP FRZ  Halal  Carton </v>
      </c>
      <c r="F144" s="36">
        <v>17500</v>
      </c>
      <c r="G144" s="37">
        <v>1.6</v>
      </c>
      <c r="H144" s="1"/>
      <c r="I144" s="38">
        <f t="shared" si="0"/>
        <v>28000</v>
      </c>
      <c r="J144" s="1"/>
      <c r="K144" s="2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33">
        <v>44088</v>
      </c>
      <c r="C145" s="34"/>
      <c r="D145" s="24">
        <v>764862</v>
      </c>
      <c r="E145" s="35" t="str">
        <f ca="1">IFERROR(OFFSET('Product list'!$D$1,MATCH(D145,'Product list'!$C:$C,0)-1,0),"Product Not in List")</f>
        <v xml:space="preserve">Neck Bones  LP FRZ HGP-Free  CHINA LABEL Carton </v>
      </c>
      <c r="F145" s="36">
        <v>7500</v>
      </c>
      <c r="G145" s="37">
        <v>2</v>
      </c>
      <c r="H145" s="1"/>
      <c r="I145" s="38">
        <f t="shared" si="0"/>
        <v>15000</v>
      </c>
      <c r="J145" s="1"/>
      <c r="K145" s="2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33">
        <v>44095</v>
      </c>
      <c r="C146" s="34"/>
      <c r="D146" s="24">
        <v>689794</v>
      </c>
      <c r="E146" s="35" t="str">
        <f ca="1">IFERROR(OFFSET('Product list'!$D$1,MATCH(D146,'Product list'!$C:$C,0)-1,0),"Product Not in List")</f>
        <v xml:space="preserve">Chuck Roll - 5 Rib IW/VAC FRZ  Halal  Carton </v>
      </c>
      <c r="F146" s="39">
        <v>56000</v>
      </c>
      <c r="G146" s="37">
        <v>8.1999999999999993</v>
      </c>
      <c r="H146" s="1"/>
      <c r="I146" s="38">
        <f t="shared" si="0"/>
        <v>459199.99999999994</v>
      </c>
      <c r="J146" s="1"/>
      <c r="K146" s="2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33">
        <v>44095</v>
      </c>
      <c r="C147" s="34"/>
      <c r="D147" s="24">
        <v>698188</v>
      </c>
      <c r="E147" s="35" t="str">
        <f ca="1">IFERROR(OFFSET('Product list'!$D$1,MATCH(D147,'Product list'!$C:$C,0)-1,0),"Product Not in List")</f>
        <v xml:space="preserve">Chuck Roll - 5 Rib IW/VAC FRZ HGP-Free  CHINA LABEL Carton </v>
      </c>
      <c r="F147" s="36">
        <v>24000</v>
      </c>
      <c r="G147" s="37">
        <v>8.1999999999999993</v>
      </c>
      <c r="H147" s="1"/>
      <c r="I147" s="38">
        <f t="shared" si="0"/>
        <v>196799.99999999997</v>
      </c>
      <c r="J147" s="1"/>
      <c r="K147" s="2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33">
        <v>44095</v>
      </c>
      <c r="C148" s="34"/>
      <c r="D148" s="24">
        <v>764794</v>
      </c>
      <c r="E148" s="35" t="str">
        <f ca="1">IFERROR(OFFSET('Product list'!$D$1,MATCH(D148,'Product list'!$C:$C,0)-1,0),"Product Not in List")</f>
        <v xml:space="preserve">Chuck Short Rib - 3 Rib MW/VAC FRZ    Carton </v>
      </c>
      <c r="F148" s="36">
        <v>14000</v>
      </c>
      <c r="G148" s="37">
        <v>6.6</v>
      </c>
      <c r="H148" s="1"/>
      <c r="I148" s="38">
        <f t="shared" si="0"/>
        <v>92400</v>
      </c>
      <c r="J148" s="1"/>
      <c r="K148" s="2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33">
        <v>44095</v>
      </c>
      <c r="C149" s="34"/>
      <c r="D149" s="24">
        <v>698227</v>
      </c>
      <c r="E149" s="35" t="str">
        <f ca="1">IFERROR(OFFSET('Product list'!$D$1,MATCH(D149,'Product list'!$C:$C,0)-1,0),"Product Not in List")</f>
        <v xml:space="preserve">Chuck Short Rib - 3 Rib MW/VAC FRZ HGP-Free  CHINA LABEL Carton </v>
      </c>
      <c r="F149" s="36">
        <v>6000</v>
      </c>
      <c r="G149" s="37">
        <v>6.6</v>
      </c>
      <c r="H149" s="1"/>
      <c r="I149" s="38">
        <f t="shared" si="0"/>
        <v>39600</v>
      </c>
      <c r="J149" s="1"/>
      <c r="K149" s="2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33">
        <v>44095</v>
      </c>
      <c r="C150" s="34"/>
      <c r="D150" s="24">
        <v>55217</v>
      </c>
      <c r="E150" s="35" t="str">
        <f ca="1">IFERROR(OFFSET('Product list'!$D$1,MATCH(D150,'Product list'!$C:$C,0)-1,0),"Product Not in List")</f>
        <v xml:space="preserve">Short Ribs - 3 Rib MW/VAC FRZ    Carton </v>
      </c>
      <c r="F150" s="36">
        <v>17500</v>
      </c>
      <c r="G150" s="37">
        <v>9.5</v>
      </c>
      <c r="H150" s="1"/>
      <c r="I150" s="38">
        <f t="shared" si="0"/>
        <v>166250</v>
      </c>
      <c r="J150" s="1"/>
      <c r="K150" s="2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33">
        <v>44095</v>
      </c>
      <c r="C151" s="34"/>
      <c r="D151" s="24">
        <v>698228</v>
      </c>
      <c r="E151" s="35" t="str">
        <f ca="1">IFERROR(OFFSET('Product list'!$D$1,MATCH(D151,'Product list'!$C:$C,0)-1,0),"Product Not in List")</f>
        <v xml:space="preserve">Short Rib  MW/VAC FRZ HGP-Free  CHINA LABEL Carton </v>
      </c>
      <c r="F151" s="36">
        <v>7500</v>
      </c>
      <c r="G151" s="37">
        <v>9.5</v>
      </c>
      <c r="H151" s="1"/>
      <c r="I151" s="38">
        <f t="shared" si="0"/>
        <v>71250</v>
      </c>
      <c r="J151" s="1"/>
      <c r="K151" s="2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33">
        <v>44095</v>
      </c>
      <c r="C152" s="34"/>
      <c r="D152" s="24">
        <v>698189</v>
      </c>
      <c r="E152" s="35" t="str">
        <f ca="1">IFERROR(OFFSET('Product list'!$D$1,MATCH(D152,'Product list'!$C:$C,0)-1,0),"Product Not in List")</f>
        <v xml:space="preserve">Chuck Tender  MW/VAC FRZ HGP-Free  CHINA LABEL Carton </v>
      </c>
      <c r="F152" s="36">
        <v>5500</v>
      </c>
      <c r="G152" s="37">
        <v>9</v>
      </c>
      <c r="H152" s="1"/>
      <c r="I152" s="38">
        <f t="shared" si="0"/>
        <v>49500</v>
      </c>
      <c r="J152" s="1"/>
      <c r="K152" s="2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33">
        <v>44095</v>
      </c>
      <c r="C153" s="34"/>
      <c r="D153" s="24">
        <v>763707</v>
      </c>
      <c r="E153" s="35" t="str">
        <f ca="1">IFERROR(OFFSET('Product list'!$D$1,MATCH(D153,'Product list'!$C:$C,0)-1,0),"Product Not in List")</f>
        <v xml:space="preserve">Oyster Blade  IW/VAC FRZ    Carton </v>
      </c>
      <c r="F153" s="36">
        <v>10500</v>
      </c>
      <c r="G153" s="37">
        <v>8</v>
      </c>
      <c r="H153" s="1"/>
      <c r="I153" s="38">
        <f t="shared" si="0"/>
        <v>84000</v>
      </c>
      <c r="J153" s="1"/>
      <c r="K153" s="2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33">
        <v>44095</v>
      </c>
      <c r="C154" s="34"/>
      <c r="D154" s="24">
        <v>698226</v>
      </c>
      <c r="E154" s="35" t="str">
        <f ca="1">IFERROR(OFFSET('Product list'!$D$1,MATCH(D154,'Product list'!$C:$C,0)-1,0),"Product Not in List")</f>
        <v xml:space="preserve">Oyster Blade  IW/VAC FRZ HGP-FREE  CHINA LABEL Carton </v>
      </c>
      <c r="F154" s="36">
        <v>4500</v>
      </c>
      <c r="G154" s="37">
        <v>8</v>
      </c>
      <c r="H154" s="1"/>
      <c r="I154" s="38">
        <f t="shared" si="0"/>
        <v>36000</v>
      </c>
      <c r="J154" s="1"/>
      <c r="K154" s="2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33">
        <v>44095</v>
      </c>
      <c r="C155" s="34"/>
      <c r="D155" s="24">
        <v>764822</v>
      </c>
      <c r="E155" s="35" t="str">
        <f ca="1">IFERROR(OFFSET('Product list'!$D$1,MATCH(D155,'Product list'!$C:$C,0)-1,0),"Product Not in List")</f>
        <v xml:space="preserve">Bolar Blade  IW/VAC FRZ    Carton </v>
      </c>
      <c r="F155" s="36">
        <v>14000</v>
      </c>
      <c r="G155" s="37">
        <v>8.1999999999999993</v>
      </c>
      <c r="H155" s="1"/>
      <c r="I155" s="38">
        <f t="shared" si="0"/>
        <v>114799.99999999999</v>
      </c>
      <c r="J155" s="1"/>
      <c r="K155" s="2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33">
        <v>44095</v>
      </c>
      <c r="C156" s="34"/>
      <c r="D156" s="24">
        <v>698224</v>
      </c>
      <c r="E156" s="35" t="str">
        <f ca="1">IFERROR(OFFSET('Product list'!$D$1,MATCH(D156,'Product list'!$C:$C,0)-1,0),"Product Not in List")</f>
        <v xml:space="preserve">Bolar Blade  IW/VAC FRZ HGP-Free  CHINA LABEL Carton </v>
      </c>
      <c r="F156" s="36">
        <v>6000</v>
      </c>
      <c r="G156" s="37">
        <v>8.1999999999999993</v>
      </c>
      <c r="H156" s="1"/>
      <c r="I156" s="38">
        <f t="shared" si="0"/>
        <v>49199.999999999993</v>
      </c>
      <c r="J156" s="1"/>
      <c r="K156" s="2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33">
        <v>44095</v>
      </c>
      <c r="C157" s="34"/>
      <c r="D157" s="24">
        <v>672318</v>
      </c>
      <c r="E157" s="35" t="str">
        <f ca="1">IFERROR(OFFSET('Product list'!$D$1,MATCH(D157,'Product list'!$C:$C,0)-1,0),"Product Not in List")</f>
        <v xml:space="preserve">Rib End Meat  LP FRZ HGP-Free  CHINA LABEL Carton </v>
      </c>
      <c r="F157" s="36">
        <v>6250</v>
      </c>
      <c r="G157" s="37">
        <v>4</v>
      </c>
      <c r="H157" s="1"/>
      <c r="I157" s="38">
        <f t="shared" si="0"/>
        <v>25000</v>
      </c>
      <c r="J157" s="1"/>
      <c r="K157" s="2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33">
        <v>44095</v>
      </c>
      <c r="C158" s="34"/>
      <c r="D158" s="24">
        <v>698267</v>
      </c>
      <c r="E158" s="35" t="str">
        <f ca="1">IFERROR(OFFSET('Product list'!$D$1,MATCH(D158,'Product list'!$C:$C,0)-1,0),"Product Not in List")</f>
        <v xml:space="preserve">Back Ribs - 6 Rib LP FRZ    Carton </v>
      </c>
      <c r="F158" s="36">
        <v>14000</v>
      </c>
      <c r="G158" s="37">
        <v>6.5</v>
      </c>
      <c r="H158" s="1"/>
      <c r="I158" s="38">
        <f t="shared" si="0"/>
        <v>91000</v>
      </c>
      <c r="J158" s="1"/>
      <c r="K158" s="2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33">
        <v>44095</v>
      </c>
      <c r="C159" s="34"/>
      <c r="D159" s="24">
        <v>698301</v>
      </c>
      <c r="E159" s="35" t="str">
        <f ca="1">IFERROR(OFFSET('Product list'!$D$1,MATCH(D159,'Product list'!$C:$C,0)-1,0),"Product Not in List")</f>
        <v xml:space="preserve">Back Ribs - 6 Rib, approx 120mm LP FRZ HGP-Free  CHINA LABEL Carton </v>
      </c>
      <c r="F159" s="36">
        <v>6000</v>
      </c>
      <c r="G159" s="37">
        <v>6.5</v>
      </c>
      <c r="H159" s="1"/>
      <c r="I159" s="38">
        <f t="shared" si="0"/>
        <v>39000</v>
      </c>
      <c r="J159" s="1"/>
      <c r="K159" s="2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33">
        <v>44095</v>
      </c>
      <c r="C160" s="34"/>
      <c r="D160" s="24">
        <v>763706</v>
      </c>
      <c r="E160" s="35" t="str">
        <f ca="1">IFERROR(OFFSET('Product list'!$D$1,MATCH(D160,'Product list'!$C:$C,0)-1,0),"Product Not in List")</f>
        <v xml:space="preserve">Intercostals - Portion Minimum 85mm MW/VAC FRZ    Carton </v>
      </c>
      <c r="F160" s="36">
        <v>8750</v>
      </c>
      <c r="G160" s="37">
        <v>10.6</v>
      </c>
      <c r="H160" s="1"/>
      <c r="I160" s="38">
        <f t="shared" si="0"/>
        <v>92750</v>
      </c>
      <c r="J160" s="1"/>
      <c r="K160" s="2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33">
        <v>44095</v>
      </c>
      <c r="C161" s="34"/>
      <c r="D161" s="24">
        <v>689810</v>
      </c>
      <c r="E161" s="35" t="str">
        <f ca="1">IFERROR(OFFSET('Product list'!$D$1,MATCH(D161,'Product list'!$C:$C,0)-1,0),"Product Not in List")</f>
        <v xml:space="preserve">Intercostals - Portion Minimum 85mm MW/VAC FRZ HGP-Free  CHINA LABEL Carton </v>
      </c>
      <c r="F161" s="36">
        <v>3750</v>
      </c>
      <c r="G161" s="37">
        <v>10.6</v>
      </c>
      <c r="H161" s="1"/>
      <c r="I161" s="38">
        <f t="shared" si="0"/>
        <v>39750</v>
      </c>
      <c r="J161" s="1"/>
      <c r="K161" s="2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33">
        <v>44095</v>
      </c>
      <c r="C162" s="34"/>
      <c r="D162" s="24">
        <v>764844</v>
      </c>
      <c r="E162" s="35" t="str">
        <f ca="1">IFERROR(OFFSET('Product list'!$D$1,MATCH(D162,'Product list'!$C:$C,0)-1,0),"Product Not in List")</f>
        <v xml:space="preserve">Spare Ribs - 3Rib LP FRZ    Carton </v>
      </c>
      <c r="F162" s="36">
        <v>7000</v>
      </c>
      <c r="G162" s="37">
        <v>2.2000000000000002</v>
      </c>
      <c r="H162" s="1"/>
      <c r="I162" s="38">
        <f t="shared" si="0"/>
        <v>15400.000000000002</v>
      </c>
      <c r="J162" s="1"/>
      <c r="K162" s="2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33">
        <v>44095</v>
      </c>
      <c r="C163" s="34"/>
      <c r="D163" s="24">
        <v>698229</v>
      </c>
      <c r="E163" s="35" t="str">
        <f ca="1">IFERROR(OFFSET('Product list'!$D$1,MATCH(D163,'Product list'!$C:$C,0)-1,0),"Product Not in List")</f>
        <v xml:space="preserve">Spare Ribs - 3Rib LP FRZ HGP-Free  CHINA LABEL Carton </v>
      </c>
      <c r="F163" s="36">
        <v>3000</v>
      </c>
      <c r="G163" s="37">
        <v>2.2000000000000002</v>
      </c>
      <c r="H163" s="1"/>
      <c r="I163" s="38">
        <f t="shared" si="0"/>
        <v>6600.0000000000009</v>
      </c>
      <c r="J163" s="1"/>
      <c r="K163" s="2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33">
        <v>44095</v>
      </c>
      <c r="C164" s="34"/>
      <c r="D164" s="24">
        <v>698271</v>
      </c>
      <c r="E164" s="35" t="str">
        <f ca="1">IFERROR(OFFSET('Product list'!$D$1,MATCH(D164,'Product list'!$C:$C,0)-1,0),"Product Not in List")</f>
        <v xml:space="preserve">Rib Cap  LP FRZ HGP-Free  CHINA LABEL Carton </v>
      </c>
      <c r="F164" s="36">
        <v>8750</v>
      </c>
      <c r="G164" s="37">
        <v>4</v>
      </c>
      <c r="H164" s="1"/>
      <c r="I164" s="38">
        <f t="shared" si="0"/>
        <v>35000</v>
      </c>
      <c r="J164" s="1"/>
      <c r="K164" s="2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33">
        <v>44095</v>
      </c>
      <c r="C165" s="34"/>
      <c r="D165" s="24">
        <v>764817</v>
      </c>
      <c r="E165" s="35" t="str">
        <f ca="1">IFERROR(OFFSET('Product list'!$D$1,MATCH(D165,'Product list'!$C:$C,0)-1,0),"Product Not in List")</f>
        <v xml:space="preserve">Flap Meat  MW/VAC CHILLED    Carton </v>
      </c>
      <c r="F165" s="36">
        <v>26250</v>
      </c>
      <c r="G165" s="37">
        <v>10.199999999999999</v>
      </c>
      <c r="H165" s="1"/>
      <c r="I165" s="38">
        <f t="shared" si="0"/>
        <v>267750</v>
      </c>
      <c r="J165" s="1"/>
      <c r="K165" s="2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33">
        <v>44095</v>
      </c>
      <c r="C166" s="34"/>
      <c r="D166" s="24">
        <v>698166</v>
      </c>
      <c r="E166" s="35" t="str">
        <f ca="1">IFERROR(OFFSET('Product list'!$D$1,MATCH(D166,'Product list'!$C:$C,0)-1,0),"Product Not in List")</f>
        <v xml:space="preserve">Thin Flank  MW/VAC FRZ HGP-Free  CHINA LABEL Carton </v>
      </c>
      <c r="F166" s="36">
        <v>8750</v>
      </c>
      <c r="G166" s="37">
        <v>4</v>
      </c>
      <c r="H166" s="1"/>
      <c r="I166" s="38">
        <f t="shared" si="0"/>
        <v>35000</v>
      </c>
      <c r="J166" s="1"/>
      <c r="K166" s="2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33">
        <v>44095</v>
      </c>
      <c r="C167" s="34"/>
      <c r="D167" s="24">
        <v>764916</v>
      </c>
      <c r="E167" s="35" t="str">
        <f ca="1">IFERROR(OFFSET('Product list'!$D$1,MATCH(D167,'Product list'!$C:$C,0)-1,0),"Product Not in List")</f>
        <v xml:space="preserve">Flank Steak  LP FRZ    Carton </v>
      </c>
      <c r="F167" s="36">
        <v>8750</v>
      </c>
      <c r="G167" s="37">
        <v>9.5</v>
      </c>
      <c r="H167" s="1"/>
      <c r="I167" s="38">
        <f t="shared" si="0"/>
        <v>83125</v>
      </c>
      <c r="J167" s="1"/>
      <c r="K167" s="2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33">
        <v>44095</v>
      </c>
      <c r="C168" s="34"/>
      <c r="D168" s="24">
        <v>698268</v>
      </c>
      <c r="E168" s="35" t="str">
        <f ca="1">IFERROR(OFFSET('Product list'!$D$1,MATCH(D168,'Product list'!$C:$C,0)-1,0),"Product Not in List")</f>
        <v xml:space="preserve">Tri Tip  MW/VAC CHILLED    Carton </v>
      </c>
      <c r="F168" s="36">
        <v>12500</v>
      </c>
      <c r="G168" s="37">
        <v>9.5</v>
      </c>
      <c r="H168" s="1"/>
      <c r="I168" s="38">
        <f t="shared" si="0"/>
        <v>118750</v>
      </c>
      <c r="J168" s="1"/>
      <c r="K168" s="2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33">
        <v>44095</v>
      </c>
      <c r="C169" s="34"/>
      <c r="D169" s="24">
        <v>764853</v>
      </c>
      <c r="E169" s="35" t="str">
        <f ca="1">IFERROR(OFFSET('Product list'!$D$1,MATCH(D169,'Product list'!$C:$C,0)-1,0),"Product Not in List")</f>
        <v xml:space="preserve">Topside Cap Off  IW/VAC FRZ    Carton </v>
      </c>
      <c r="F169" s="36">
        <v>14000</v>
      </c>
      <c r="G169" s="37">
        <v>8.8000000000000007</v>
      </c>
      <c r="H169" s="1"/>
      <c r="I169" s="38">
        <f t="shared" si="0"/>
        <v>123200.00000000001</v>
      </c>
      <c r="J169" s="1"/>
      <c r="K169" s="2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33">
        <v>44095</v>
      </c>
      <c r="C170" s="34"/>
      <c r="D170" s="24">
        <v>72990</v>
      </c>
      <c r="E170" s="35" t="str">
        <f ca="1">IFERROR(OFFSET('Product list'!$D$1,MATCH(D170,'Product list'!$C:$C,0)-1,0),"Product Not in List")</f>
        <v xml:space="preserve">Topside Cap Off  IW/VAC FRZ HGP-Free  CHINA LABEL Carton </v>
      </c>
      <c r="F170" s="36">
        <v>6000</v>
      </c>
      <c r="G170" s="37">
        <v>8.8000000000000007</v>
      </c>
      <c r="H170" s="1"/>
      <c r="I170" s="38">
        <f t="shared" si="0"/>
        <v>52800.000000000007</v>
      </c>
      <c r="J170" s="1"/>
      <c r="K170" s="2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33">
        <v>44095</v>
      </c>
      <c r="C171" s="34"/>
      <c r="D171" s="24">
        <v>764867</v>
      </c>
      <c r="E171" s="35" t="str">
        <f ca="1">IFERROR(OFFSET('Product list'!$D$1,MATCH(D171,'Product list'!$C:$C,0)-1,0),"Product Not in List")</f>
        <v xml:space="preserve">Eye Round  MW/VAC FRZ    Carton </v>
      </c>
      <c r="F171" s="36">
        <v>18375</v>
      </c>
      <c r="G171" s="37">
        <v>8.1999999999999993</v>
      </c>
      <c r="H171" s="1"/>
      <c r="I171" s="38">
        <f t="shared" si="0"/>
        <v>150675</v>
      </c>
      <c r="J171" s="1"/>
      <c r="K171" s="2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33">
        <v>44095</v>
      </c>
      <c r="C172" s="34"/>
      <c r="D172" s="24">
        <v>698167</v>
      </c>
      <c r="E172" s="35" t="str">
        <f ca="1">IFERROR(OFFSET('Product list'!$D$1,MATCH(D172,'Product list'!$C:$C,0)-1,0),"Product Not in List")</f>
        <v xml:space="preserve">Eye Round  MW/VAC FRZ HGP-Free  CHINA LABEL Carton </v>
      </c>
      <c r="F172" s="36">
        <v>7875</v>
      </c>
      <c r="G172" s="37">
        <v>8.1999999999999993</v>
      </c>
      <c r="H172" s="1"/>
      <c r="I172" s="38">
        <f t="shared" si="0"/>
        <v>64574.999999999993</v>
      </c>
      <c r="J172" s="1"/>
      <c r="K172" s="2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33">
        <v>44095</v>
      </c>
      <c r="C173" s="34"/>
      <c r="D173" s="26">
        <v>79863</v>
      </c>
      <c r="E173" s="35" t="str">
        <f ca="1">IFERROR(OFFSET('Product list'!$D$1,MATCH(D173,'Product list'!$C:$C,0)-1,0),"Product Not in List")</f>
        <v>Outside Flat IW/VAC FZN Non-Halal Generic Carton</v>
      </c>
      <c r="F173" s="36">
        <v>10500</v>
      </c>
      <c r="G173" s="37">
        <v>8</v>
      </c>
      <c r="H173" s="1"/>
      <c r="I173" s="38">
        <f t="shared" si="0"/>
        <v>84000</v>
      </c>
      <c r="J173" s="1"/>
      <c r="K173" s="2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33">
        <v>44095</v>
      </c>
      <c r="C174" s="34"/>
      <c r="D174" s="26">
        <v>79865</v>
      </c>
      <c r="E174" s="35" t="str">
        <f ca="1">IFERROR(OFFSET('Product list'!$D$1,MATCH(D174,'Product list'!$C:$C,0)-1,0),"Product Not in List")</f>
        <v>Outside Flat IW/VAC CHilled Non-Halal Generic Carton</v>
      </c>
      <c r="F174" s="36">
        <v>4500</v>
      </c>
      <c r="G174" s="37">
        <v>8</v>
      </c>
      <c r="H174" s="1"/>
      <c r="I174" s="38">
        <f t="shared" si="0"/>
        <v>36000</v>
      </c>
      <c r="J174" s="1"/>
      <c r="K174" s="2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33">
        <v>44095</v>
      </c>
      <c r="C175" s="34"/>
      <c r="D175" s="24">
        <v>697900</v>
      </c>
      <c r="E175" s="35" t="str">
        <f ca="1">IFERROR(OFFSET('Product list'!$D$1,MATCH(D175,'Product list'!$C:$C,0)-1,0),"Product Not in List")</f>
        <v xml:space="preserve">Knuckle  IW/VAC FRZ    Carton </v>
      </c>
      <c r="F175" s="36">
        <v>26250</v>
      </c>
      <c r="G175" s="37">
        <v>7.8</v>
      </c>
      <c r="H175" s="1"/>
      <c r="I175" s="38">
        <f t="shared" si="0"/>
        <v>204750</v>
      </c>
      <c r="J175" s="1"/>
      <c r="K175" s="2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33">
        <v>44095</v>
      </c>
      <c r="C176" s="34"/>
      <c r="D176" s="24">
        <v>698169</v>
      </c>
      <c r="E176" s="35" t="str">
        <f ca="1">IFERROR(OFFSET('Product list'!$D$1,MATCH(D176,'Product list'!$C:$C,0)-1,0),"Product Not in List")</f>
        <v xml:space="preserve">Knuckle  IW/VAC FRZ HGP-Free  CHINA LABEL Carton </v>
      </c>
      <c r="F176" s="36">
        <v>11250</v>
      </c>
      <c r="G176" s="37">
        <v>7.8</v>
      </c>
      <c r="H176" s="1"/>
      <c r="I176" s="38">
        <f t="shared" si="0"/>
        <v>87750</v>
      </c>
      <c r="J176" s="1"/>
      <c r="K176" s="2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33">
        <v>44095</v>
      </c>
      <c r="C177" s="34"/>
      <c r="D177" s="24">
        <v>698565</v>
      </c>
      <c r="E177" s="35" t="str">
        <f ca="1">IFERROR(OFFSET('Product list'!$D$1,MATCH(D177,'Product list'!$C:$C,0)-1,0),"Product Not in List")</f>
        <v xml:space="preserve">Brisket Navel End - 7 Rib IW/VAC CHILLED    Carton </v>
      </c>
      <c r="F177" s="36">
        <v>52500</v>
      </c>
      <c r="G177" s="37">
        <v>6.2</v>
      </c>
      <c r="H177" s="1"/>
      <c r="I177" s="38">
        <f t="shared" si="0"/>
        <v>325500</v>
      </c>
      <c r="J177" s="1"/>
      <c r="K177" s="2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33">
        <v>44095</v>
      </c>
      <c r="C178" s="34"/>
      <c r="D178" s="24">
        <v>663968</v>
      </c>
      <c r="E178" s="35" t="str">
        <f ca="1">IFERROR(OFFSET('Product list'!$D$1,MATCH(D178,'Product list'!$C:$C,0)-1,0),"Product Not in List")</f>
        <v xml:space="preserve">Brisket Navel End - 5 Rib MW/VAC FRZ HGP-Free  CHINA LABEL Carton </v>
      </c>
      <c r="F178" s="36">
        <v>22500</v>
      </c>
      <c r="G178" s="37">
        <v>6.8</v>
      </c>
      <c r="H178" s="1"/>
      <c r="I178" s="38">
        <f t="shared" si="0"/>
        <v>153000</v>
      </c>
      <c r="J178" s="1"/>
      <c r="K178" s="2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33">
        <v>44095</v>
      </c>
      <c r="C179" s="34"/>
      <c r="D179" s="24">
        <v>698273</v>
      </c>
      <c r="E179" s="35" t="str">
        <f ca="1">IFERROR(OFFSET('Product list'!$D$1,MATCH(D179,'Product list'!$C:$C,0)-1,0),"Product Not in List")</f>
        <v xml:space="preserve">Brisket Pieces - Deckle MW/VAC FRZ HGP-Free  CHINA LABEL Carton </v>
      </c>
      <c r="F179" s="36">
        <v>7500</v>
      </c>
      <c r="G179" s="37">
        <v>4.5</v>
      </c>
      <c r="H179" s="1"/>
      <c r="I179" s="38">
        <f t="shared" si="0"/>
        <v>33750</v>
      </c>
      <c r="J179" s="1"/>
      <c r="K179" s="2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33">
        <v>44095</v>
      </c>
      <c r="C180" s="34"/>
      <c r="D180" s="24">
        <v>764869</v>
      </c>
      <c r="E180" s="35" t="str">
        <f ca="1">IFERROR(OFFSET('Product list'!$D$1,MATCH(D180,'Product list'!$C:$C,0)-1,0),"Product Not in List")</f>
        <v xml:space="preserve">Brisket Point End - Deckle Off 5 Rib IW/VAC FRZ    Carton </v>
      </c>
      <c r="F180" s="36">
        <v>61250</v>
      </c>
      <c r="G180" s="37">
        <v>6.8</v>
      </c>
      <c r="H180" s="1"/>
      <c r="I180" s="38">
        <f t="shared" si="0"/>
        <v>416500</v>
      </c>
      <c r="J180" s="1"/>
      <c r="K180" s="2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33">
        <v>44095</v>
      </c>
      <c r="C181" s="34"/>
      <c r="D181" s="24">
        <v>698275</v>
      </c>
      <c r="E181" s="35" t="str">
        <f ca="1">IFERROR(OFFSET('Product list'!$D$1,MATCH(D181,'Product list'!$C:$C,0)-1,0),"Product Not in List")</f>
        <v xml:space="preserve">Brisket Point End - Deckle Off 5 Rib IW/VAC FRZ HGP-Free  CHINA LABEL Carton </v>
      </c>
      <c r="F181" s="36">
        <v>26250</v>
      </c>
      <c r="G181" s="37">
        <v>6.8</v>
      </c>
      <c r="H181" s="1"/>
      <c r="I181" s="38">
        <f t="shared" si="0"/>
        <v>178500</v>
      </c>
      <c r="J181" s="1"/>
      <c r="K181" s="2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33">
        <v>44095</v>
      </c>
      <c r="C182" s="34"/>
      <c r="D182" s="24">
        <v>764832</v>
      </c>
      <c r="E182" s="35" t="str">
        <f ca="1">IFERROR(OFFSET('Product list'!$D$1,MATCH(D182,'Product list'!$C:$C,0)-1,0),"Product Not in List")</f>
        <v xml:space="preserve">Plate Rib  BP FRZ    Carton </v>
      </c>
      <c r="F182" s="36">
        <v>5250</v>
      </c>
      <c r="G182" s="37">
        <v>3</v>
      </c>
      <c r="H182" s="1"/>
      <c r="I182" s="38">
        <f t="shared" si="0"/>
        <v>15750</v>
      </c>
      <c r="J182" s="1"/>
      <c r="K182" s="2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33">
        <v>44095</v>
      </c>
      <c r="C183" s="34"/>
      <c r="D183" s="24">
        <v>698300</v>
      </c>
      <c r="E183" s="35" t="str">
        <f ca="1">IFERROR(OFFSET('Product list'!$D$1,MATCH(D183,'Product list'!$C:$C,0)-1,0),"Product Not in List")</f>
        <v xml:space="preserve">Plate Ribs  LP FRZ HGP-Free  CHINA LABEL Carton </v>
      </c>
      <c r="F183" s="36">
        <v>2250</v>
      </c>
      <c r="G183" s="37">
        <v>3</v>
      </c>
      <c r="H183" s="1"/>
      <c r="I183" s="38">
        <f t="shared" si="0"/>
        <v>6750</v>
      </c>
      <c r="J183" s="1"/>
      <c r="K183" s="2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33">
        <v>44095</v>
      </c>
      <c r="C184" s="34"/>
      <c r="D184" s="24">
        <v>764828</v>
      </c>
      <c r="E184" s="35" t="str">
        <f ca="1">IFERROR(OFFSET('Product list'!$D$1,MATCH(D184,'Product list'!$C:$C,0)-1,0),"Product Not in List")</f>
        <v xml:space="preserve">Inside Skirt  MW/VAC FRZ    Carton </v>
      </c>
      <c r="F184" s="36">
        <v>19250</v>
      </c>
      <c r="G184" s="37">
        <v>8</v>
      </c>
      <c r="H184" s="1"/>
      <c r="I184" s="38">
        <f t="shared" si="0"/>
        <v>154000</v>
      </c>
      <c r="J184" s="1"/>
      <c r="K184" s="2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33">
        <v>44095</v>
      </c>
      <c r="C185" s="34"/>
      <c r="D185" s="24">
        <v>764738</v>
      </c>
      <c r="E185" s="35" t="str">
        <f ca="1">IFERROR(OFFSET('Product list'!$D$1,MATCH(D185,'Product list'!$C:$C,0)-1,0),"Product Not in List")</f>
        <v>Trimmings 85cl</v>
      </c>
      <c r="F185" s="36">
        <v>30000</v>
      </c>
      <c r="G185" s="37">
        <v>6.2</v>
      </c>
      <c r="H185" s="1"/>
      <c r="I185" s="38">
        <f t="shared" si="0"/>
        <v>186000</v>
      </c>
      <c r="J185" s="1"/>
      <c r="K185" s="2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33">
        <v>44095</v>
      </c>
      <c r="C186" s="34"/>
      <c r="D186" s="24">
        <v>64060</v>
      </c>
      <c r="E186" s="35" t="str">
        <f ca="1">IFERROR(OFFSET('Product list'!$D$1,MATCH(D186,'Product list'!$C:$C,0)-1,0),"Product Not in List")</f>
        <v>Trimmings 75cl</v>
      </c>
      <c r="F186" s="36">
        <v>157500</v>
      </c>
      <c r="G186" s="37">
        <v>5.4</v>
      </c>
      <c r="H186" s="1"/>
      <c r="I186" s="38">
        <f t="shared" si="0"/>
        <v>850500</v>
      </c>
      <c r="J186" s="1"/>
      <c r="K186" s="2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33">
        <v>44095</v>
      </c>
      <c r="C187" s="34"/>
      <c r="D187" s="24">
        <v>698573</v>
      </c>
      <c r="E187" s="35" t="str">
        <f ca="1">IFERROR(OFFSET('Product list'!$D$1,MATCH(D187,'Product list'!$C:$C,0)-1,0),"Product Not in List")</f>
        <v>Trimmings 65cl</v>
      </c>
      <c r="F187" s="36">
        <v>157500</v>
      </c>
      <c r="G187" s="37">
        <v>3.8</v>
      </c>
      <c r="H187" s="1"/>
      <c r="I187" s="38">
        <f t="shared" si="0"/>
        <v>598500</v>
      </c>
      <c r="J187" s="1"/>
      <c r="K187" s="2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33">
        <v>44095</v>
      </c>
      <c r="C188" s="34"/>
      <c r="D188" s="24">
        <v>764818</v>
      </c>
      <c r="E188" s="35" t="str">
        <f ca="1">IFERROR(OFFSET('Product list'!$D$1,MATCH(D188,'Product list'!$C:$C,0)-1,0),"Product Not in List")</f>
        <v>Trimmings 50cl</v>
      </c>
      <c r="F188" s="36">
        <v>30000</v>
      </c>
      <c r="G188" s="37">
        <v>2</v>
      </c>
      <c r="H188" s="1"/>
      <c r="I188" s="38">
        <f t="shared" si="0"/>
        <v>60000</v>
      </c>
      <c r="J188" s="1"/>
      <c r="K188" s="2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33">
        <v>44095</v>
      </c>
      <c r="C189" s="34"/>
      <c r="D189" s="24">
        <v>689667</v>
      </c>
      <c r="E189" s="35" t="str">
        <f ca="1">IFERROR(OFFSET('Product list'!$D$1,MATCH(D189,'Product list'!$C:$C,0)-1,0),"Product Not in List")</f>
        <v xml:space="preserve">Neck Bone  LP FRZ  Halal  Carton </v>
      </c>
      <c r="F189" s="36">
        <v>17500</v>
      </c>
      <c r="G189" s="37">
        <v>1.6</v>
      </c>
      <c r="H189" s="1"/>
      <c r="I189" s="38">
        <f t="shared" si="0"/>
        <v>28000</v>
      </c>
      <c r="J189" s="1"/>
      <c r="K189" s="2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33">
        <v>44095</v>
      </c>
      <c r="C190" s="34"/>
      <c r="D190" s="24">
        <v>764862</v>
      </c>
      <c r="E190" s="35" t="str">
        <f ca="1">IFERROR(OFFSET('Product list'!$D$1,MATCH(D190,'Product list'!$C:$C,0)-1,0),"Product Not in List")</f>
        <v xml:space="preserve">Neck Bones  LP FRZ HGP-Free  CHINA LABEL Carton </v>
      </c>
      <c r="F190" s="36">
        <v>7500</v>
      </c>
      <c r="G190" s="37">
        <v>2</v>
      </c>
      <c r="H190" s="1"/>
      <c r="I190" s="38">
        <f t="shared" si="0"/>
        <v>15000</v>
      </c>
      <c r="J190" s="1"/>
      <c r="K190" s="2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33">
        <v>44102</v>
      </c>
      <c r="C191" s="34"/>
      <c r="D191" s="24">
        <v>12444</v>
      </c>
      <c r="E191" s="35" t="str">
        <f ca="1">IFERROR(OFFSET('Product list'!$D$1,MATCH(D191,'Product list'!$C:$C,0)-1,0),"Product Not in List")</f>
        <v>*YP* Trimmings 75CL 27.2kg BP FRZ Halal Generic Carton</v>
      </c>
      <c r="F191" s="36">
        <v>167000</v>
      </c>
      <c r="G191" s="37">
        <v>5.4</v>
      </c>
      <c r="H191" s="1"/>
      <c r="I191" s="38">
        <f t="shared" si="0"/>
        <v>901800.00000000012</v>
      </c>
      <c r="J191" s="1"/>
      <c r="K191" s="2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33">
        <v>44102</v>
      </c>
      <c r="C192" s="34"/>
      <c r="D192" s="24">
        <v>55217</v>
      </c>
      <c r="E192" s="35" t="str">
        <f ca="1">IFERROR(OFFSET('Product list'!$D$1,MATCH(D192,'Product list'!$C:$C,0)-1,0),"Product Not in List")</f>
        <v xml:space="preserve">Short Ribs - 3 Rib MW/VAC FRZ    Carton </v>
      </c>
      <c r="F192" s="36">
        <v>18200</v>
      </c>
      <c r="G192" s="37">
        <v>9.6999999999999993</v>
      </c>
      <c r="H192" s="1"/>
      <c r="I192" s="38">
        <f t="shared" si="0"/>
        <v>176540</v>
      </c>
      <c r="J192" s="1"/>
      <c r="K192" s="2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33">
        <v>44102</v>
      </c>
      <c r="C193" s="34"/>
      <c r="D193" s="24">
        <v>689667</v>
      </c>
      <c r="E193" s="35" t="str">
        <f ca="1">IFERROR(OFFSET('Product list'!$D$1,MATCH(D193,'Product list'!$C:$C,0)-1,0),"Product Not in List")</f>
        <v xml:space="preserve">Neck Bone  LP FRZ  Halal  Carton </v>
      </c>
      <c r="F193" s="36">
        <v>18250</v>
      </c>
      <c r="G193" s="37">
        <v>2.2000000000000002</v>
      </c>
      <c r="H193" s="1"/>
      <c r="I193" s="38">
        <f t="shared" si="0"/>
        <v>40150</v>
      </c>
      <c r="J193" s="1"/>
      <c r="K193" s="2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33">
        <v>44102</v>
      </c>
      <c r="C194" s="34"/>
      <c r="D194" s="24">
        <v>689794</v>
      </c>
      <c r="E194" s="35" t="str">
        <f ca="1">IFERROR(OFFSET('Product list'!$D$1,MATCH(D194,'Product list'!$C:$C,0)-1,0),"Product Not in List")</f>
        <v xml:space="preserve">Chuck Roll - 5 Rib IW/VAC FRZ  Halal  Carton </v>
      </c>
      <c r="F194" s="36">
        <v>66500</v>
      </c>
      <c r="G194" s="37">
        <v>7.65</v>
      </c>
      <c r="H194" s="1"/>
      <c r="I194" s="38">
        <f t="shared" si="0"/>
        <v>508725</v>
      </c>
      <c r="J194" s="1"/>
      <c r="K194" s="2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33">
        <v>44102</v>
      </c>
      <c r="C195" s="34"/>
      <c r="D195" s="24">
        <v>697365</v>
      </c>
      <c r="E195" s="35" t="str">
        <f ca="1">IFERROR(OFFSET('Product list'!$D$1,MATCH(D195,'Product list'!$C:$C,0)-1,0),"Product Not in List")</f>
        <v>*YP* Knuckle - Undercut On IW/VAC FRZ Halal Generic Carton</v>
      </c>
      <c r="F195" s="36">
        <v>43000</v>
      </c>
      <c r="G195" s="37">
        <v>8</v>
      </c>
      <c r="H195" s="1"/>
      <c r="I195" s="38">
        <f t="shared" si="0"/>
        <v>344000</v>
      </c>
      <c r="J195" s="1"/>
      <c r="K195" s="2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33">
        <v>44102</v>
      </c>
      <c r="C196" s="34"/>
      <c r="D196" s="24">
        <v>698188</v>
      </c>
      <c r="E196" s="35" t="str">
        <f ca="1">IFERROR(OFFSET('Product list'!$D$1,MATCH(D196,'Product list'!$C:$C,0)-1,0),"Product Not in List")</f>
        <v xml:space="preserve">Chuck Roll - 5 Rib IW/VAC FRZ HGP-Free  CHINA LABEL Carton </v>
      </c>
      <c r="F196" s="36">
        <v>27500</v>
      </c>
      <c r="G196" s="37">
        <v>8</v>
      </c>
      <c r="H196" s="1"/>
      <c r="I196" s="38">
        <f t="shared" si="0"/>
        <v>220000</v>
      </c>
      <c r="J196" s="1"/>
      <c r="K196" s="2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33">
        <v>44102</v>
      </c>
      <c r="C197" s="34"/>
      <c r="D197" s="24">
        <v>698227</v>
      </c>
      <c r="E197" s="35" t="str">
        <f ca="1">IFERROR(OFFSET('Product list'!$D$1,MATCH(D197,'Product list'!$C:$C,0)-1,0),"Product Not in List")</f>
        <v xml:space="preserve">Chuck Short Rib - 3 Rib MW/VAC FRZ HGP-Free  CHINA LABEL Carton </v>
      </c>
      <c r="F197" s="36">
        <v>6000</v>
      </c>
      <c r="G197" s="37">
        <v>8.1</v>
      </c>
      <c r="H197" s="1"/>
      <c r="I197" s="38">
        <f t="shared" si="0"/>
        <v>48600</v>
      </c>
      <c r="J197" s="1"/>
      <c r="K197" s="2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33">
        <v>44102</v>
      </c>
      <c r="C198" s="34"/>
      <c r="D198" s="24">
        <v>698228</v>
      </c>
      <c r="E198" s="35" t="str">
        <f ca="1">IFERROR(OFFSET('Product list'!$D$1,MATCH(D198,'Product list'!$C:$C,0)-1,0),"Product Not in List")</f>
        <v xml:space="preserve">Short Rib  MW/VAC FRZ HGP-Free  CHINA LABEL Carton </v>
      </c>
      <c r="F198" s="36">
        <v>7500</v>
      </c>
      <c r="G198" s="37">
        <v>10.199999999999999</v>
      </c>
      <c r="H198" s="1"/>
      <c r="I198" s="38">
        <f t="shared" si="0"/>
        <v>76500</v>
      </c>
      <c r="J198" s="1"/>
      <c r="K198" s="2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33">
        <v>44102</v>
      </c>
      <c r="C199" s="34"/>
      <c r="D199" s="24">
        <v>698267</v>
      </c>
      <c r="E199" s="35" t="str">
        <f ca="1">IFERROR(OFFSET('Product list'!$D$1,MATCH(D199,'Product list'!$C:$C,0)-1,0),"Product Not in List")</f>
        <v xml:space="preserve">Back Ribs - 6 Rib LP FRZ    Carton </v>
      </c>
      <c r="F199" s="36">
        <v>14000</v>
      </c>
      <c r="G199" s="37">
        <v>6.5</v>
      </c>
      <c r="H199" s="1"/>
      <c r="I199" s="38">
        <f t="shared" si="0"/>
        <v>91000</v>
      </c>
      <c r="J199" s="1"/>
      <c r="K199" s="2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33">
        <v>44102</v>
      </c>
      <c r="C200" s="34"/>
      <c r="D200" s="24">
        <v>698268</v>
      </c>
      <c r="E200" s="35" t="str">
        <f ca="1">IFERROR(OFFSET('Product list'!$D$1,MATCH(D200,'Product list'!$C:$C,0)-1,0),"Product Not in List")</f>
        <v xml:space="preserve">Tri Tip  MW/VAC CHILLED    Carton </v>
      </c>
      <c r="F200" s="36">
        <v>12500</v>
      </c>
      <c r="G200" s="37">
        <v>9.6</v>
      </c>
      <c r="H200" s="1"/>
      <c r="I200" s="38">
        <f t="shared" si="0"/>
        <v>120000</v>
      </c>
      <c r="J200" s="1"/>
      <c r="K200" s="2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33">
        <v>44102</v>
      </c>
      <c r="C201" s="34"/>
      <c r="D201" s="24">
        <v>698273</v>
      </c>
      <c r="E201" s="35" t="str">
        <f ca="1">IFERROR(OFFSET('Product list'!$D$1,MATCH(D201,'Product list'!$C:$C,0)-1,0),"Product Not in List")</f>
        <v xml:space="preserve">Brisket Pieces - Deckle MW/VAC FRZ HGP-Free  CHINA LABEL Carton </v>
      </c>
      <c r="F201" s="36">
        <v>7500</v>
      </c>
      <c r="G201" s="37">
        <v>3.8</v>
      </c>
      <c r="H201" s="1"/>
      <c r="I201" s="38">
        <f t="shared" si="0"/>
        <v>28500</v>
      </c>
      <c r="J201" s="1"/>
      <c r="K201" s="2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33">
        <v>44102</v>
      </c>
      <c r="C202" s="34"/>
      <c r="D202" s="24">
        <v>698301</v>
      </c>
      <c r="E202" s="35" t="str">
        <f ca="1">IFERROR(OFFSET('Product list'!$D$1,MATCH(D202,'Product list'!$C:$C,0)-1,0),"Product Not in List")</f>
        <v xml:space="preserve">Back Ribs - 6 Rib, approx 120mm LP FRZ HGP-Free  CHINA LABEL Carton </v>
      </c>
      <c r="F202" s="36">
        <v>6000</v>
      </c>
      <c r="G202" s="37">
        <v>6.24</v>
      </c>
      <c r="H202" s="1"/>
      <c r="I202" s="38">
        <f t="shared" si="0"/>
        <v>37440</v>
      </c>
      <c r="J202" s="1"/>
      <c r="K202" s="2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33">
        <v>44102</v>
      </c>
      <c r="C203" s="34"/>
      <c r="D203" s="24">
        <v>698565</v>
      </c>
      <c r="E203" s="35" t="str">
        <f ca="1">IFERROR(OFFSET('Product list'!$D$1,MATCH(D203,'Product list'!$C:$C,0)-1,0),"Product Not in List")</f>
        <v xml:space="preserve">Brisket Navel End - 7 Rib IW/VAC CHILLED    Carton </v>
      </c>
      <c r="F203" s="36">
        <v>52500</v>
      </c>
      <c r="G203" s="37">
        <v>5.0999999999999996</v>
      </c>
      <c r="H203" s="1"/>
      <c r="I203" s="38">
        <f t="shared" si="0"/>
        <v>267750</v>
      </c>
      <c r="J203" s="1"/>
      <c r="K203" s="2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33">
        <v>44102</v>
      </c>
      <c r="C204" s="34"/>
      <c r="D204" s="24">
        <v>698818</v>
      </c>
      <c r="E204" s="35" t="str">
        <f ca="1">IFERROR(OFFSET('Product list'!$D$1,MATCH(D204,'Product list'!$C:$C,0)-1,0),"Product Not in List")</f>
        <v>*YP* Trimmings 65CL 27.2kg BP FRZ Halal Generic Carton</v>
      </c>
      <c r="F204" s="36">
        <v>157500</v>
      </c>
      <c r="G204" s="37">
        <v>3.57</v>
      </c>
      <c r="H204" s="1"/>
      <c r="I204" s="38">
        <f t="shared" si="0"/>
        <v>562275</v>
      </c>
      <c r="J204" s="1"/>
      <c r="K204" s="2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33">
        <v>44102</v>
      </c>
      <c r="C205" s="34"/>
      <c r="D205" s="24">
        <v>763706</v>
      </c>
      <c r="E205" s="35" t="str">
        <f ca="1">IFERROR(OFFSET('Product list'!$D$1,MATCH(D205,'Product list'!$C:$C,0)-1,0),"Product Not in List")</f>
        <v xml:space="preserve">Intercostals - Portion Minimum 85mm MW/VAC FRZ    Carton </v>
      </c>
      <c r="F205" s="36">
        <v>12500</v>
      </c>
      <c r="G205" s="37">
        <v>10.65</v>
      </c>
      <c r="H205" s="1"/>
      <c r="I205" s="38">
        <f t="shared" si="0"/>
        <v>133125</v>
      </c>
      <c r="J205" s="1"/>
      <c r="K205" s="2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33">
        <v>44102</v>
      </c>
      <c r="C206" s="34"/>
      <c r="D206" s="24">
        <v>763707</v>
      </c>
      <c r="E206" s="35" t="str">
        <f ca="1">IFERROR(OFFSET('Product list'!$D$1,MATCH(D206,'Product list'!$C:$C,0)-1,0),"Product Not in List")</f>
        <v xml:space="preserve">Oyster Blade  IW/VAC FRZ    Carton </v>
      </c>
      <c r="F206" s="36">
        <v>15000</v>
      </c>
      <c r="G206" s="37">
        <v>8.1</v>
      </c>
      <c r="H206" s="1"/>
      <c r="I206" s="38">
        <f t="shared" si="0"/>
        <v>121500</v>
      </c>
      <c r="J206" s="1"/>
      <c r="K206" s="2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33">
        <v>44102</v>
      </c>
      <c r="C207" s="34"/>
      <c r="D207" s="24">
        <v>764794</v>
      </c>
      <c r="E207" s="35" t="str">
        <f ca="1">IFERROR(OFFSET('Product list'!$D$1,MATCH(D207,'Product list'!$C:$C,0)-1,0),"Product Not in List")</f>
        <v xml:space="preserve">Chuck Short Rib - 3 Rib MW/VAC FRZ    Carton </v>
      </c>
      <c r="F207" s="36">
        <v>20000</v>
      </c>
      <c r="G207" s="37">
        <v>6.51</v>
      </c>
      <c r="H207" s="1"/>
      <c r="I207" s="38">
        <f t="shared" si="0"/>
        <v>130200</v>
      </c>
      <c r="J207" s="1"/>
      <c r="K207" s="2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33">
        <v>44102</v>
      </c>
      <c r="C208" s="34"/>
      <c r="D208" s="24">
        <v>764817</v>
      </c>
      <c r="E208" s="35" t="str">
        <f ca="1">IFERROR(OFFSET('Product list'!$D$1,MATCH(D208,'Product list'!$C:$C,0)-1,0),"Product Not in List")</f>
        <v xml:space="preserve">Flap Meat  MW/VAC CHILLED    Carton </v>
      </c>
      <c r="F208" s="36">
        <v>26250</v>
      </c>
      <c r="G208" s="37">
        <v>10.050000000000001</v>
      </c>
      <c r="H208" s="1"/>
      <c r="I208" s="38">
        <f t="shared" si="0"/>
        <v>263812.5</v>
      </c>
      <c r="J208" s="1"/>
      <c r="K208" s="2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33">
        <v>44102</v>
      </c>
      <c r="C209" s="34"/>
      <c r="D209" s="24">
        <v>764822</v>
      </c>
      <c r="E209" s="35" t="str">
        <f ca="1">IFERROR(OFFSET('Product list'!$D$1,MATCH(D209,'Product list'!$C:$C,0)-1,0),"Product Not in List")</f>
        <v xml:space="preserve">Bolar Blade  IW/VAC FRZ    Carton </v>
      </c>
      <c r="F209" s="36">
        <v>20000</v>
      </c>
      <c r="G209" s="37">
        <v>7.4</v>
      </c>
      <c r="H209" s="1"/>
      <c r="I209" s="38">
        <f t="shared" si="0"/>
        <v>148000</v>
      </c>
      <c r="J209" s="1"/>
      <c r="K209" s="2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33">
        <v>44102</v>
      </c>
      <c r="C210" s="34"/>
      <c r="D210" s="24">
        <v>764828</v>
      </c>
      <c r="E210" s="35" t="str">
        <f ca="1">IFERROR(OFFSET('Product list'!$D$1,MATCH(D210,'Product list'!$C:$C,0)-1,0),"Product Not in List")</f>
        <v xml:space="preserve">Inside Skirt  MW/VAC FRZ    Carton </v>
      </c>
      <c r="F210" s="36">
        <v>19250</v>
      </c>
      <c r="G210" s="37">
        <v>8.65</v>
      </c>
      <c r="H210" s="1"/>
      <c r="I210" s="38">
        <f t="shared" si="0"/>
        <v>166512.5</v>
      </c>
      <c r="J210" s="1"/>
      <c r="K210" s="2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33">
        <v>44102</v>
      </c>
      <c r="C211" s="34"/>
      <c r="D211" s="24">
        <v>764832</v>
      </c>
      <c r="E211" s="35" t="str">
        <f ca="1">IFERROR(OFFSET('Product list'!$D$1,MATCH(D211,'Product list'!$C:$C,0)-1,0),"Product Not in List")</f>
        <v xml:space="preserve">Plate Rib  BP FRZ    Carton </v>
      </c>
      <c r="F211" s="36">
        <v>7500</v>
      </c>
      <c r="G211" s="37">
        <v>3.56</v>
      </c>
      <c r="H211" s="1"/>
      <c r="I211" s="38">
        <f t="shared" si="0"/>
        <v>26700</v>
      </c>
      <c r="J211" s="1"/>
      <c r="K211" s="2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33">
        <v>44102</v>
      </c>
      <c r="C212" s="34"/>
      <c r="D212" s="24">
        <v>764844</v>
      </c>
      <c r="E212" s="35" t="str">
        <f ca="1">IFERROR(OFFSET('Product list'!$D$1,MATCH(D212,'Product list'!$C:$C,0)-1,0),"Product Not in List")</f>
        <v xml:space="preserve">Spare Ribs - 3Rib LP FRZ    Carton </v>
      </c>
      <c r="F212" s="36">
        <v>10000</v>
      </c>
      <c r="G212" s="37">
        <v>3.85</v>
      </c>
      <c r="H212" s="1"/>
      <c r="I212" s="38">
        <f t="shared" si="0"/>
        <v>38500</v>
      </c>
      <c r="J212" s="1"/>
      <c r="K212" s="2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33">
        <v>44102</v>
      </c>
      <c r="C213" s="34"/>
      <c r="D213" s="24">
        <v>764861</v>
      </c>
      <c r="E213" s="35" t="str">
        <f ca="1">IFERROR(OFFSET('Product list'!$D$1,MATCH(D213,'Product list'!$C:$C,0)-1,0),"Product Not in List")</f>
        <v>*YP* Trimmings 50CL 25.0kg BP FRZ Halal Generic Carton</v>
      </c>
      <c r="F213" s="36">
        <v>30000</v>
      </c>
      <c r="G213" s="37">
        <v>2</v>
      </c>
      <c r="H213" s="1"/>
      <c r="I213" s="38">
        <f t="shared" si="0"/>
        <v>60000</v>
      </c>
      <c r="J213" s="1"/>
      <c r="K213" s="2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33">
        <v>44102</v>
      </c>
      <c r="C214" s="34"/>
      <c r="D214" s="24">
        <v>764867</v>
      </c>
      <c r="E214" s="35" t="str">
        <f ca="1">IFERROR(OFFSET('Product list'!$D$1,MATCH(D214,'Product list'!$C:$C,0)-1,0),"Product Not in List")</f>
        <v xml:space="preserve">Eye Round  MW/VAC FRZ    Carton </v>
      </c>
      <c r="F214" s="36">
        <v>26250</v>
      </c>
      <c r="G214" s="37">
        <v>8.75</v>
      </c>
      <c r="H214" s="1"/>
      <c r="I214" s="38">
        <f t="shared" si="0"/>
        <v>229687.5</v>
      </c>
      <c r="J214" s="1"/>
      <c r="K214" s="2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33">
        <v>44102</v>
      </c>
      <c r="C215" s="34"/>
      <c r="D215" s="24">
        <v>764869</v>
      </c>
      <c r="E215" s="35" t="str">
        <f ca="1">IFERROR(OFFSET('Product list'!$D$1,MATCH(D215,'Product list'!$C:$C,0)-1,0),"Product Not in List")</f>
        <v xml:space="preserve">Brisket Point End - Deckle Off 5 Rib IW/VAC FRZ    Carton </v>
      </c>
      <c r="F215" s="36">
        <v>87500</v>
      </c>
      <c r="G215" s="37">
        <v>6.38</v>
      </c>
      <c r="H215" s="1"/>
      <c r="I215" s="38">
        <f t="shared" si="0"/>
        <v>558250</v>
      </c>
      <c r="J215" s="1"/>
      <c r="K215" s="2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33">
        <v>44102</v>
      </c>
      <c r="C216" s="34"/>
      <c r="D216" s="24">
        <v>764916</v>
      </c>
      <c r="E216" s="35" t="str">
        <f ca="1">IFERROR(OFFSET('Product list'!$D$1,MATCH(D216,'Product list'!$C:$C,0)-1,0),"Product Not in List")</f>
        <v xml:space="preserve">Flank Steak  LP FRZ    Carton </v>
      </c>
      <c r="F216" s="36">
        <v>9700</v>
      </c>
      <c r="G216" s="37">
        <v>9.9</v>
      </c>
      <c r="H216" s="1"/>
      <c r="I216" s="38">
        <f t="shared" si="0"/>
        <v>96030</v>
      </c>
      <c r="J216" s="1"/>
      <c r="K216" s="2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33">
        <v>44102</v>
      </c>
      <c r="C217" s="34"/>
      <c r="D217" s="24">
        <v>79863</v>
      </c>
      <c r="E217" s="35" t="str">
        <f ca="1">IFERROR(OFFSET('Product list'!$D$1,MATCH(D217,'Product list'!$C:$C,0)-1,0),"Product Not in List")</f>
        <v>Outside Flat IW/VAC FZN Non-Halal Generic Carton</v>
      </c>
      <c r="F217" s="36">
        <v>17500</v>
      </c>
      <c r="G217" s="37">
        <v>7.15</v>
      </c>
      <c r="H217" s="1"/>
      <c r="I217" s="38">
        <f t="shared" si="0"/>
        <v>125125</v>
      </c>
      <c r="J217" s="1"/>
      <c r="K217" s="2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33">
        <v>44102</v>
      </c>
      <c r="C218" s="34"/>
      <c r="D218" s="24">
        <v>764738</v>
      </c>
      <c r="E218" s="35" t="str">
        <f ca="1">IFERROR(OFFSET('Product list'!$D$1,MATCH(D218,'Product list'!$C:$C,0)-1,0),"Product Not in List")</f>
        <v>Trimmings 85cl</v>
      </c>
      <c r="F218" s="36">
        <v>30000</v>
      </c>
      <c r="G218" s="37">
        <v>6.05</v>
      </c>
      <c r="H218" s="1"/>
      <c r="I218" s="38">
        <f t="shared" si="0"/>
        <v>181500</v>
      </c>
      <c r="J218" s="1"/>
      <c r="K218" s="2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3">
      <c r="A219" s="1"/>
      <c r="B219" s="33">
        <v>44109</v>
      </c>
      <c r="C219" s="34"/>
      <c r="D219" s="24">
        <v>12444</v>
      </c>
      <c r="E219" s="35" t="str">
        <f ca="1">IFERROR(OFFSET('Product list'!$D$1,MATCH(D219,'Product list'!$C:$C,0)-1,0),"Product Not in List")</f>
        <v>*YP* Trimmings 75CL 27.2kg BP FRZ Halal Generic Carton</v>
      </c>
      <c r="F219" s="36">
        <v>167000</v>
      </c>
      <c r="G219" s="37">
        <v>5.4</v>
      </c>
      <c r="H219" s="1"/>
      <c r="I219" s="38">
        <f t="shared" si="0"/>
        <v>901800.00000000012</v>
      </c>
      <c r="J219" s="1"/>
      <c r="K219" s="2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3">
      <c r="A220" s="1"/>
      <c r="B220" s="33">
        <v>44109</v>
      </c>
      <c r="C220" s="34"/>
      <c r="D220" s="24">
        <v>55217</v>
      </c>
      <c r="E220" s="35" t="str">
        <f ca="1">IFERROR(OFFSET('Product list'!$D$1,MATCH(D220,'Product list'!$C:$C,0)-1,0),"Product Not in List")</f>
        <v xml:space="preserve">Short Ribs - 3 Rib MW/VAC FRZ    Carton </v>
      </c>
      <c r="F220" s="36">
        <v>18200</v>
      </c>
      <c r="G220" s="37">
        <v>9.6999999999999993</v>
      </c>
      <c r="H220" s="1"/>
      <c r="I220" s="38">
        <f t="shared" si="0"/>
        <v>176540</v>
      </c>
      <c r="J220" s="1"/>
      <c r="K220" s="2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3">
      <c r="A221" s="1"/>
      <c r="B221" s="33">
        <v>44109</v>
      </c>
      <c r="C221" s="34"/>
      <c r="D221" s="24">
        <v>689667</v>
      </c>
      <c r="E221" s="35" t="str">
        <f ca="1">IFERROR(OFFSET('Product list'!$D$1,MATCH(D221,'Product list'!$C:$C,0)-1,0),"Product Not in List")</f>
        <v xml:space="preserve">Neck Bone  LP FRZ  Halal  Carton </v>
      </c>
      <c r="F221" s="36">
        <v>18250</v>
      </c>
      <c r="G221" s="37">
        <v>2.2000000000000002</v>
      </c>
      <c r="H221" s="1"/>
      <c r="I221" s="38">
        <f t="shared" si="0"/>
        <v>40150</v>
      </c>
      <c r="J221" s="1"/>
      <c r="K221" s="29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3">
      <c r="A222" s="1"/>
      <c r="B222" s="33">
        <v>44109</v>
      </c>
      <c r="C222" s="34"/>
      <c r="D222" s="24">
        <v>689794</v>
      </c>
      <c r="E222" s="35" t="str">
        <f ca="1">IFERROR(OFFSET('Product list'!$D$1,MATCH(D222,'Product list'!$C:$C,0)-1,0),"Product Not in List")</f>
        <v xml:space="preserve">Chuck Roll - 5 Rib IW/VAC FRZ  Halal  Carton </v>
      </c>
      <c r="F222" s="36">
        <v>66500</v>
      </c>
      <c r="G222" s="37">
        <v>7.65</v>
      </c>
      <c r="H222" s="1"/>
      <c r="I222" s="38">
        <f t="shared" si="0"/>
        <v>508725</v>
      </c>
      <c r="J222" s="1"/>
      <c r="K222" s="29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3">
      <c r="A223" s="1"/>
      <c r="B223" s="33">
        <v>44109</v>
      </c>
      <c r="C223" s="34"/>
      <c r="D223" s="24">
        <v>697365</v>
      </c>
      <c r="E223" s="35" t="str">
        <f ca="1">IFERROR(OFFSET('Product list'!$D$1,MATCH(D223,'Product list'!$C:$C,0)-1,0),"Product Not in List")</f>
        <v>*YP* Knuckle - Undercut On IW/VAC FRZ Halal Generic Carton</v>
      </c>
      <c r="F223" s="36">
        <v>43000</v>
      </c>
      <c r="G223" s="37">
        <v>8</v>
      </c>
      <c r="H223" s="1"/>
      <c r="I223" s="38">
        <f t="shared" si="0"/>
        <v>344000</v>
      </c>
      <c r="J223" s="1"/>
      <c r="K223" s="29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3">
      <c r="A224" s="1"/>
      <c r="B224" s="33">
        <v>44109</v>
      </c>
      <c r="C224" s="34"/>
      <c r="D224" s="24">
        <v>698188</v>
      </c>
      <c r="E224" s="35" t="str">
        <f ca="1">IFERROR(OFFSET('Product list'!$D$1,MATCH(D224,'Product list'!$C:$C,0)-1,0),"Product Not in List")</f>
        <v xml:space="preserve">Chuck Roll - 5 Rib IW/VAC FRZ HGP-Free  CHINA LABEL Carton </v>
      </c>
      <c r="F224" s="36">
        <v>27500</v>
      </c>
      <c r="G224" s="37">
        <v>8</v>
      </c>
      <c r="H224" s="1"/>
      <c r="I224" s="38">
        <f t="shared" si="0"/>
        <v>220000</v>
      </c>
      <c r="J224" s="1"/>
      <c r="K224" s="29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3">
      <c r="A225" s="1"/>
      <c r="B225" s="33">
        <v>44109</v>
      </c>
      <c r="C225" s="34"/>
      <c r="D225" s="24">
        <v>698227</v>
      </c>
      <c r="E225" s="35" t="str">
        <f ca="1">IFERROR(OFFSET('Product list'!$D$1,MATCH(D225,'Product list'!$C:$C,0)-1,0),"Product Not in List")</f>
        <v xml:space="preserve">Chuck Short Rib - 3 Rib MW/VAC FRZ HGP-Free  CHINA LABEL Carton </v>
      </c>
      <c r="F225" s="36">
        <v>6000</v>
      </c>
      <c r="G225" s="37">
        <v>8.1</v>
      </c>
      <c r="H225" s="1"/>
      <c r="I225" s="38">
        <f t="shared" si="0"/>
        <v>48600</v>
      </c>
      <c r="J225" s="1"/>
      <c r="K225" s="29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3">
      <c r="A226" s="1"/>
      <c r="B226" s="33">
        <v>44109</v>
      </c>
      <c r="C226" s="34"/>
      <c r="D226" s="24">
        <v>698228</v>
      </c>
      <c r="E226" s="35" t="str">
        <f ca="1">IFERROR(OFFSET('Product list'!$D$1,MATCH(D226,'Product list'!$C:$C,0)-1,0),"Product Not in List")</f>
        <v xml:space="preserve">Short Rib  MW/VAC FRZ HGP-Free  CHINA LABEL Carton </v>
      </c>
      <c r="F226" s="36">
        <v>7500</v>
      </c>
      <c r="G226" s="37">
        <v>10.199999999999999</v>
      </c>
      <c r="H226" s="1"/>
      <c r="I226" s="38">
        <f t="shared" si="0"/>
        <v>76500</v>
      </c>
      <c r="J226" s="1"/>
      <c r="K226" s="29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3">
      <c r="A227" s="1"/>
      <c r="B227" s="33">
        <v>44109</v>
      </c>
      <c r="C227" s="34"/>
      <c r="D227" s="24">
        <v>698267</v>
      </c>
      <c r="E227" s="35" t="str">
        <f ca="1">IFERROR(OFFSET('Product list'!$D$1,MATCH(D227,'Product list'!$C:$C,0)-1,0),"Product Not in List")</f>
        <v xml:space="preserve">Back Ribs - 6 Rib LP FRZ    Carton </v>
      </c>
      <c r="F227" s="36">
        <v>14000</v>
      </c>
      <c r="G227" s="37">
        <v>6.5</v>
      </c>
      <c r="H227" s="1"/>
      <c r="I227" s="38">
        <f t="shared" si="0"/>
        <v>91000</v>
      </c>
      <c r="J227" s="1"/>
      <c r="K227" s="29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3">
      <c r="A228" s="1"/>
      <c r="B228" s="33">
        <v>44109</v>
      </c>
      <c r="C228" s="34"/>
      <c r="D228" s="24">
        <v>698268</v>
      </c>
      <c r="E228" s="35" t="str">
        <f ca="1">IFERROR(OFFSET('Product list'!$D$1,MATCH(D228,'Product list'!$C:$C,0)-1,0),"Product Not in List")</f>
        <v xml:space="preserve">Tri Tip  MW/VAC CHILLED    Carton </v>
      </c>
      <c r="F228" s="36">
        <v>12500</v>
      </c>
      <c r="G228" s="37">
        <v>9.6</v>
      </c>
      <c r="H228" s="1"/>
      <c r="I228" s="38">
        <f t="shared" si="0"/>
        <v>120000</v>
      </c>
      <c r="J228" s="1"/>
      <c r="K228" s="29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3">
      <c r="A229" s="1"/>
      <c r="B229" s="33">
        <v>44109</v>
      </c>
      <c r="C229" s="34"/>
      <c r="D229" s="24">
        <v>698273</v>
      </c>
      <c r="E229" s="35" t="str">
        <f ca="1">IFERROR(OFFSET('Product list'!$D$1,MATCH(D229,'Product list'!$C:$C,0)-1,0),"Product Not in List")</f>
        <v xml:space="preserve">Brisket Pieces - Deckle MW/VAC FRZ HGP-Free  CHINA LABEL Carton </v>
      </c>
      <c r="F229" s="36">
        <v>7500</v>
      </c>
      <c r="G229" s="37">
        <v>3.8</v>
      </c>
      <c r="H229" s="1"/>
      <c r="I229" s="38">
        <f t="shared" si="0"/>
        <v>28500</v>
      </c>
      <c r="J229" s="1"/>
      <c r="K229" s="29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3">
      <c r="A230" s="1"/>
      <c r="B230" s="33">
        <v>44109</v>
      </c>
      <c r="C230" s="34"/>
      <c r="D230" s="24">
        <v>698301</v>
      </c>
      <c r="E230" s="35" t="str">
        <f ca="1">IFERROR(OFFSET('Product list'!$D$1,MATCH(D230,'Product list'!$C:$C,0)-1,0),"Product Not in List")</f>
        <v xml:space="preserve">Back Ribs - 6 Rib, approx 120mm LP FRZ HGP-Free  CHINA LABEL Carton </v>
      </c>
      <c r="F230" s="36">
        <v>6000</v>
      </c>
      <c r="G230" s="37">
        <v>6.24</v>
      </c>
      <c r="H230" s="1"/>
      <c r="I230" s="38">
        <f t="shared" si="0"/>
        <v>37440</v>
      </c>
      <c r="J230" s="1"/>
      <c r="K230" s="29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3">
      <c r="A231" s="1"/>
      <c r="B231" s="33">
        <v>44109</v>
      </c>
      <c r="C231" s="34"/>
      <c r="D231" s="24">
        <v>698565</v>
      </c>
      <c r="E231" s="35" t="str">
        <f ca="1">IFERROR(OFFSET('Product list'!$D$1,MATCH(D231,'Product list'!$C:$C,0)-1,0),"Product Not in List")</f>
        <v xml:space="preserve">Brisket Navel End - 7 Rib IW/VAC CHILLED    Carton </v>
      </c>
      <c r="F231" s="36">
        <v>52500</v>
      </c>
      <c r="G231" s="37">
        <v>5.0999999999999996</v>
      </c>
      <c r="H231" s="1"/>
      <c r="I231" s="38">
        <f t="shared" si="0"/>
        <v>267750</v>
      </c>
      <c r="J231" s="1"/>
      <c r="K231" s="29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3">
      <c r="A232" s="1"/>
      <c r="B232" s="33">
        <v>44109</v>
      </c>
      <c r="C232" s="34"/>
      <c r="D232" s="24">
        <v>698818</v>
      </c>
      <c r="E232" s="35" t="str">
        <f ca="1">IFERROR(OFFSET('Product list'!$D$1,MATCH(D232,'Product list'!$C:$C,0)-1,0),"Product Not in List")</f>
        <v>*YP* Trimmings 65CL 27.2kg BP FRZ Halal Generic Carton</v>
      </c>
      <c r="F232" s="36">
        <v>157500</v>
      </c>
      <c r="G232" s="37">
        <v>3.57</v>
      </c>
      <c r="H232" s="1"/>
      <c r="I232" s="38">
        <f t="shared" si="0"/>
        <v>562275</v>
      </c>
      <c r="J232" s="1"/>
      <c r="K232" s="29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3">
      <c r="A233" s="1"/>
      <c r="B233" s="33">
        <v>44109</v>
      </c>
      <c r="C233" s="34"/>
      <c r="D233" s="24">
        <v>763706</v>
      </c>
      <c r="E233" s="35" t="str">
        <f ca="1">IFERROR(OFFSET('Product list'!$D$1,MATCH(D233,'Product list'!$C:$C,0)-1,0),"Product Not in List")</f>
        <v xml:space="preserve">Intercostals - Portion Minimum 85mm MW/VAC FRZ    Carton </v>
      </c>
      <c r="F233" s="36">
        <v>12500</v>
      </c>
      <c r="G233" s="37">
        <v>10.65</v>
      </c>
      <c r="H233" s="1"/>
      <c r="I233" s="38">
        <f t="shared" si="0"/>
        <v>133125</v>
      </c>
      <c r="J233" s="1"/>
      <c r="K233" s="29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3">
      <c r="A234" s="1"/>
      <c r="B234" s="33">
        <v>44109</v>
      </c>
      <c r="C234" s="34"/>
      <c r="D234" s="24">
        <v>763707</v>
      </c>
      <c r="E234" s="35" t="str">
        <f ca="1">IFERROR(OFFSET('Product list'!$D$1,MATCH(D234,'Product list'!$C:$C,0)-1,0),"Product Not in List")</f>
        <v xml:space="preserve">Oyster Blade  IW/VAC FRZ    Carton </v>
      </c>
      <c r="F234" s="36">
        <v>15000</v>
      </c>
      <c r="G234" s="37">
        <v>8.1</v>
      </c>
      <c r="H234" s="1"/>
      <c r="I234" s="38">
        <f t="shared" si="0"/>
        <v>121500</v>
      </c>
      <c r="J234" s="1"/>
      <c r="K234" s="29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3">
      <c r="A235" s="1"/>
      <c r="B235" s="33">
        <v>44109</v>
      </c>
      <c r="C235" s="34"/>
      <c r="D235" s="24">
        <v>764794</v>
      </c>
      <c r="E235" s="35" t="str">
        <f ca="1">IFERROR(OFFSET('Product list'!$D$1,MATCH(D235,'Product list'!$C:$C,0)-1,0),"Product Not in List")</f>
        <v xml:space="preserve">Chuck Short Rib - 3 Rib MW/VAC FRZ    Carton </v>
      </c>
      <c r="F235" s="36">
        <v>20000</v>
      </c>
      <c r="G235" s="37">
        <v>6.51</v>
      </c>
      <c r="H235" s="1"/>
      <c r="I235" s="38">
        <f t="shared" si="0"/>
        <v>130200</v>
      </c>
      <c r="J235" s="1"/>
      <c r="K235" s="29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3">
      <c r="A236" s="1"/>
      <c r="B236" s="33">
        <v>44109</v>
      </c>
      <c r="C236" s="34"/>
      <c r="D236" s="24">
        <v>764817</v>
      </c>
      <c r="E236" s="35" t="str">
        <f ca="1">IFERROR(OFFSET('Product list'!$D$1,MATCH(D236,'Product list'!$C:$C,0)-1,0),"Product Not in List")</f>
        <v xml:space="preserve">Flap Meat  MW/VAC CHILLED    Carton </v>
      </c>
      <c r="F236" s="36">
        <v>26250</v>
      </c>
      <c r="G236" s="37">
        <v>10.050000000000001</v>
      </c>
      <c r="H236" s="1"/>
      <c r="I236" s="38">
        <f t="shared" si="0"/>
        <v>263812.5</v>
      </c>
      <c r="J236" s="1"/>
      <c r="K236" s="29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3">
      <c r="A237" s="1"/>
      <c r="B237" s="33">
        <v>44109</v>
      </c>
      <c r="C237" s="34"/>
      <c r="D237" s="24">
        <v>764822</v>
      </c>
      <c r="E237" s="35" t="str">
        <f ca="1">IFERROR(OFFSET('Product list'!$D$1,MATCH(D237,'Product list'!$C:$C,0)-1,0),"Product Not in List")</f>
        <v xml:space="preserve">Bolar Blade  IW/VAC FRZ    Carton </v>
      </c>
      <c r="F237" s="36">
        <v>20000</v>
      </c>
      <c r="G237" s="37">
        <v>7.4</v>
      </c>
      <c r="H237" s="1"/>
      <c r="I237" s="38">
        <f t="shared" si="0"/>
        <v>148000</v>
      </c>
      <c r="J237" s="1"/>
      <c r="K237" s="29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3">
      <c r="A238" s="1"/>
      <c r="B238" s="33">
        <v>44109</v>
      </c>
      <c r="C238" s="34"/>
      <c r="D238" s="24">
        <v>764828</v>
      </c>
      <c r="E238" s="35" t="str">
        <f ca="1">IFERROR(OFFSET('Product list'!$D$1,MATCH(D238,'Product list'!$C:$C,0)-1,0),"Product Not in List")</f>
        <v xml:space="preserve">Inside Skirt  MW/VAC FRZ    Carton </v>
      </c>
      <c r="F238" s="36">
        <v>19250</v>
      </c>
      <c r="G238" s="37">
        <v>8.65</v>
      </c>
      <c r="H238" s="1"/>
      <c r="I238" s="38">
        <f t="shared" si="0"/>
        <v>166512.5</v>
      </c>
      <c r="J238" s="1"/>
      <c r="K238" s="29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3">
      <c r="A239" s="1"/>
      <c r="B239" s="33">
        <v>44109</v>
      </c>
      <c r="C239" s="34"/>
      <c r="D239" s="24">
        <v>764832</v>
      </c>
      <c r="E239" s="35" t="str">
        <f ca="1">IFERROR(OFFSET('Product list'!$D$1,MATCH(D239,'Product list'!$C:$C,0)-1,0),"Product Not in List")</f>
        <v xml:space="preserve">Plate Rib  BP FRZ    Carton </v>
      </c>
      <c r="F239" s="36">
        <v>7500</v>
      </c>
      <c r="G239" s="37">
        <v>3.56</v>
      </c>
      <c r="H239" s="1"/>
      <c r="I239" s="38">
        <f t="shared" si="0"/>
        <v>26700</v>
      </c>
      <c r="J239" s="1"/>
      <c r="K239" s="2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3">
      <c r="A240" s="1"/>
      <c r="B240" s="33">
        <v>44109</v>
      </c>
      <c r="C240" s="34"/>
      <c r="D240" s="24">
        <v>764844</v>
      </c>
      <c r="E240" s="35" t="str">
        <f ca="1">IFERROR(OFFSET('Product list'!$D$1,MATCH(D240,'Product list'!$C:$C,0)-1,0),"Product Not in List")</f>
        <v xml:space="preserve">Spare Ribs - 3Rib LP FRZ    Carton </v>
      </c>
      <c r="F240" s="36">
        <v>10000</v>
      </c>
      <c r="G240" s="37">
        <v>3.85</v>
      </c>
      <c r="H240" s="1"/>
      <c r="I240" s="38">
        <f t="shared" si="0"/>
        <v>38500</v>
      </c>
      <c r="J240" s="1"/>
      <c r="K240" s="29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3">
      <c r="A241" s="1"/>
      <c r="B241" s="33">
        <v>44109</v>
      </c>
      <c r="C241" s="34"/>
      <c r="D241" s="24">
        <v>764861</v>
      </c>
      <c r="E241" s="35" t="str">
        <f ca="1">IFERROR(OFFSET('Product list'!$D$1,MATCH(D241,'Product list'!$C:$C,0)-1,0),"Product Not in List")</f>
        <v>*YP* Trimmings 50CL 25.0kg BP FRZ Halal Generic Carton</v>
      </c>
      <c r="F241" s="36">
        <v>30000</v>
      </c>
      <c r="G241" s="37">
        <v>2</v>
      </c>
      <c r="H241" s="1"/>
      <c r="I241" s="38">
        <f t="shared" si="0"/>
        <v>60000</v>
      </c>
      <c r="J241" s="1"/>
      <c r="K241" s="29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3">
      <c r="A242" s="1"/>
      <c r="B242" s="33">
        <v>44109</v>
      </c>
      <c r="C242" s="34"/>
      <c r="D242" s="24">
        <v>764867</v>
      </c>
      <c r="E242" s="35" t="str">
        <f ca="1">IFERROR(OFFSET('Product list'!$D$1,MATCH(D242,'Product list'!$C:$C,0)-1,0),"Product Not in List")</f>
        <v xml:space="preserve">Eye Round  MW/VAC FRZ    Carton </v>
      </c>
      <c r="F242" s="36">
        <v>26250</v>
      </c>
      <c r="G242" s="37">
        <v>8.75</v>
      </c>
      <c r="H242" s="1"/>
      <c r="I242" s="38">
        <f t="shared" si="0"/>
        <v>229687.5</v>
      </c>
      <c r="J242" s="1"/>
      <c r="K242" s="29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3">
      <c r="A243" s="1"/>
      <c r="B243" s="33">
        <v>44109</v>
      </c>
      <c r="C243" s="34"/>
      <c r="D243" s="24">
        <v>764869</v>
      </c>
      <c r="E243" s="35" t="str">
        <f ca="1">IFERROR(OFFSET('Product list'!$D$1,MATCH(D243,'Product list'!$C:$C,0)-1,0),"Product Not in List")</f>
        <v xml:space="preserve">Brisket Point End - Deckle Off 5 Rib IW/VAC FRZ    Carton </v>
      </c>
      <c r="F243" s="36">
        <v>87500</v>
      </c>
      <c r="G243" s="37">
        <v>6.38</v>
      </c>
      <c r="H243" s="1"/>
      <c r="I243" s="38">
        <f t="shared" si="0"/>
        <v>558250</v>
      </c>
      <c r="J243" s="1"/>
      <c r="K243" s="29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3">
      <c r="A244" s="1"/>
      <c r="B244" s="33">
        <v>44109</v>
      </c>
      <c r="C244" s="34"/>
      <c r="D244" s="24">
        <v>764916</v>
      </c>
      <c r="E244" s="35" t="str">
        <f ca="1">IFERROR(OFFSET('Product list'!$D$1,MATCH(D244,'Product list'!$C:$C,0)-1,0),"Product Not in List")</f>
        <v xml:space="preserve">Flank Steak  LP FRZ    Carton </v>
      </c>
      <c r="F244" s="36">
        <v>9700</v>
      </c>
      <c r="G244" s="37">
        <v>9.9</v>
      </c>
      <c r="H244" s="1"/>
      <c r="I244" s="38">
        <f t="shared" si="0"/>
        <v>96030</v>
      </c>
      <c r="J244" s="1"/>
      <c r="K244" s="29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3">
      <c r="A245" s="1"/>
      <c r="B245" s="33">
        <v>44109</v>
      </c>
      <c r="C245" s="34"/>
      <c r="D245" s="24">
        <v>79863</v>
      </c>
      <c r="E245" s="35" t="str">
        <f ca="1">IFERROR(OFFSET('Product list'!$D$1,MATCH(D245,'Product list'!$C:$C,0)-1,0),"Product Not in List")</f>
        <v>Outside Flat IW/VAC FZN Non-Halal Generic Carton</v>
      </c>
      <c r="F245" s="36">
        <v>17500</v>
      </c>
      <c r="G245" s="37">
        <v>7.15</v>
      </c>
      <c r="H245" s="1"/>
      <c r="I245" s="38">
        <f t="shared" si="0"/>
        <v>125125</v>
      </c>
      <c r="J245" s="1"/>
      <c r="K245" s="29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3">
      <c r="A246" s="1"/>
      <c r="B246" s="33">
        <v>44109</v>
      </c>
      <c r="C246" s="34"/>
      <c r="D246" s="24">
        <v>764738</v>
      </c>
      <c r="E246" s="35" t="str">
        <f ca="1">IFERROR(OFFSET('Product list'!$D$1,MATCH(D246,'Product list'!$C:$C,0)-1,0),"Product Not in List")</f>
        <v>Trimmings 85cl</v>
      </c>
      <c r="F246" s="36">
        <v>30000</v>
      </c>
      <c r="G246" s="37">
        <v>6.05</v>
      </c>
      <c r="H246" s="1"/>
      <c r="I246" s="38">
        <f t="shared" si="0"/>
        <v>181500</v>
      </c>
      <c r="J246" s="1"/>
      <c r="K246" s="29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3">
      <c r="A247" s="1"/>
      <c r="B247" s="33">
        <v>44116</v>
      </c>
      <c r="C247" s="34"/>
      <c r="D247" s="24">
        <v>12444</v>
      </c>
      <c r="E247" s="35" t="str">
        <f ca="1">IFERROR(OFFSET('Product list'!$D$1,MATCH(D247,'Product list'!$C:$C,0)-1,0),"Product Not in List")</f>
        <v>*YP* Trimmings 75CL 27.2kg BP FRZ Halal Generic Carton</v>
      </c>
      <c r="F247" s="36">
        <v>167000</v>
      </c>
      <c r="G247" s="37">
        <v>5.4</v>
      </c>
      <c r="H247" s="1"/>
      <c r="I247" s="38">
        <f t="shared" si="0"/>
        <v>901800.00000000012</v>
      </c>
      <c r="J247" s="1"/>
      <c r="K247" s="29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3">
      <c r="A248" s="1"/>
      <c r="B248" s="33">
        <v>44116</v>
      </c>
      <c r="C248" s="34"/>
      <c r="D248" s="24">
        <v>55217</v>
      </c>
      <c r="E248" s="35" t="str">
        <f ca="1">IFERROR(OFFSET('Product list'!$D$1,MATCH(D248,'Product list'!$C:$C,0)-1,0),"Product Not in List")</f>
        <v xml:space="preserve">Short Ribs - 3 Rib MW/VAC FRZ    Carton </v>
      </c>
      <c r="F248" s="36">
        <v>18200</v>
      </c>
      <c r="G248" s="37">
        <v>9.6999999999999993</v>
      </c>
      <c r="H248" s="1"/>
      <c r="I248" s="38">
        <f t="shared" si="0"/>
        <v>176540</v>
      </c>
      <c r="J248" s="1"/>
      <c r="K248" s="29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3">
      <c r="A249" s="1"/>
      <c r="B249" s="33">
        <v>44116</v>
      </c>
      <c r="C249" s="34"/>
      <c r="D249" s="24">
        <v>689667</v>
      </c>
      <c r="E249" s="35" t="str">
        <f ca="1">IFERROR(OFFSET('Product list'!$D$1,MATCH(D249,'Product list'!$C:$C,0)-1,0),"Product Not in List")</f>
        <v xml:space="preserve">Neck Bone  LP FRZ  Halal  Carton </v>
      </c>
      <c r="F249" s="36">
        <v>18250</v>
      </c>
      <c r="G249" s="37">
        <v>2.2000000000000002</v>
      </c>
      <c r="H249" s="1"/>
      <c r="I249" s="38">
        <f t="shared" si="0"/>
        <v>40150</v>
      </c>
      <c r="J249" s="1"/>
      <c r="K249" s="29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3">
      <c r="A250" s="1"/>
      <c r="B250" s="33">
        <v>44116</v>
      </c>
      <c r="C250" s="34"/>
      <c r="D250" s="24">
        <v>689794</v>
      </c>
      <c r="E250" s="35" t="str">
        <f ca="1">IFERROR(OFFSET('Product list'!$D$1,MATCH(D250,'Product list'!$C:$C,0)-1,0),"Product Not in List")</f>
        <v xml:space="preserve">Chuck Roll - 5 Rib IW/VAC FRZ  Halal  Carton </v>
      </c>
      <c r="F250" s="36">
        <v>66500</v>
      </c>
      <c r="G250" s="37">
        <v>7.65</v>
      </c>
      <c r="H250" s="1"/>
      <c r="I250" s="38">
        <f t="shared" si="0"/>
        <v>508725</v>
      </c>
      <c r="J250" s="1"/>
      <c r="K250" s="29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3">
      <c r="A251" s="1"/>
      <c r="B251" s="33">
        <v>44116</v>
      </c>
      <c r="C251" s="34"/>
      <c r="D251" s="24">
        <v>697365</v>
      </c>
      <c r="E251" s="35" t="str">
        <f ca="1">IFERROR(OFFSET('Product list'!$D$1,MATCH(D251,'Product list'!$C:$C,0)-1,0),"Product Not in List")</f>
        <v>*YP* Knuckle - Undercut On IW/VAC FRZ Halal Generic Carton</v>
      </c>
      <c r="F251" s="36">
        <v>43000</v>
      </c>
      <c r="G251" s="37">
        <v>8</v>
      </c>
      <c r="H251" s="1"/>
      <c r="I251" s="38">
        <f t="shared" si="0"/>
        <v>344000</v>
      </c>
      <c r="J251" s="1"/>
      <c r="K251" s="29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3">
      <c r="A252" s="1"/>
      <c r="B252" s="33">
        <v>44116</v>
      </c>
      <c r="C252" s="34"/>
      <c r="D252" s="24">
        <v>698188</v>
      </c>
      <c r="E252" s="35" t="str">
        <f ca="1">IFERROR(OFFSET('Product list'!$D$1,MATCH(D252,'Product list'!$C:$C,0)-1,0),"Product Not in List")</f>
        <v xml:space="preserve">Chuck Roll - 5 Rib IW/VAC FRZ HGP-Free  CHINA LABEL Carton </v>
      </c>
      <c r="F252" s="36">
        <v>27500</v>
      </c>
      <c r="G252" s="37">
        <v>8</v>
      </c>
      <c r="H252" s="1"/>
      <c r="I252" s="38">
        <f t="shared" si="0"/>
        <v>220000</v>
      </c>
      <c r="J252" s="1"/>
      <c r="K252" s="29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3">
      <c r="A253" s="1"/>
      <c r="B253" s="33">
        <v>44116</v>
      </c>
      <c r="C253" s="34"/>
      <c r="D253" s="24">
        <v>698227</v>
      </c>
      <c r="E253" s="35" t="str">
        <f ca="1">IFERROR(OFFSET('Product list'!$D$1,MATCH(D253,'Product list'!$C:$C,0)-1,0),"Product Not in List")</f>
        <v xml:space="preserve">Chuck Short Rib - 3 Rib MW/VAC FRZ HGP-Free  CHINA LABEL Carton </v>
      </c>
      <c r="F253" s="36">
        <v>6000</v>
      </c>
      <c r="G253" s="37">
        <v>8.1</v>
      </c>
      <c r="H253" s="1"/>
      <c r="I253" s="38">
        <f t="shared" si="0"/>
        <v>48600</v>
      </c>
      <c r="J253" s="1"/>
      <c r="K253" s="29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3">
      <c r="A254" s="1"/>
      <c r="B254" s="33">
        <v>44116</v>
      </c>
      <c r="C254" s="34"/>
      <c r="D254" s="24">
        <v>698228</v>
      </c>
      <c r="E254" s="35" t="str">
        <f ca="1">IFERROR(OFFSET('Product list'!$D$1,MATCH(D254,'Product list'!$C:$C,0)-1,0),"Product Not in List")</f>
        <v xml:space="preserve">Short Rib  MW/VAC FRZ HGP-Free  CHINA LABEL Carton </v>
      </c>
      <c r="F254" s="36">
        <v>7500</v>
      </c>
      <c r="G254" s="37">
        <v>10.199999999999999</v>
      </c>
      <c r="H254" s="1"/>
      <c r="I254" s="38">
        <f t="shared" si="0"/>
        <v>76500</v>
      </c>
      <c r="J254" s="1"/>
      <c r="K254" s="29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3">
      <c r="A255" s="1"/>
      <c r="B255" s="33">
        <v>44116</v>
      </c>
      <c r="C255" s="34"/>
      <c r="D255" s="24">
        <v>698267</v>
      </c>
      <c r="E255" s="35" t="str">
        <f ca="1">IFERROR(OFFSET('Product list'!$D$1,MATCH(D255,'Product list'!$C:$C,0)-1,0),"Product Not in List")</f>
        <v xml:space="preserve">Back Ribs - 6 Rib LP FRZ    Carton </v>
      </c>
      <c r="F255" s="36">
        <v>14000</v>
      </c>
      <c r="G255" s="37">
        <v>6.5</v>
      </c>
      <c r="H255" s="1"/>
      <c r="I255" s="38">
        <f t="shared" si="0"/>
        <v>91000</v>
      </c>
      <c r="J255" s="1"/>
      <c r="K255" s="29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3">
      <c r="A256" s="1"/>
      <c r="B256" s="33">
        <v>44116</v>
      </c>
      <c r="C256" s="34"/>
      <c r="D256" s="24">
        <v>698268</v>
      </c>
      <c r="E256" s="35" t="str">
        <f ca="1">IFERROR(OFFSET('Product list'!$D$1,MATCH(D256,'Product list'!$C:$C,0)-1,0),"Product Not in List")</f>
        <v xml:space="preserve">Tri Tip  MW/VAC CHILLED    Carton </v>
      </c>
      <c r="F256" s="36">
        <v>12500</v>
      </c>
      <c r="G256" s="37">
        <v>9.6</v>
      </c>
      <c r="H256" s="1"/>
      <c r="I256" s="38">
        <f t="shared" si="0"/>
        <v>120000</v>
      </c>
      <c r="J256" s="1"/>
      <c r="K256" s="29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3">
      <c r="A257" s="1"/>
      <c r="B257" s="33">
        <v>44116</v>
      </c>
      <c r="C257" s="34"/>
      <c r="D257" s="24">
        <v>698273</v>
      </c>
      <c r="E257" s="35" t="str">
        <f ca="1">IFERROR(OFFSET('Product list'!$D$1,MATCH(D257,'Product list'!$C:$C,0)-1,0),"Product Not in List")</f>
        <v xml:space="preserve">Brisket Pieces - Deckle MW/VAC FRZ HGP-Free  CHINA LABEL Carton </v>
      </c>
      <c r="F257" s="36">
        <v>7500</v>
      </c>
      <c r="G257" s="37">
        <v>3.8</v>
      </c>
      <c r="H257" s="1"/>
      <c r="I257" s="38">
        <f t="shared" si="0"/>
        <v>28500</v>
      </c>
      <c r="J257" s="1"/>
      <c r="K257" s="29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3">
      <c r="A258" s="1"/>
      <c r="B258" s="33">
        <v>44116</v>
      </c>
      <c r="C258" s="34"/>
      <c r="D258" s="24">
        <v>698301</v>
      </c>
      <c r="E258" s="35" t="str">
        <f ca="1">IFERROR(OFFSET('Product list'!$D$1,MATCH(D258,'Product list'!$C:$C,0)-1,0),"Product Not in List")</f>
        <v xml:space="preserve">Back Ribs - 6 Rib, approx 120mm LP FRZ HGP-Free  CHINA LABEL Carton </v>
      </c>
      <c r="F258" s="36">
        <v>6000</v>
      </c>
      <c r="G258" s="37">
        <v>6.24</v>
      </c>
      <c r="H258" s="1"/>
      <c r="I258" s="38">
        <f t="shared" si="0"/>
        <v>37440</v>
      </c>
      <c r="J258" s="1"/>
      <c r="K258" s="29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3">
      <c r="A259" s="1"/>
      <c r="B259" s="33">
        <v>44116</v>
      </c>
      <c r="C259" s="34"/>
      <c r="D259" s="24">
        <v>698565</v>
      </c>
      <c r="E259" s="35" t="str">
        <f ca="1">IFERROR(OFFSET('Product list'!$D$1,MATCH(D259,'Product list'!$C:$C,0)-1,0),"Product Not in List")</f>
        <v xml:space="preserve">Brisket Navel End - 7 Rib IW/VAC CHILLED    Carton </v>
      </c>
      <c r="F259" s="36">
        <v>52500</v>
      </c>
      <c r="G259" s="37">
        <v>5.0999999999999996</v>
      </c>
      <c r="H259" s="1"/>
      <c r="I259" s="38">
        <f t="shared" si="0"/>
        <v>267750</v>
      </c>
      <c r="J259" s="1"/>
      <c r="K259" s="29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3">
      <c r="A260" s="1"/>
      <c r="B260" s="33">
        <v>44116</v>
      </c>
      <c r="C260" s="34"/>
      <c r="D260" s="24">
        <v>698818</v>
      </c>
      <c r="E260" s="35" t="str">
        <f ca="1">IFERROR(OFFSET('Product list'!$D$1,MATCH(D260,'Product list'!$C:$C,0)-1,0),"Product Not in List")</f>
        <v>*YP* Trimmings 65CL 27.2kg BP FRZ Halal Generic Carton</v>
      </c>
      <c r="F260" s="36">
        <v>157500</v>
      </c>
      <c r="G260" s="37">
        <v>3.57</v>
      </c>
      <c r="H260" s="1"/>
      <c r="I260" s="38">
        <f t="shared" si="0"/>
        <v>562275</v>
      </c>
      <c r="J260" s="1"/>
      <c r="K260" s="29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3">
      <c r="A261" s="1"/>
      <c r="B261" s="33">
        <v>44116</v>
      </c>
      <c r="C261" s="34"/>
      <c r="D261" s="24">
        <v>763706</v>
      </c>
      <c r="E261" s="35" t="str">
        <f ca="1">IFERROR(OFFSET('Product list'!$D$1,MATCH(D261,'Product list'!$C:$C,0)-1,0),"Product Not in List")</f>
        <v xml:space="preserve">Intercostals - Portion Minimum 85mm MW/VAC FRZ    Carton </v>
      </c>
      <c r="F261" s="36">
        <v>12500</v>
      </c>
      <c r="G261" s="37">
        <v>10.65</v>
      </c>
      <c r="H261" s="1"/>
      <c r="I261" s="38">
        <f t="shared" si="0"/>
        <v>133125</v>
      </c>
      <c r="J261" s="1"/>
      <c r="K261" s="2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3">
      <c r="A262" s="1"/>
      <c r="B262" s="33">
        <v>44116</v>
      </c>
      <c r="C262" s="34"/>
      <c r="D262" s="24">
        <v>763707</v>
      </c>
      <c r="E262" s="35" t="str">
        <f ca="1">IFERROR(OFFSET('Product list'!$D$1,MATCH(D262,'Product list'!$C:$C,0)-1,0),"Product Not in List")</f>
        <v xml:space="preserve">Oyster Blade  IW/VAC FRZ    Carton </v>
      </c>
      <c r="F262" s="36">
        <v>15000</v>
      </c>
      <c r="G262" s="37">
        <v>8.1</v>
      </c>
      <c r="H262" s="1"/>
      <c r="I262" s="38">
        <f t="shared" si="0"/>
        <v>121500</v>
      </c>
      <c r="J262" s="1"/>
      <c r="K262" s="29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3">
      <c r="A263" s="1"/>
      <c r="B263" s="33">
        <v>44116</v>
      </c>
      <c r="C263" s="34"/>
      <c r="D263" s="24">
        <v>764794</v>
      </c>
      <c r="E263" s="35" t="str">
        <f ca="1">IFERROR(OFFSET('Product list'!$D$1,MATCH(D263,'Product list'!$C:$C,0)-1,0),"Product Not in List")</f>
        <v xml:space="preserve">Chuck Short Rib - 3 Rib MW/VAC FRZ    Carton </v>
      </c>
      <c r="F263" s="36">
        <v>20000</v>
      </c>
      <c r="G263" s="37">
        <v>6.51</v>
      </c>
      <c r="H263" s="1"/>
      <c r="I263" s="38">
        <f t="shared" si="0"/>
        <v>130200</v>
      </c>
      <c r="J263" s="1"/>
      <c r="K263" s="29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3">
      <c r="A264" s="1"/>
      <c r="B264" s="33">
        <v>44116</v>
      </c>
      <c r="C264" s="34"/>
      <c r="D264" s="24">
        <v>764817</v>
      </c>
      <c r="E264" s="35" t="str">
        <f ca="1">IFERROR(OFFSET('Product list'!$D$1,MATCH(D264,'Product list'!$C:$C,0)-1,0),"Product Not in List")</f>
        <v xml:space="preserve">Flap Meat  MW/VAC CHILLED    Carton </v>
      </c>
      <c r="F264" s="36">
        <v>26250</v>
      </c>
      <c r="G264" s="37">
        <v>10.050000000000001</v>
      </c>
      <c r="H264" s="1"/>
      <c r="I264" s="38">
        <f t="shared" si="0"/>
        <v>263812.5</v>
      </c>
      <c r="J264" s="1"/>
      <c r="K264" s="29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3">
      <c r="A265" s="1"/>
      <c r="B265" s="33">
        <v>44116</v>
      </c>
      <c r="C265" s="34"/>
      <c r="D265" s="24">
        <v>764822</v>
      </c>
      <c r="E265" s="35" t="str">
        <f ca="1">IFERROR(OFFSET('Product list'!$D$1,MATCH(D265,'Product list'!$C:$C,0)-1,0),"Product Not in List")</f>
        <v xml:space="preserve">Bolar Blade  IW/VAC FRZ    Carton </v>
      </c>
      <c r="F265" s="36">
        <v>20000</v>
      </c>
      <c r="G265" s="37">
        <v>7.4</v>
      </c>
      <c r="H265" s="1"/>
      <c r="I265" s="38">
        <f t="shared" si="0"/>
        <v>148000</v>
      </c>
      <c r="J265" s="1"/>
      <c r="K265" s="29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3">
      <c r="A266" s="1"/>
      <c r="B266" s="33">
        <v>44116</v>
      </c>
      <c r="C266" s="34"/>
      <c r="D266" s="24">
        <v>764828</v>
      </c>
      <c r="E266" s="35" t="str">
        <f ca="1">IFERROR(OFFSET('Product list'!$D$1,MATCH(D266,'Product list'!$C:$C,0)-1,0),"Product Not in List")</f>
        <v xml:space="preserve">Inside Skirt  MW/VAC FRZ    Carton </v>
      </c>
      <c r="F266" s="36">
        <v>19250</v>
      </c>
      <c r="G266" s="37">
        <v>8.65</v>
      </c>
      <c r="H266" s="1"/>
      <c r="I266" s="38">
        <f t="shared" si="0"/>
        <v>166512.5</v>
      </c>
      <c r="J266" s="1"/>
      <c r="K266" s="29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3">
      <c r="A267" s="1"/>
      <c r="B267" s="33">
        <v>44116</v>
      </c>
      <c r="C267" s="34"/>
      <c r="D267" s="24">
        <v>764832</v>
      </c>
      <c r="E267" s="35" t="str">
        <f ca="1">IFERROR(OFFSET('Product list'!$D$1,MATCH(D267,'Product list'!$C:$C,0)-1,0),"Product Not in List")</f>
        <v xml:space="preserve">Plate Rib  BP FRZ    Carton </v>
      </c>
      <c r="F267" s="36">
        <v>7500</v>
      </c>
      <c r="G267" s="37">
        <v>3.56</v>
      </c>
      <c r="H267" s="1"/>
      <c r="I267" s="38">
        <f t="shared" si="0"/>
        <v>26700</v>
      </c>
      <c r="J267" s="1"/>
      <c r="K267" s="29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3">
      <c r="A268" s="1"/>
      <c r="B268" s="33">
        <v>44116</v>
      </c>
      <c r="C268" s="34"/>
      <c r="D268" s="24">
        <v>764844</v>
      </c>
      <c r="E268" s="35" t="str">
        <f ca="1">IFERROR(OFFSET('Product list'!$D$1,MATCH(D268,'Product list'!$C:$C,0)-1,0),"Product Not in List")</f>
        <v xml:space="preserve">Spare Ribs - 3Rib LP FRZ    Carton </v>
      </c>
      <c r="F268" s="36">
        <v>10000</v>
      </c>
      <c r="G268" s="37">
        <v>3.85</v>
      </c>
      <c r="H268" s="1"/>
      <c r="I268" s="38">
        <f t="shared" si="0"/>
        <v>38500</v>
      </c>
      <c r="J268" s="1"/>
      <c r="K268" s="29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3">
      <c r="A269" s="1"/>
      <c r="B269" s="33">
        <v>44116</v>
      </c>
      <c r="C269" s="34"/>
      <c r="D269" s="24">
        <v>764861</v>
      </c>
      <c r="E269" s="35" t="str">
        <f ca="1">IFERROR(OFFSET('Product list'!$D$1,MATCH(D269,'Product list'!$C:$C,0)-1,0),"Product Not in List")</f>
        <v>*YP* Trimmings 50CL 25.0kg BP FRZ Halal Generic Carton</v>
      </c>
      <c r="F269" s="36">
        <v>30000</v>
      </c>
      <c r="G269" s="37">
        <v>2</v>
      </c>
      <c r="H269" s="1"/>
      <c r="I269" s="38">
        <f t="shared" si="0"/>
        <v>60000</v>
      </c>
      <c r="J269" s="1"/>
      <c r="K269" s="29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3">
      <c r="A270" s="1"/>
      <c r="B270" s="33">
        <v>44116</v>
      </c>
      <c r="C270" s="34"/>
      <c r="D270" s="24">
        <v>764867</v>
      </c>
      <c r="E270" s="35" t="str">
        <f ca="1">IFERROR(OFFSET('Product list'!$D$1,MATCH(D270,'Product list'!$C:$C,0)-1,0),"Product Not in List")</f>
        <v xml:space="preserve">Eye Round  MW/VAC FRZ    Carton </v>
      </c>
      <c r="F270" s="36">
        <v>26250</v>
      </c>
      <c r="G270" s="37">
        <v>8.75</v>
      </c>
      <c r="H270" s="1"/>
      <c r="I270" s="38">
        <f t="shared" si="0"/>
        <v>229687.5</v>
      </c>
      <c r="J270" s="1"/>
      <c r="K270" s="29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3">
      <c r="A271" s="1"/>
      <c r="B271" s="33">
        <v>44116</v>
      </c>
      <c r="C271" s="34"/>
      <c r="D271" s="24">
        <v>764869</v>
      </c>
      <c r="E271" s="35" t="str">
        <f ca="1">IFERROR(OFFSET('Product list'!$D$1,MATCH(D271,'Product list'!$C:$C,0)-1,0),"Product Not in List")</f>
        <v xml:space="preserve">Brisket Point End - Deckle Off 5 Rib IW/VAC FRZ    Carton </v>
      </c>
      <c r="F271" s="36">
        <v>87500</v>
      </c>
      <c r="G271" s="37">
        <v>6.38</v>
      </c>
      <c r="H271" s="1"/>
      <c r="I271" s="38">
        <f t="shared" si="0"/>
        <v>558250</v>
      </c>
      <c r="J271" s="1"/>
      <c r="K271" s="29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3">
      <c r="A272" s="1"/>
      <c r="B272" s="33">
        <v>44116</v>
      </c>
      <c r="C272" s="34"/>
      <c r="D272" s="24">
        <v>764916</v>
      </c>
      <c r="E272" s="35" t="str">
        <f ca="1">IFERROR(OFFSET('Product list'!$D$1,MATCH(D272,'Product list'!$C:$C,0)-1,0),"Product Not in List")</f>
        <v xml:space="preserve">Flank Steak  LP FRZ    Carton </v>
      </c>
      <c r="F272" s="36">
        <v>9700</v>
      </c>
      <c r="G272" s="37">
        <v>9.9</v>
      </c>
      <c r="H272" s="1"/>
      <c r="I272" s="38">
        <f t="shared" si="0"/>
        <v>96030</v>
      </c>
      <c r="J272" s="1"/>
      <c r="K272" s="29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3">
      <c r="A273" s="1"/>
      <c r="B273" s="33">
        <v>44116</v>
      </c>
      <c r="C273" s="34"/>
      <c r="D273" s="24">
        <v>79863</v>
      </c>
      <c r="E273" s="35" t="str">
        <f ca="1">IFERROR(OFFSET('Product list'!$D$1,MATCH(D273,'Product list'!$C:$C,0)-1,0),"Product Not in List")</f>
        <v>Outside Flat IW/VAC FZN Non-Halal Generic Carton</v>
      </c>
      <c r="F273" s="36">
        <v>17500</v>
      </c>
      <c r="G273" s="37">
        <v>7.15</v>
      </c>
      <c r="H273" s="1"/>
      <c r="I273" s="38">
        <f t="shared" si="0"/>
        <v>125125</v>
      </c>
      <c r="J273" s="1"/>
      <c r="K273" s="29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3">
      <c r="A274" s="1"/>
      <c r="B274" s="33">
        <v>44116</v>
      </c>
      <c r="C274" s="34"/>
      <c r="D274" s="24">
        <v>764738</v>
      </c>
      <c r="E274" s="35" t="str">
        <f ca="1">IFERROR(OFFSET('Product list'!$D$1,MATCH(D274,'Product list'!$C:$C,0)-1,0),"Product Not in List")</f>
        <v>Trimmings 85cl</v>
      </c>
      <c r="F274" s="36">
        <v>30000</v>
      </c>
      <c r="G274" s="37">
        <v>6.05</v>
      </c>
      <c r="H274" s="1"/>
      <c r="I274" s="38">
        <f t="shared" si="0"/>
        <v>181500</v>
      </c>
      <c r="J274" s="1"/>
      <c r="K274" s="29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3">
      <c r="A275" s="1"/>
      <c r="B275" s="33">
        <v>44123</v>
      </c>
      <c r="C275" s="34"/>
      <c r="D275" s="24">
        <v>12444</v>
      </c>
      <c r="E275" s="35" t="str">
        <f ca="1">IFERROR(OFFSET('Product list'!$D$1,MATCH(D275,'Product list'!$C:$C,0)-1,0),"Product Not in List")</f>
        <v>*YP* Trimmings 75CL 27.2kg BP FRZ Halal Generic Carton</v>
      </c>
      <c r="F275" s="36">
        <v>167000</v>
      </c>
      <c r="G275" s="37">
        <v>5.4</v>
      </c>
      <c r="H275" s="1"/>
      <c r="I275" s="38">
        <f t="shared" si="0"/>
        <v>901800.00000000012</v>
      </c>
      <c r="J275" s="1"/>
      <c r="K275" s="29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3">
      <c r="A276" s="1"/>
      <c r="B276" s="33">
        <v>44123</v>
      </c>
      <c r="C276" s="34"/>
      <c r="D276" s="24">
        <v>55217</v>
      </c>
      <c r="E276" s="35" t="str">
        <f ca="1">IFERROR(OFFSET('Product list'!$D$1,MATCH(D276,'Product list'!$C:$C,0)-1,0),"Product Not in List")</f>
        <v xml:space="preserve">Short Ribs - 3 Rib MW/VAC FRZ    Carton </v>
      </c>
      <c r="F276" s="36">
        <v>18200</v>
      </c>
      <c r="G276" s="37">
        <v>9.6999999999999993</v>
      </c>
      <c r="H276" s="1"/>
      <c r="I276" s="38">
        <f t="shared" si="0"/>
        <v>176540</v>
      </c>
      <c r="J276" s="1"/>
      <c r="K276" s="29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3">
      <c r="A277" s="1"/>
      <c r="B277" s="33">
        <v>44123</v>
      </c>
      <c r="C277" s="34"/>
      <c r="D277" s="24">
        <v>689667</v>
      </c>
      <c r="E277" s="35" t="str">
        <f ca="1">IFERROR(OFFSET('Product list'!$D$1,MATCH(D277,'Product list'!$C:$C,0)-1,0),"Product Not in List")</f>
        <v xml:space="preserve">Neck Bone  LP FRZ  Halal  Carton </v>
      </c>
      <c r="F277" s="36">
        <v>18250</v>
      </c>
      <c r="G277" s="37">
        <v>2.2000000000000002</v>
      </c>
      <c r="H277" s="1"/>
      <c r="I277" s="38">
        <f t="shared" si="0"/>
        <v>40150</v>
      </c>
      <c r="J277" s="1"/>
      <c r="K277" s="29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3">
      <c r="A278" s="1"/>
      <c r="B278" s="33">
        <v>44123</v>
      </c>
      <c r="C278" s="34"/>
      <c r="D278" s="24">
        <v>689794</v>
      </c>
      <c r="E278" s="35" t="str">
        <f ca="1">IFERROR(OFFSET('Product list'!$D$1,MATCH(D278,'Product list'!$C:$C,0)-1,0),"Product Not in List")</f>
        <v xml:space="preserve">Chuck Roll - 5 Rib IW/VAC FRZ  Halal  Carton </v>
      </c>
      <c r="F278" s="36">
        <v>66500</v>
      </c>
      <c r="G278" s="37">
        <v>7.65</v>
      </c>
      <c r="H278" s="1"/>
      <c r="I278" s="38">
        <f t="shared" si="0"/>
        <v>508725</v>
      </c>
      <c r="J278" s="1"/>
      <c r="K278" s="29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3">
      <c r="A279" s="1"/>
      <c r="B279" s="33">
        <v>44123</v>
      </c>
      <c r="C279" s="34"/>
      <c r="D279" s="24">
        <v>697365</v>
      </c>
      <c r="E279" s="35" t="str">
        <f ca="1">IFERROR(OFFSET('Product list'!$D$1,MATCH(D279,'Product list'!$C:$C,0)-1,0),"Product Not in List")</f>
        <v>*YP* Knuckle - Undercut On IW/VAC FRZ Halal Generic Carton</v>
      </c>
      <c r="F279" s="36">
        <v>43000</v>
      </c>
      <c r="G279" s="37">
        <v>8</v>
      </c>
      <c r="H279" s="1"/>
      <c r="I279" s="38">
        <f t="shared" si="0"/>
        <v>344000</v>
      </c>
      <c r="J279" s="1"/>
      <c r="K279" s="29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3">
      <c r="A280" s="1"/>
      <c r="B280" s="33">
        <v>44123</v>
      </c>
      <c r="C280" s="34"/>
      <c r="D280" s="24">
        <v>698188</v>
      </c>
      <c r="E280" s="35" t="str">
        <f ca="1">IFERROR(OFFSET('Product list'!$D$1,MATCH(D280,'Product list'!$C:$C,0)-1,0),"Product Not in List")</f>
        <v xml:space="preserve">Chuck Roll - 5 Rib IW/VAC FRZ HGP-Free  CHINA LABEL Carton </v>
      </c>
      <c r="F280" s="36">
        <v>27500</v>
      </c>
      <c r="G280" s="37">
        <v>8</v>
      </c>
      <c r="H280" s="1"/>
      <c r="I280" s="38">
        <f t="shared" si="0"/>
        <v>220000</v>
      </c>
      <c r="J280" s="1"/>
      <c r="K280" s="29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3">
      <c r="A281" s="1"/>
      <c r="B281" s="33">
        <v>44123</v>
      </c>
      <c r="C281" s="34"/>
      <c r="D281" s="24">
        <v>698227</v>
      </c>
      <c r="E281" s="35" t="str">
        <f ca="1">IFERROR(OFFSET('Product list'!$D$1,MATCH(D281,'Product list'!$C:$C,0)-1,0),"Product Not in List")</f>
        <v xml:space="preserve">Chuck Short Rib - 3 Rib MW/VAC FRZ HGP-Free  CHINA LABEL Carton </v>
      </c>
      <c r="F281" s="36">
        <v>6000</v>
      </c>
      <c r="G281" s="37">
        <v>8.1</v>
      </c>
      <c r="H281" s="1"/>
      <c r="I281" s="38">
        <f t="shared" si="0"/>
        <v>48600</v>
      </c>
      <c r="J281" s="1"/>
      <c r="K281" s="29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3">
      <c r="A282" s="1"/>
      <c r="B282" s="33">
        <v>44123</v>
      </c>
      <c r="C282" s="34"/>
      <c r="D282" s="24">
        <v>698228</v>
      </c>
      <c r="E282" s="35" t="str">
        <f ca="1">IFERROR(OFFSET('Product list'!$D$1,MATCH(D282,'Product list'!$C:$C,0)-1,0),"Product Not in List")</f>
        <v xml:space="preserve">Short Rib  MW/VAC FRZ HGP-Free  CHINA LABEL Carton </v>
      </c>
      <c r="F282" s="36">
        <v>7500</v>
      </c>
      <c r="G282" s="37">
        <v>10.199999999999999</v>
      </c>
      <c r="H282" s="1"/>
      <c r="I282" s="38">
        <f t="shared" si="0"/>
        <v>76500</v>
      </c>
      <c r="J282" s="1"/>
      <c r="K282" s="29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3">
      <c r="A283" s="1"/>
      <c r="B283" s="33">
        <v>44123</v>
      </c>
      <c r="C283" s="34"/>
      <c r="D283" s="24">
        <v>698267</v>
      </c>
      <c r="E283" s="35" t="str">
        <f ca="1">IFERROR(OFFSET('Product list'!$D$1,MATCH(D283,'Product list'!$C:$C,0)-1,0),"Product Not in List")</f>
        <v xml:space="preserve">Back Ribs - 6 Rib LP FRZ    Carton </v>
      </c>
      <c r="F283" s="36">
        <v>14000</v>
      </c>
      <c r="G283" s="37">
        <v>6.5</v>
      </c>
      <c r="H283" s="1"/>
      <c r="I283" s="38">
        <f t="shared" si="0"/>
        <v>91000</v>
      </c>
      <c r="J283" s="1"/>
      <c r="K283" s="29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3">
      <c r="A284" s="1"/>
      <c r="B284" s="33">
        <v>44123</v>
      </c>
      <c r="C284" s="34"/>
      <c r="D284" s="24">
        <v>698268</v>
      </c>
      <c r="E284" s="35" t="str">
        <f ca="1">IFERROR(OFFSET('Product list'!$D$1,MATCH(D284,'Product list'!$C:$C,0)-1,0),"Product Not in List")</f>
        <v xml:space="preserve">Tri Tip  MW/VAC CHILLED    Carton </v>
      </c>
      <c r="F284" s="36">
        <v>12500</v>
      </c>
      <c r="G284" s="37">
        <v>9.6</v>
      </c>
      <c r="H284" s="1"/>
      <c r="I284" s="38">
        <f t="shared" si="0"/>
        <v>120000</v>
      </c>
      <c r="J284" s="1"/>
      <c r="K284" s="2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3">
      <c r="A285" s="1"/>
      <c r="B285" s="33">
        <v>44123</v>
      </c>
      <c r="C285" s="34"/>
      <c r="D285" s="24">
        <v>698273</v>
      </c>
      <c r="E285" s="35" t="str">
        <f ca="1">IFERROR(OFFSET('Product list'!$D$1,MATCH(D285,'Product list'!$C:$C,0)-1,0),"Product Not in List")</f>
        <v xml:space="preserve">Brisket Pieces - Deckle MW/VAC FRZ HGP-Free  CHINA LABEL Carton </v>
      </c>
      <c r="F285" s="36">
        <v>7500</v>
      </c>
      <c r="G285" s="37">
        <v>3.8</v>
      </c>
      <c r="H285" s="1"/>
      <c r="I285" s="38">
        <f t="shared" si="0"/>
        <v>28500</v>
      </c>
      <c r="J285" s="1"/>
      <c r="K285" s="29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3">
      <c r="A286" s="1"/>
      <c r="B286" s="33">
        <v>44123</v>
      </c>
      <c r="C286" s="34"/>
      <c r="D286" s="24">
        <v>698301</v>
      </c>
      <c r="E286" s="35" t="str">
        <f ca="1">IFERROR(OFFSET('Product list'!$D$1,MATCH(D286,'Product list'!$C:$C,0)-1,0),"Product Not in List")</f>
        <v xml:space="preserve">Back Ribs - 6 Rib, approx 120mm LP FRZ HGP-Free  CHINA LABEL Carton </v>
      </c>
      <c r="F286" s="36">
        <v>6000</v>
      </c>
      <c r="G286" s="37">
        <v>6.24</v>
      </c>
      <c r="H286" s="1"/>
      <c r="I286" s="38">
        <f t="shared" si="0"/>
        <v>37440</v>
      </c>
      <c r="J286" s="1"/>
      <c r="K286" s="29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3">
      <c r="A287" s="1"/>
      <c r="B287" s="33">
        <v>44123</v>
      </c>
      <c r="C287" s="34"/>
      <c r="D287" s="24">
        <v>698565</v>
      </c>
      <c r="E287" s="35" t="str">
        <f ca="1">IFERROR(OFFSET('Product list'!$D$1,MATCH(D287,'Product list'!$C:$C,0)-1,0),"Product Not in List")</f>
        <v xml:space="preserve">Brisket Navel End - 7 Rib IW/VAC CHILLED    Carton </v>
      </c>
      <c r="F287" s="36">
        <v>52500</v>
      </c>
      <c r="G287" s="37">
        <v>5.0999999999999996</v>
      </c>
      <c r="H287" s="1"/>
      <c r="I287" s="38">
        <f t="shared" si="0"/>
        <v>267750</v>
      </c>
      <c r="J287" s="1"/>
      <c r="K287" s="29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3">
      <c r="A288" s="1"/>
      <c r="B288" s="33">
        <v>44123</v>
      </c>
      <c r="C288" s="34"/>
      <c r="D288" s="24">
        <v>698818</v>
      </c>
      <c r="E288" s="35" t="str">
        <f ca="1">IFERROR(OFFSET('Product list'!$D$1,MATCH(D288,'Product list'!$C:$C,0)-1,0),"Product Not in List")</f>
        <v>*YP* Trimmings 65CL 27.2kg BP FRZ Halal Generic Carton</v>
      </c>
      <c r="F288" s="36">
        <v>157500</v>
      </c>
      <c r="G288" s="37">
        <v>3.57</v>
      </c>
      <c r="H288" s="1"/>
      <c r="I288" s="38">
        <f t="shared" si="0"/>
        <v>562275</v>
      </c>
      <c r="J288" s="1"/>
      <c r="K288" s="29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3">
      <c r="A289" s="1"/>
      <c r="B289" s="33">
        <v>44123</v>
      </c>
      <c r="C289" s="34"/>
      <c r="D289" s="24">
        <v>763706</v>
      </c>
      <c r="E289" s="35" t="str">
        <f ca="1">IFERROR(OFFSET('Product list'!$D$1,MATCH(D289,'Product list'!$C:$C,0)-1,0),"Product Not in List")</f>
        <v xml:space="preserve">Intercostals - Portion Minimum 85mm MW/VAC FRZ    Carton </v>
      </c>
      <c r="F289" s="36">
        <v>12500</v>
      </c>
      <c r="G289" s="37">
        <v>10.65</v>
      </c>
      <c r="H289" s="1"/>
      <c r="I289" s="38">
        <f t="shared" si="0"/>
        <v>133125</v>
      </c>
      <c r="J289" s="1"/>
      <c r="K289" s="29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3">
      <c r="A290" s="1"/>
      <c r="B290" s="33">
        <v>44123</v>
      </c>
      <c r="C290" s="34"/>
      <c r="D290" s="24">
        <v>763707</v>
      </c>
      <c r="E290" s="35" t="str">
        <f ca="1">IFERROR(OFFSET('Product list'!$D$1,MATCH(D290,'Product list'!$C:$C,0)-1,0),"Product Not in List")</f>
        <v xml:space="preserve">Oyster Blade  IW/VAC FRZ    Carton </v>
      </c>
      <c r="F290" s="36">
        <v>15000</v>
      </c>
      <c r="G290" s="37">
        <v>8.1</v>
      </c>
      <c r="H290" s="1"/>
      <c r="I290" s="38">
        <f t="shared" si="0"/>
        <v>121500</v>
      </c>
      <c r="J290" s="1"/>
      <c r="K290" s="29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3">
      <c r="A291" s="1"/>
      <c r="B291" s="33">
        <v>44123</v>
      </c>
      <c r="C291" s="34"/>
      <c r="D291" s="24">
        <v>764794</v>
      </c>
      <c r="E291" s="35" t="str">
        <f ca="1">IFERROR(OFFSET('Product list'!$D$1,MATCH(D291,'Product list'!$C:$C,0)-1,0),"Product Not in List")</f>
        <v xml:space="preserve">Chuck Short Rib - 3 Rib MW/VAC FRZ    Carton </v>
      </c>
      <c r="F291" s="36">
        <v>20000</v>
      </c>
      <c r="G291" s="37">
        <v>6.51</v>
      </c>
      <c r="H291" s="1"/>
      <c r="I291" s="38">
        <f t="shared" si="0"/>
        <v>130200</v>
      </c>
      <c r="J291" s="1"/>
      <c r="K291" s="29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3">
      <c r="A292" s="1"/>
      <c r="B292" s="33">
        <v>44123</v>
      </c>
      <c r="C292" s="34"/>
      <c r="D292" s="24">
        <v>764817</v>
      </c>
      <c r="E292" s="35" t="str">
        <f ca="1">IFERROR(OFFSET('Product list'!$D$1,MATCH(D292,'Product list'!$C:$C,0)-1,0),"Product Not in List")</f>
        <v xml:space="preserve">Flap Meat  MW/VAC CHILLED    Carton </v>
      </c>
      <c r="F292" s="36">
        <v>26250</v>
      </c>
      <c r="G292" s="37">
        <v>10.050000000000001</v>
      </c>
      <c r="H292" s="1"/>
      <c r="I292" s="38">
        <f t="shared" si="0"/>
        <v>263812.5</v>
      </c>
      <c r="J292" s="1"/>
      <c r="K292" s="29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3">
      <c r="A293" s="1"/>
      <c r="B293" s="33">
        <v>44123</v>
      </c>
      <c r="C293" s="34"/>
      <c r="D293" s="24">
        <v>764822</v>
      </c>
      <c r="E293" s="35" t="str">
        <f ca="1">IFERROR(OFFSET('Product list'!$D$1,MATCH(D293,'Product list'!$C:$C,0)-1,0),"Product Not in List")</f>
        <v xml:space="preserve">Bolar Blade  IW/VAC FRZ    Carton </v>
      </c>
      <c r="F293" s="36">
        <v>20000</v>
      </c>
      <c r="G293" s="37">
        <v>7.4</v>
      </c>
      <c r="H293" s="1"/>
      <c r="I293" s="38">
        <f t="shared" si="0"/>
        <v>148000</v>
      </c>
      <c r="J293" s="1"/>
      <c r="K293" s="29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3">
      <c r="A294" s="1"/>
      <c r="B294" s="33">
        <v>44123</v>
      </c>
      <c r="C294" s="34"/>
      <c r="D294" s="24">
        <v>764828</v>
      </c>
      <c r="E294" s="35" t="str">
        <f ca="1">IFERROR(OFFSET('Product list'!$D$1,MATCH(D294,'Product list'!$C:$C,0)-1,0),"Product Not in List")</f>
        <v xml:space="preserve">Inside Skirt  MW/VAC FRZ    Carton </v>
      </c>
      <c r="F294" s="36">
        <v>19250</v>
      </c>
      <c r="G294" s="37">
        <v>8.65</v>
      </c>
      <c r="H294" s="1"/>
      <c r="I294" s="38">
        <f t="shared" si="0"/>
        <v>166512.5</v>
      </c>
      <c r="J294" s="1"/>
      <c r="K294" s="29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3">
      <c r="A295" s="1"/>
      <c r="B295" s="33">
        <v>44123</v>
      </c>
      <c r="C295" s="34"/>
      <c r="D295" s="24">
        <v>764832</v>
      </c>
      <c r="E295" s="35" t="str">
        <f ca="1">IFERROR(OFFSET('Product list'!$D$1,MATCH(D295,'Product list'!$C:$C,0)-1,0),"Product Not in List")</f>
        <v xml:space="preserve">Plate Rib  BP FRZ    Carton </v>
      </c>
      <c r="F295" s="36">
        <v>7500</v>
      </c>
      <c r="G295" s="37">
        <v>3.56</v>
      </c>
      <c r="H295" s="1"/>
      <c r="I295" s="38">
        <f t="shared" si="0"/>
        <v>26700</v>
      </c>
      <c r="J295" s="1"/>
      <c r="K295" s="2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3">
      <c r="A296" s="1"/>
      <c r="B296" s="33">
        <v>44123</v>
      </c>
      <c r="C296" s="34"/>
      <c r="D296" s="24">
        <v>764844</v>
      </c>
      <c r="E296" s="35" t="str">
        <f ca="1">IFERROR(OFFSET('Product list'!$D$1,MATCH(D296,'Product list'!$C:$C,0)-1,0),"Product Not in List")</f>
        <v xml:space="preserve">Spare Ribs - 3Rib LP FRZ    Carton </v>
      </c>
      <c r="F296" s="36">
        <v>10000</v>
      </c>
      <c r="G296" s="37">
        <v>3.85</v>
      </c>
      <c r="H296" s="1"/>
      <c r="I296" s="38">
        <f t="shared" si="0"/>
        <v>38500</v>
      </c>
      <c r="J296" s="1"/>
      <c r="K296" s="29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3">
      <c r="A297" s="1"/>
      <c r="B297" s="33">
        <v>44123</v>
      </c>
      <c r="C297" s="34"/>
      <c r="D297" s="24">
        <v>764861</v>
      </c>
      <c r="E297" s="35" t="str">
        <f ca="1">IFERROR(OFFSET('Product list'!$D$1,MATCH(D297,'Product list'!$C:$C,0)-1,0),"Product Not in List")</f>
        <v>*YP* Trimmings 50CL 25.0kg BP FRZ Halal Generic Carton</v>
      </c>
      <c r="F297" s="36">
        <v>30000</v>
      </c>
      <c r="G297" s="37">
        <v>2</v>
      </c>
      <c r="H297" s="1"/>
      <c r="I297" s="38">
        <f t="shared" si="0"/>
        <v>60000</v>
      </c>
      <c r="J297" s="1"/>
      <c r="K297" s="29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3">
      <c r="A298" s="1"/>
      <c r="B298" s="33">
        <v>44123</v>
      </c>
      <c r="C298" s="34"/>
      <c r="D298" s="24">
        <v>764867</v>
      </c>
      <c r="E298" s="35" t="str">
        <f ca="1">IFERROR(OFFSET('Product list'!$D$1,MATCH(D298,'Product list'!$C:$C,0)-1,0),"Product Not in List")</f>
        <v xml:space="preserve">Eye Round  MW/VAC FRZ    Carton </v>
      </c>
      <c r="F298" s="36">
        <v>26250</v>
      </c>
      <c r="G298" s="37">
        <v>8.75</v>
      </c>
      <c r="H298" s="1"/>
      <c r="I298" s="38">
        <f t="shared" si="0"/>
        <v>229687.5</v>
      </c>
      <c r="J298" s="1"/>
      <c r="K298" s="29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3">
      <c r="A299" s="1"/>
      <c r="B299" s="33">
        <v>44123</v>
      </c>
      <c r="C299" s="34"/>
      <c r="D299" s="24">
        <v>764869</v>
      </c>
      <c r="E299" s="35" t="str">
        <f ca="1">IFERROR(OFFSET('Product list'!$D$1,MATCH(D299,'Product list'!$C:$C,0)-1,0),"Product Not in List")</f>
        <v xml:space="preserve">Brisket Point End - Deckle Off 5 Rib IW/VAC FRZ    Carton </v>
      </c>
      <c r="F299" s="36">
        <v>87500</v>
      </c>
      <c r="G299" s="37">
        <v>6.38</v>
      </c>
      <c r="H299" s="1"/>
      <c r="I299" s="38">
        <f t="shared" si="0"/>
        <v>558250</v>
      </c>
      <c r="J299" s="1"/>
      <c r="K299" s="29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3">
      <c r="A300" s="1"/>
      <c r="B300" s="33">
        <v>44123</v>
      </c>
      <c r="C300" s="34"/>
      <c r="D300" s="24">
        <v>764916</v>
      </c>
      <c r="E300" s="35" t="str">
        <f ca="1">IFERROR(OFFSET('Product list'!$D$1,MATCH(D300,'Product list'!$C:$C,0)-1,0),"Product Not in List")</f>
        <v xml:space="preserve">Flank Steak  LP FRZ    Carton </v>
      </c>
      <c r="F300" s="36">
        <v>9700</v>
      </c>
      <c r="G300" s="37">
        <v>9.9</v>
      </c>
      <c r="H300" s="1"/>
      <c r="I300" s="38">
        <f t="shared" si="0"/>
        <v>96030</v>
      </c>
      <c r="J300" s="1"/>
      <c r="K300" s="29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3">
      <c r="A301" s="1"/>
      <c r="B301" s="33">
        <v>44123</v>
      </c>
      <c r="C301" s="34"/>
      <c r="D301" s="24">
        <v>79863</v>
      </c>
      <c r="E301" s="35" t="str">
        <f ca="1">IFERROR(OFFSET('Product list'!$D$1,MATCH(D301,'Product list'!$C:$C,0)-1,0),"Product Not in List")</f>
        <v>Outside Flat IW/VAC FZN Non-Halal Generic Carton</v>
      </c>
      <c r="F301" s="36">
        <v>17500</v>
      </c>
      <c r="G301" s="37">
        <v>7.15</v>
      </c>
      <c r="H301" s="1"/>
      <c r="I301" s="38">
        <f t="shared" si="0"/>
        <v>125125</v>
      </c>
      <c r="J301" s="1"/>
      <c r="K301" s="29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3">
      <c r="A302" s="1"/>
      <c r="B302" s="33">
        <v>44123</v>
      </c>
      <c r="C302" s="34"/>
      <c r="D302" s="24">
        <v>764738</v>
      </c>
      <c r="E302" s="35" t="str">
        <f ca="1">IFERROR(OFFSET('Product list'!$D$1,MATCH(D302,'Product list'!$C:$C,0)-1,0),"Product Not in List")</f>
        <v>Trimmings 85cl</v>
      </c>
      <c r="F302" s="36">
        <v>30000</v>
      </c>
      <c r="G302" s="37">
        <v>6.05</v>
      </c>
      <c r="H302" s="1"/>
      <c r="I302" s="38">
        <f t="shared" si="0"/>
        <v>181500</v>
      </c>
      <c r="J302" s="1"/>
      <c r="K302" s="29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3">
      <c r="A303" s="1"/>
      <c r="B303" s="33">
        <v>44130</v>
      </c>
      <c r="C303" s="34"/>
      <c r="D303" s="24">
        <v>12444</v>
      </c>
      <c r="E303" s="35" t="str">
        <f ca="1">IFERROR(OFFSET('Product list'!$D$1,MATCH(D303,'Product list'!$C:$C,0)-1,0),"Product Not in List")</f>
        <v>*YP* Trimmings 75CL 27.2kg BP FRZ Halal Generic Carton</v>
      </c>
      <c r="F303" s="36">
        <v>167000</v>
      </c>
      <c r="G303" s="37">
        <v>5.4</v>
      </c>
      <c r="H303" s="1"/>
      <c r="I303" s="38">
        <f t="shared" si="0"/>
        <v>901800.00000000012</v>
      </c>
      <c r="J303" s="1"/>
      <c r="K303" s="29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3">
      <c r="A304" s="1"/>
      <c r="B304" s="33">
        <v>44130</v>
      </c>
      <c r="C304" s="34"/>
      <c r="D304" s="24">
        <v>55217</v>
      </c>
      <c r="E304" s="35" t="str">
        <f ca="1">IFERROR(OFFSET('Product list'!$D$1,MATCH(D304,'Product list'!$C:$C,0)-1,0),"Product Not in List")</f>
        <v xml:space="preserve">Short Ribs - 3 Rib MW/VAC FRZ    Carton </v>
      </c>
      <c r="F304" s="36">
        <v>18200</v>
      </c>
      <c r="G304" s="37">
        <v>9.6999999999999993</v>
      </c>
      <c r="H304" s="1"/>
      <c r="I304" s="38">
        <f t="shared" si="0"/>
        <v>176540</v>
      </c>
      <c r="J304" s="1"/>
      <c r="K304" s="29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3">
      <c r="A305" s="1"/>
      <c r="B305" s="33">
        <v>44130</v>
      </c>
      <c r="C305" s="34"/>
      <c r="D305" s="24">
        <v>689667</v>
      </c>
      <c r="E305" s="35" t="str">
        <f ca="1">IFERROR(OFFSET('Product list'!$D$1,MATCH(D305,'Product list'!$C:$C,0)-1,0),"Product Not in List")</f>
        <v xml:space="preserve">Neck Bone  LP FRZ  Halal  Carton </v>
      </c>
      <c r="F305" s="36">
        <v>18250</v>
      </c>
      <c r="G305" s="37">
        <v>2.2000000000000002</v>
      </c>
      <c r="H305" s="1"/>
      <c r="I305" s="38">
        <f t="shared" si="0"/>
        <v>40150</v>
      </c>
      <c r="J305" s="1"/>
      <c r="K305" s="29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3">
      <c r="A306" s="1"/>
      <c r="B306" s="33">
        <v>44130</v>
      </c>
      <c r="C306" s="34"/>
      <c r="D306" s="24">
        <v>689794</v>
      </c>
      <c r="E306" s="35" t="str">
        <f ca="1">IFERROR(OFFSET('Product list'!$D$1,MATCH(D306,'Product list'!$C:$C,0)-1,0),"Product Not in List")</f>
        <v xml:space="preserve">Chuck Roll - 5 Rib IW/VAC FRZ  Halal  Carton </v>
      </c>
      <c r="F306" s="36">
        <v>66500</v>
      </c>
      <c r="G306" s="37">
        <v>7.65</v>
      </c>
      <c r="H306" s="1"/>
      <c r="I306" s="38">
        <f t="shared" si="0"/>
        <v>508725</v>
      </c>
      <c r="J306" s="1"/>
      <c r="K306" s="2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3">
      <c r="A307" s="1"/>
      <c r="B307" s="33">
        <v>44130</v>
      </c>
      <c r="C307" s="34"/>
      <c r="D307" s="24">
        <v>697365</v>
      </c>
      <c r="E307" s="35" t="str">
        <f ca="1">IFERROR(OFFSET('Product list'!$D$1,MATCH(D307,'Product list'!$C:$C,0)-1,0),"Product Not in List")</f>
        <v>*YP* Knuckle - Undercut On IW/VAC FRZ Halal Generic Carton</v>
      </c>
      <c r="F307" s="36">
        <v>43000</v>
      </c>
      <c r="G307" s="37">
        <v>8</v>
      </c>
      <c r="H307" s="1"/>
      <c r="I307" s="38">
        <f t="shared" si="0"/>
        <v>344000</v>
      </c>
      <c r="J307" s="1"/>
      <c r="K307" s="29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3">
      <c r="A308" s="1"/>
      <c r="B308" s="33">
        <v>44130</v>
      </c>
      <c r="C308" s="34"/>
      <c r="D308" s="24">
        <v>698188</v>
      </c>
      <c r="E308" s="35" t="str">
        <f ca="1">IFERROR(OFFSET('Product list'!$D$1,MATCH(D308,'Product list'!$C:$C,0)-1,0),"Product Not in List")</f>
        <v xml:space="preserve">Chuck Roll - 5 Rib IW/VAC FRZ HGP-Free  CHINA LABEL Carton </v>
      </c>
      <c r="F308" s="36">
        <v>27500</v>
      </c>
      <c r="G308" s="37">
        <v>8</v>
      </c>
      <c r="H308" s="1"/>
      <c r="I308" s="38">
        <f t="shared" si="0"/>
        <v>220000</v>
      </c>
      <c r="J308" s="1"/>
      <c r="K308" s="29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3">
      <c r="A309" s="1"/>
      <c r="B309" s="33">
        <v>44130</v>
      </c>
      <c r="C309" s="34"/>
      <c r="D309" s="24">
        <v>698227</v>
      </c>
      <c r="E309" s="35" t="str">
        <f ca="1">IFERROR(OFFSET('Product list'!$D$1,MATCH(D309,'Product list'!$C:$C,0)-1,0),"Product Not in List")</f>
        <v xml:space="preserve">Chuck Short Rib - 3 Rib MW/VAC FRZ HGP-Free  CHINA LABEL Carton </v>
      </c>
      <c r="F309" s="36">
        <v>6000</v>
      </c>
      <c r="G309" s="37">
        <v>8.1</v>
      </c>
      <c r="H309" s="1"/>
      <c r="I309" s="38">
        <f t="shared" si="0"/>
        <v>48600</v>
      </c>
      <c r="J309" s="1"/>
      <c r="K309" s="29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3">
      <c r="A310" s="1"/>
      <c r="B310" s="33">
        <v>44130</v>
      </c>
      <c r="C310" s="34"/>
      <c r="D310" s="24">
        <v>698228</v>
      </c>
      <c r="E310" s="35" t="str">
        <f ca="1">IFERROR(OFFSET('Product list'!$D$1,MATCH(D310,'Product list'!$C:$C,0)-1,0),"Product Not in List")</f>
        <v xml:space="preserve">Short Rib  MW/VAC FRZ HGP-Free  CHINA LABEL Carton </v>
      </c>
      <c r="F310" s="36">
        <v>7500</v>
      </c>
      <c r="G310" s="37">
        <v>10.199999999999999</v>
      </c>
      <c r="H310" s="1"/>
      <c r="I310" s="38">
        <f t="shared" si="0"/>
        <v>76500</v>
      </c>
      <c r="J310" s="1"/>
      <c r="K310" s="2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3">
      <c r="A311" s="1"/>
      <c r="B311" s="33">
        <v>44130</v>
      </c>
      <c r="C311" s="34"/>
      <c r="D311" s="24">
        <v>698267</v>
      </c>
      <c r="E311" s="35" t="str">
        <f ca="1">IFERROR(OFFSET('Product list'!$D$1,MATCH(D311,'Product list'!$C:$C,0)-1,0),"Product Not in List")</f>
        <v xml:space="preserve">Back Ribs - 6 Rib LP FRZ    Carton </v>
      </c>
      <c r="F311" s="36">
        <v>14000</v>
      </c>
      <c r="G311" s="37">
        <v>6.5</v>
      </c>
      <c r="H311" s="1"/>
      <c r="I311" s="38">
        <f t="shared" si="0"/>
        <v>91000</v>
      </c>
      <c r="J311" s="1"/>
      <c r="K311" s="29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3">
      <c r="A312" s="1"/>
      <c r="B312" s="33">
        <v>44130</v>
      </c>
      <c r="C312" s="34"/>
      <c r="D312" s="24">
        <v>698268</v>
      </c>
      <c r="E312" s="35" t="str">
        <f ca="1">IFERROR(OFFSET('Product list'!$D$1,MATCH(D312,'Product list'!$C:$C,0)-1,0),"Product Not in List")</f>
        <v xml:space="preserve">Tri Tip  MW/VAC CHILLED    Carton </v>
      </c>
      <c r="F312" s="36">
        <v>12500</v>
      </c>
      <c r="G312" s="37">
        <v>9.6</v>
      </c>
      <c r="H312" s="1"/>
      <c r="I312" s="38">
        <f t="shared" si="0"/>
        <v>120000</v>
      </c>
      <c r="J312" s="1"/>
      <c r="K312" s="2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3">
      <c r="A313" s="1"/>
      <c r="B313" s="33">
        <v>44130</v>
      </c>
      <c r="C313" s="34"/>
      <c r="D313" s="24">
        <v>698273</v>
      </c>
      <c r="E313" s="35" t="str">
        <f ca="1">IFERROR(OFFSET('Product list'!$D$1,MATCH(D313,'Product list'!$C:$C,0)-1,0),"Product Not in List")</f>
        <v xml:space="preserve">Brisket Pieces - Deckle MW/VAC FRZ HGP-Free  CHINA LABEL Carton </v>
      </c>
      <c r="F313" s="36">
        <v>7500</v>
      </c>
      <c r="G313" s="37">
        <v>3.8</v>
      </c>
      <c r="H313" s="1"/>
      <c r="I313" s="38">
        <f t="shared" si="0"/>
        <v>28500</v>
      </c>
      <c r="J313" s="1"/>
      <c r="K313" s="2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3">
      <c r="A314" s="1"/>
      <c r="B314" s="33">
        <v>44130</v>
      </c>
      <c r="C314" s="34"/>
      <c r="D314" s="24">
        <v>698301</v>
      </c>
      <c r="E314" s="35" t="str">
        <f ca="1">IFERROR(OFFSET('Product list'!$D$1,MATCH(D314,'Product list'!$C:$C,0)-1,0),"Product Not in List")</f>
        <v xml:space="preserve">Back Ribs - 6 Rib, approx 120mm LP FRZ HGP-Free  CHINA LABEL Carton </v>
      </c>
      <c r="F314" s="36">
        <v>6000</v>
      </c>
      <c r="G314" s="37">
        <v>6.24</v>
      </c>
      <c r="H314" s="1"/>
      <c r="I314" s="38">
        <f t="shared" si="0"/>
        <v>37440</v>
      </c>
      <c r="J314" s="1"/>
      <c r="K314" s="2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3">
      <c r="A315" s="1"/>
      <c r="B315" s="33">
        <v>44130</v>
      </c>
      <c r="C315" s="34"/>
      <c r="D315" s="24">
        <v>698565</v>
      </c>
      <c r="E315" s="35" t="str">
        <f ca="1">IFERROR(OFFSET('Product list'!$D$1,MATCH(D315,'Product list'!$C:$C,0)-1,0),"Product Not in List")</f>
        <v xml:space="preserve">Brisket Navel End - 7 Rib IW/VAC CHILLED    Carton </v>
      </c>
      <c r="F315" s="36">
        <v>52500</v>
      </c>
      <c r="G315" s="37">
        <v>5.0999999999999996</v>
      </c>
      <c r="H315" s="1"/>
      <c r="I315" s="38">
        <f t="shared" si="0"/>
        <v>267750</v>
      </c>
      <c r="J315" s="1"/>
      <c r="K315" s="29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3">
      <c r="A316" s="1"/>
      <c r="B316" s="33">
        <v>44130</v>
      </c>
      <c r="C316" s="34"/>
      <c r="D316" s="24">
        <v>698818</v>
      </c>
      <c r="E316" s="35" t="str">
        <f ca="1">IFERROR(OFFSET('Product list'!$D$1,MATCH(D316,'Product list'!$C:$C,0)-1,0),"Product Not in List")</f>
        <v>*YP* Trimmings 65CL 27.2kg BP FRZ Halal Generic Carton</v>
      </c>
      <c r="F316" s="36">
        <v>157500</v>
      </c>
      <c r="G316" s="37">
        <v>3.57</v>
      </c>
      <c r="H316" s="1"/>
      <c r="I316" s="38">
        <f t="shared" si="0"/>
        <v>562275</v>
      </c>
      <c r="J316" s="1"/>
      <c r="K316" s="29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3">
      <c r="A317" s="1"/>
      <c r="B317" s="33">
        <v>44130</v>
      </c>
      <c r="C317" s="34"/>
      <c r="D317" s="24">
        <v>763706</v>
      </c>
      <c r="E317" s="35" t="str">
        <f ca="1">IFERROR(OFFSET('Product list'!$D$1,MATCH(D317,'Product list'!$C:$C,0)-1,0),"Product Not in List")</f>
        <v xml:space="preserve">Intercostals - Portion Minimum 85mm MW/VAC FRZ    Carton </v>
      </c>
      <c r="F317" s="36">
        <v>12500</v>
      </c>
      <c r="G317" s="37">
        <v>10.65</v>
      </c>
      <c r="H317" s="1"/>
      <c r="I317" s="38">
        <f t="shared" si="0"/>
        <v>133125</v>
      </c>
      <c r="J317" s="1"/>
      <c r="K317" s="29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3">
      <c r="A318" s="1"/>
      <c r="B318" s="33">
        <v>44130</v>
      </c>
      <c r="C318" s="34"/>
      <c r="D318" s="24">
        <v>763707</v>
      </c>
      <c r="E318" s="35" t="str">
        <f ca="1">IFERROR(OFFSET('Product list'!$D$1,MATCH(D318,'Product list'!$C:$C,0)-1,0),"Product Not in List")</f>
        <v xml:space="preserve">Oyster Blade  IW/VAC FRZ    Carton </v>
      </c>
      <c r="F318" s="36">
        <v>15000</v>
      </c>
      <c r="G318" s="37">
        <v>8.1</v>
      </c>
      <c r="H318" s="1"/>
      <c r="I318" s="38">
        <f t="shared" si="0"/>
        <v>121500</v>
      </c>
      <c r="J318" s="1"/>
      <c r="K318" s="2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3">
      <c r="A319" s="1"/>
      <c r="B319" s="33">
        <v>44130</v>
      </c>
      <c r="C319" s="34"/>
      <c r="D319" s="24">
        <v>764794</v>
      </c>
      <c r="E319" s="35" t="str">
        <f ca="1">IFERROR(OFFSET('Product list'!$D$1,MATCH(D319,'Product list'!$C:$C,0)-1,0),"Product Not in List")</f>
        <v xml:space="preserve">Chuck Short Rib - 3 Rib MW/VAC FRZ    Carton </v>
      </c>
      <c r="F319" s="36">
        <v>20000</v>
      </c>
      <c r="G319" s="37">
        <v>6.51</v>
      </c>
      <c r="H319" s="1"/>
      <c r="I319" s="38">
        <f t="shared" si="0"/>
        <v>130200</v>
      </c>
      <c r="J319" s="1"/>
      <c r="K319" s="29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3">
      <c r="A320" s="1"/>
      <c r="B320" s="33">
        <v>44130</v>
      </c>
      <c r="C320" s="34"/>
      <c r="D320" s="24">
        <v>764817</v>
      </c>
      <c r="E320" s="35" t="str">
        <f ca="1">IFERROR(OFFSET('Product list'!$D$1,MATCH(D320,'Product list'!$C:$C,0)-1,0),"Product Not in List")</f>
        <v xml:space="preserve">Flap Meat  MW/VAC CHILLED    Carton </v>
      </c>
      <c r="F320" s="36">
        <v>26250</v>
      </c>
      <c r="G320" s="37">
        <v>10.050000000000001</v>
      </c>
      <c r="H320" s="1"/>
      <c r="I320" s="38">
        <f t="shared" si="0"/>
        <v>263812.5</v>
      </c>
      <c r="J320" s="1"/>
      <c r="K320" s="2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3">
      <c r="A321" s="1"/>
      <c r="B321" s="33">
        <v>44130</v>
      </c>
      <c r="C321" s="34"/>
      <c r="D321" s="24">
        <v>764822</v>
      </c>
      <c r="E321" s="35" t="str">
        <f ca="1">IFERROR(OFFSET('Product list'!$D$1,MATCH(D321,'Product list'!$C:$C,0)-1,0),"Product Not in List")</f>
        <v xml:space="preserve">Bolar Blade  IW/VAC FRZ    Carton </v>
      </c>
      <c r="F321" s="36">
        <v>20000</v>
      </c>
      <c r="G321" s="37">
        <v>7.4</v>
      </c>
      <c r="H321" s="1"/>
      <c r="I321" s="38">
        <f t="shared" si="0"/>
        <v>148000</v>
      </c>
      <c r="J321" s="1"/>
      <c r="K321" s="2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3">
      <c r="A322" s="1"/>
      <c r="B322" s="33">
        <v>44130</v>
      </c>
      <c r="C322" s="34"/>
      <c r="D322" s="24">
        <v>764828</v>
      </c>
      <c r="E322" s="35" t="str">
        <f ca="1">IFERROR(OFFSET('Product list'!$D$1,MATCH(D322,'Product list'!$C:$C,0)-1,0),"Product Not in List")</f>
        <v xml:space="preserve">Inside Skirt  MW/VAC FRZ    Carton </v>
      </c>
      <c r="F322" s="36">
        <v>19250</v>
      </c>
      <c r="G322" s="37">
        <v>8.65</v>
      </c>
      <c r="H322" s="1"/>
      <c r="I322" s="38">
        <f t="shared" si="0"/>
        <v>166512.5</v>
      </c>
      <c r="J322" s="1"/>
      <c r="K322" s="2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3">
      <c r="A323" s="1"/>
      <c r="B323" s="33">
        <v>44130</v>
      </c>
      <c r="C323" s="34"/>
      <c r="D323" s="24">
        <v>764832</v>
      </c>
      <c r="E323" s="35" t="str">
        <f ca="1">IFERROR(OFFSET('Product list'!$D$1,MATCH(D323,'Product list'!$C:$C,0)-1,0),"Product Not in List")</f>
        <v xml:space="preserve">Plate Rib  BP FRZ    Carton </v>
      </c>
      <c r="F323" s="36">
        <v>7500</v>
      </c>
      <c r="G323" s="37">
        <v>3.56</v>
      </c>
      <c r="H323" s="1"/>
      <c r="I323" s="38">
        <f t="shared" si="0"/>
        <v>26700</v>
      </c>
      <c r="J323" s="1"/>
      <c r="K323" s="2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3">
      <c r="A324" s="1"/>
      <c r="B324" s="33">
        <v>44130</v>
      </c>
      <c r="C324" s="34"/>
      <c r="D324" s="24">
        <v>764844</v>
      </c>
      <c r="E324" s="35" t="str">
        <f ca="1">IFERROR(OFFSET('Product list'!$D$1,MATCH(D324,'Product list'!$C:$C,0)-1,0),"Product Not in List")</f>
        <v xml:space="preserve">Spare Ribs - 3Rib LP FRZ    Carton </v>
      </c>
      <c r="F324" s="36">
        <v>10000</v>
      </c>
      <c r="G324" s="37">
        <v>3.85</v>
      </c>
      <c r="H324" s="1"/>
      <c r="I324" s="38">
        <f t="shared" si="0"/>
        <v>38500</v>
      </c>
      <c r="J324" s="1"/>
      <c r="K324" s="2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3">
      <c r="A325" s="1"/>
      <c r="B325" s="33">
        <v>44130</v>
      </c>
      <c r="C325" s="34"/>
      <c r="D325" s="24">
        <v>764861</v>
      </c>
      <c r="E325" s="35" t="str">
        <f ca="1">IFERROR(OFFSET('Product list'!$D$1,MATCH(D325,'Product list'!$C:$C,0)-1,0),"Product Not in List")</f>
        <v>*YP* Trimmings 50CL 25.0kg BP FRZ Halal Generic Carton</v>
      </c>
      <c r="F325" s="36">
        <v>30000</v>
      </c>
      <c r="G325" s="37">
        <v>2</v>
      </c>
      <c r="H325" s="1"/>
      <c r="I325" s="38">
        <f t="shared" si="0"/>
        <v>60000</v>
      </c>
      <c r="J325" s="1"/>
      <c r="K325" s="2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3">
      <c r="A326" s="1"/>
      <c r="B326" s="33">
        <v>44130</v>
      </c>
      <c r="C326" s="34"/>
      <c r="D326" s="24">
        <v>764867</v>
      </c>
      <c r="E326" s="35" t="str">
        <f ca="1">IFERROR(OFFSET('Product list'!$D$1,MATCH(D326,'Product list'!$C:$C,0)-1,0),"Product Not in List")</f>
        <v xml:space="preserve">Eye Round  MW/VAC FRZ    Carton </v>
      </c>
      <c r="F326" s="36">
        <v>26250</v>
      </c>
      <c r="G326" s="37">
        <v>8.75</v>
      </c>
      <c r="H326" s="1"/>
      <c r="I326" s="38">
        <f t="shared" si="0"/>
        <v>229687.5</v>
      </c>
      <c r="J326" s="1"/>
      <c r="K326" s="2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3">
      <c r="A327" s="1"/>
      <c r="B327" s="33">
        <v>44130</v>
      </c>
      <c r="C327" s="34"/>
      <c r="D327" s="24">
        <v>764869</v>
      </c>
      <c r="E327" s="35" t="str">
        <f ca="1">IFERROR(OFFSET('Product list'!$D$1,MATCH(D327,'Product list'!$C:$C,0)-1,0),"Product Not in List")</f>
        <v xml:space="preserve">Brisket Point End - Deckle Off 5 Rib IW/VAC FRZ    Carton </v>
      </c>
      <c r="F327" s="36">
        <v>87500</v>
      </c>
      <c r="G327" s="37">
        <v>6.38</v>
      </c>
      <c r="H327" s="1"/>
      <c r="I327" s="38">
        <f t="shared" si="0"/>
        <v>558250</v>
      </c>
      <c r="J327" s="1"/>
      <c r="K327" s="2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3">
      <c r="A328" s="1"/>
      <c r="B328" s="33">
        <v>44130</v>
      </c>
      <c r="C328" s="34"/>
      <c r="D328" s="24">
        <v>764916</v>
      </c>
      <c r="E328" s="35" t="str">
        <f ca="1">IFERROR(OFFSET('Product list'!$D$1,MATCH(D328,'Product list'!$C:$C,0)-1,0),"Product Not in List")</f>
        <v xml:space="preserve">Flank Steak  LP FRZ    Carton </v>
      </c>
      <c r="F328" s="36">
        <v>9700</v>
      </c>
      <c r="G328" s="37">
        <v>9.9</v>
      </c>
      <c r="H328" s="1"/>
      <c r="I328" s="38">
        <f t="shared" si="0"/>
        <v>96030</v>
      </c>
      <c r="J328" s="1"/>
      <c r="K328" s="2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3">
      <c r="A329" s="1"/>
      <c r="B329" s="33">
        <v>44130</v>
      </c>
      <c r="C329" s="34"/>
      <c r="D329" s="24">
        <v>79863</v>
      </c>
      <c r="E329" s="35" t="str">
        <f ca="1">IFERROR(OFFSET('Product list'!$D$1,MATCH(D329,'Product list'!$C:$C,0)-1,0),"Product Not in List")</f>
        <v>Outside Flat IW/VAC FZN Non-Halal Generic Carton</v>
      </c>
      <c r="F329" s="36">
        <v>17500</v>
      </c>
      <c r="G329" s="37">
        <v>7.15</v>
      </c>
      <c r="H329" s="1"/>
      <c r="I329" s="38">
        <f t="shared" si="0"/>
        <v>125125</v>
      </c>
      <c r="J329" s="1"/>
      <c r="K329" s="2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3">
      <c r="A330" s="1"/>
      <c r="B330" s="33">
        <v>44130</v>
      </c>
      <c r="C330" s="34"/>
      <c r="D330" s="24">
        <v>764738</v>
      </c>
      <c r="E330" s="35" t="str">
        <f ca="1">IFERROR(OFFSET('Product list'!$D$1,MATCH(D330,'Product list'!$C:$C,0)-1,0),"Product Not in List")</f>
        <v>Trimmings 85cl</v>
      </c>
      <c r="F330" s="36">
        <v>30000</v>
      </c>
      <c r="G330" s="37">
        <v>6.05</v>
      </c>
      <c r="H330" s="1"/>
      <c r="I330" s="38">
        <f t="shared" si="0"/>
        <v>181500</v>
      </c>
      <c r="J330" s="1"/>
      <c r="K330" s="2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3">
      <c r="A331" s="1"/>
      <c r="B331" s="33">
        <v>44137</v>
      </c>
      <c r="C331" s="34"/>
      <c r="D331" s="24">
        <v>12444</v>
      </c>
      <c r="E331" s="35" t="str">
        <f ca="1">IFERROR(OFFSET('Product list'!$D$1,MATCH(D331,'Product list'!$C:$C,0)-1,0),"Product Not in List")</f>
        <v>*YP* Trimmings 75CL 27.2kg BP FRZ Halal Generic Carton</v>
      </c>
      <c r="F331" s="36">
        <v>167000</v>
      </c>
      <c r="G331" s="37">
        <v>5.4</v>
      </c>
      <c r="H331" s="1"/>
      <c r="I331" s="38">
        <f t="shared" si="0"/>
        <v>901800.00000000012</v>
      </c>
      <c r="J331" s="1"/>
      <c r="K331" s="2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3">
      <c r="A332" s="1"/>
      <c r="B332" s="33">
        <v>44137</v>
      </c>
      <c r="C332" s="34"/>
      <c r="D332" s="24">
        <v>55217</v>
      </c>
      <c r="E332" s="35" t="str">
        <f ca="1">IFERROR(OFFSET('Product list'!$D$1,MATCH(D332,'Product list'!$C:$C,0)-1,0),"Product Not in List")</f>
        <v xml:space="preserve">Short Ribs - 3 Rib MW/VAC FRZ    Carton </v>
      </c>
      <c r="F332" s="36">
        <v>18200</v>
      </c>
      <c r="G332" s="37">
        <v>10.01</v>
      </c>
      <c r="H332" s="1"/>
      <c r="I332" s="38">
        <f t="shared" si="0"/>
        <v>182182</v>
      </c>
      <c r="J332" s="1"/>
      <c r="K332" s="2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3">
      <c r="A333" s="1"/>
      <c r="B333" s="33">
        <v>44137</v>
      </c>
      <c r="C333" s="34"/>
      <c r="D333" s="24">
        <v>689667</v>
      </c>
      <c r="E333" s="35" t="str">
        <f ca="1">IFERROR(OFFSET('Product list'!$D$1,MATCH(D333,'Product list'!$C:$C,0)-1,0),"Product Not in List")</f>
        <v xml:space="preserve">Neck Bone  LP FRZ  Halal  Carton </v>
      </c>
      <c r="F333" s="36">
        <v>18250</v>
      </c>
      <c r="G333" s="37">
        <v>2.2000000000000002</v>
      </c>
      <c r="H333" s="1"/>
      <c r="I333" s="38">
        <f t="shared" si="0"/>
        <v>40150</v>
      </c>
      <c r="J333" s="1"/>
      <c r="K333" s="2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3">
      <c r="A334" s="1"/>
      <c r="B334" s="33">
        <v>44137</v>
      </c>
      <c r="C334" s="34"/>
      <c r="D334" s="24">
        <v>689794</v>
      </c>
      <c r="E334" s="35" t="str">
        <f ca="1">IFERROR(OFFSET('Product list'!$D$1,MATCH(D334,'Product list'!$C:$C,0)-1,0),"Product Not in List")</f>
        <v xml:space="preserve">Chuck Roll - 5 Rib IW/VAC FRZ  Halal  Carton </v>
      </c>
      <c r="F334" s="36">
        <v>66500</v>
      </c>
      <c r="G334" s="37">
        <v>7.65</v>
      </c>
      <c r="H334" s="1"/>
      <c r="I334" s="38">
        <f t="shared" si="0"/>
        <v>508725</v>
      </c>
      <c r="J334" s="1"/>
      <c r="K334" s="2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3">
      <c r="A335" s="1"/>
      <c r="B335" s="33">
        <v>44137</v>
      </c>
      <c r="C335" s="34"/>
      <c r="D335" s="24">
        <v>697365</v>
      </c>
      <c r="E335" s="35" t="str">
        <f ca="1">IFERROR(OFFSET('Product list'!$D$1,MATCH(D335,'Product list'!$C:$C,0)-1,0),"Product Not in List")</f>
        <v>*YP* Knuckle - Undercut On IW/VAC FRZ Halal Generic Carton</v>
      </c>
      <c r="F335" s="36">
        <v>43000</v>
      </c>
      <c r="G335" s="37">
        <v>8.7100000000000009</v>
      </c>
      <c r="H335" s="1"/>
      <c r="I335" s="38">
        <f t="shared" si="0"/>
        <v>374530.00000000006</v>
      </c>
      <c r="J335" s="1"/>
      <c r="K335" s="2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3">
      <c r="A336" s="1"/>
      <c r="B336" s="33">
        <v>44137</v>
      </c>
      <c r="C336" s="34"/>
      <c r="D336" s="24">
        <v>698188</v>
      </c>
      <c r="E336" s="35" t="str">
        <f ca="1">IFERROR(OFFSET('Product list'!$D$1,MATCH(D336,'Product list'!$C:$C,0)-1,0),"Product Not in List")</f>
        <v xml:space="preserve">Chuck Roll - 5 Rib IW/VAC FRZ HGP-Free  CHINA LABEL Carton </v>
      </c>
      <c r="F336" s="36">
        <v>27500</v>
      </c>
      <c r="G336" s="37">
        <v>8</v>
      </c>
      <c r="H336" s="1"/>
      <c r="I336" s="38">
        <f t="shared" si="0"/>
        <v>220000</v>
      </c>
      <c r="J336" s="1"/>
      <c r="K336" s="2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3">
      <c r="A337" s="1"/>
      <c r="B337" s="33">
        <v>44137</v>
      </c>
      <c r="C337" s="34"/>
      <c r="D337" s="24">
        <v>698227</v>
      </c>
      <c r="E337" s="35" t="str">
        <f ca="1">IFERROR(OFFSET('Product list'!$D$1,MATCH(D337,'Product list'!$C:$C,0)-1,0),"Product Not in List")</f>
        <v xml:space="preserve">Chuck Short Rib - 3 Rib MW/VAC FRZ HGP-Free  CHINA LABEL Carton </v>
      </c>
      <c r="F337" s="36">
        <v>6000</v>
      </c>
      <c r="G337" s="37">
        <v>8.1</v>
      </c>
      <c r="H337" s="1"/>
      <c r="I337" s="38">
        <f t="shared" si="0"/>
        <v>48600</v>
      </c>
      <c r="J337" s="1"/>
      <c r="K337" s="2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3">
      <c r="A338" s="1"/>
      <c r="B338" s="33">
        <v>44137</v>
      </c>
      <c r="C338" s="34"/>
      <c r="D338" s="24">
        <v>698228</v>
      </c>
      <c r="E338" s="35" t="str">
        <f ca="1">IFERROR(OFFSET('Product list'!$D$1,MATCH(D338,'Product list'!$C:$C,0)-1,0),"Product Not in List")</f>
        <v xml:space="preserve">Short Rib  MW/VAC FRZ HGP-Free  CHINA LABEL Carton </v>
      </c>
      <c r="F338" s="36">
        <v>7500</v>
      </c>
      <c r="G338" s="37">
        <v>10.199999999999999</v>
      </c>
      <c r="H338" s="1"/>
      <c r="I338" s="38">
        <f t="shared" si="0"/>
        <v>76500</v>
      </c>
      <c r="J338" s="1"/>
      <c r="K338" s="2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3">
      <c r="A339" s="1"/>
      <c r="B339" s="33">
        <v>44137</v>
      </c>
      <c r="C339" s="34"/>
      <c r="D339" s="24">
        <v>698267</v>
      </c>
      <c r="E339" s="35" t="str">
        <f ca="1">IFERROR(OFFSET('Product list'!$D$1,MATCH(D339,'Product list'!$C:$C,0)-1,0),"Product Not in List")</f>
        <v xml:space="preserve">Back Ribs - 6 Rib LP FRZ    Carton </v>
      </c>
      <c r="F339" s="36">
        <v>14000</v>
      </c>
      <c r="G339" s="37">
        <v>6.76</v>
      </c>
      <c r="H339" s="1"/>
      <c r="I339" s="38">
        <f t="shared" si="0"/>
        <v>94640</v>
      </c>
      <c r="J339" s="1"/>
      <c r="K339" s="2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3">
      <c r="A340" s="1"/>
      <c r="B340" s="33">
        <v>44137</v>
      </c>
      <c r="C340" s="34"/>
      <c r="D340" s="24">
        <v>698268</v>
      </c>
      <c r="E340" s="35" t="str">
        <f ca="1">IFERROR(OFFSET('Product list'!$D$1,MATCH(D340,'Product list'!$C:$C,0)-1,0),"Product Not in List")</f>
        <v xml:space="preserve">Tri Tip  MW/VAC CHILLED    Carton </v>
      </c>
      <c r="F340" s="36">
        <v>12500</v>
      </c>
      <c r="G340" s="37">
        <v>9.6</v>
      </c>
      <c r="H340" s="1"/>
      <c r="I340" s="38">
        <f t="shared" si="0"/>
        <v>120000</v>
      </c>
      <c r="J340" s="1"/>
      <c r="K340" s="29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3">
      <c r="A341" s="1"/>
      <c r="B341" s="33">
        <v>44137</v>
      </c>
      <c r="C341" s="34"/>
      <c r="D341" s="24">
        <v>698273</v>
      </c>
      <c r="E341" s="35" t="str">
        <f ca="1">IFERROR(OFFSET('Product list'!$D$1,MATCH(D341,'Product list'!$C:$C,0)-1,0),"Product Not in List")</f>
        <v xml:space="preserve">Brisket Pieces - Deckle MW/VAC FRZ HGP-Free  CHINA LABEL Carton </v>
      </c>
      <c r="F341" s="36">
        <v>7500</v>
      </c>
      <c r="G341" s="37">
        <v>3.95</v>
      </c>
      <c r="H341" s="1"/>
      <c r="I341" s="38">
        <f t="shared" si="0"/>
        <v>29625</v>
      </c>
      <c r="J341" s="1"/>
      <c r="K341" s="29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3">
      <c r="A342" s="1"/>
      <c r="B342" s="33">
        <v>44137</v>
      </c>
      <c r="C342" s="34"/>
      <c r="D342" s="24">
        <v>698301</v>
      </c>
      <c r="E342" s="35" t="str">
        <f ca="1">IFERROR(OFFSET('Product list'!$D$1,MATCH(D342,'Product list'!$C:$C,0)-1,0),"Product Not in List")</f>
        <v xml:space="preserve">Back Ribs - 6 Rib, approx 120mm LP FRZ HGP-Free  CHINA LABEL Carton </v>
      </c>
      <c r="F342" s="36">
        <v>6000</v>
      </c>
      <c r="G342" s="37">
        <v>6.24</v>
      </c>
      <c r="H342" s="1"/>
      <c r="I342" s="38">
        <f t="shared" si="0"/>
        <v>37440</v>
      </c>
      <c r="J342" s="1"/>
      <c r="K342" s="29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3">
      <c r="A343" s="1"/>
      <c r="B343" s="33">
        <v>44137</v>
      </c>
      <c r="C343" s="34"/>
      <c r="D343" s="24">
        <v>698565</v>
      </c>
      <c r="E343" s="35" t="str">
        <f ca="1">IFERROR(OFFSET('Product list'!$D$1,MATCH(D343,'Product list'!$C:$C,0)-1,0),"Product Not in List")</f>
        <v xml:space="preserve">Brisket Navel End - 7 Rib IW/VAC CHILLED    Carton </v>
      </c>
      <c r="F343" s="36">
        <v>52500</v>
      </c>
      <c r="G343" s="37">
        <v>5.52</v>
      </c>
      <c r="H343" s="1"/>
      <c r="I343" s="38">
        <f t="shared" si="0"/>
        <v>289800</v>
      </c>
      <c r="J343" s="1"/>
      <c r="K343" s="29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3">
      <c r="A344" s="1"/>
      <c r="B344" s="33">
        <v>44137</v>
      </c>
      <c r="C344" s="34"/>
      <c r="D344" s="24">
        <v>698818</v>
      </c>
      <c r="E344" s="35" t="str">
        <f ca="1">IFERROR(OFFSET('Product list'!$D$1,MATCH(D344,'Product list'!$C:$C,0)-1,0),"Product Not in List")</f>
        <v>*YP* Trimmings 65CL 27.2kg BP FRZ Halal Generic Carton</v>
      </c>
      <c r="F344" s="36">
        <v>157500</v>
      </c>
      <c r="G344" s="40">
        <v>4</v>
      </c>
      <c r="H344" s="1"/>
      <c r="I344" s="38">
        <f t="shared" si="0"/>
        <v>630000</v>
      </c>
      <c r="J344" s="1"/>
      <c r="K344" s="29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3">
      <c r="A345" s="1"/>
      <c r="B345" s="33">
        <v>44137</v>
      </c>
      <c r="C345" s="34"/>
      <c r="D345" s="24">
        <v>763706</v>
      </c>
      <c r="E345" s="35" t="str">
        <f ca="1">IFERROR(OFFSET('Product list'!$D$1,MATCH(D345,'Product list'!$C:$C,0)-1,0),"Product Not in List")</f>
        <v xml:space="preserve">Intercostals - Portion Minimum 85mm MW/VAC FRZ    Carton </v>
      </c>
      <c r="F345" s="36">
        <v>12500</v>
      </c>
      <c r="G345" s="37">
        <v>10.65</v>
      </c>
      <c r="H345" s="1"/>
      <c r="I345" s="38">
        <f t="shared" si="0"/>
        <v>133125</v>
      </c>
      <c r="J345" s="1"/>
      <c r="K345" s="29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3">
      <c r="A346" s="1"/>
      <c r="B346" s="33">
        <v>44137</v>
      </c>
      <c r="C346" s="34"/>
      <c r="D346" s="24">
        <v>763707</v>
      </c>
      <c r="E346" s="35" t="str">
        <f ca="1">IFERROR(OFFSET('Product list'!$D$1,MATCH(D346,'Product list'!$C:$C,0)-1,0),"Product Not in List")</f>
        <v xml:space="preserve">Oyster Blade  IW/VAC FRZ    Carton </v>
      </c>
      <c r="F346" s="36">
        <v>15000</v>
      </c>
      <c r="G346" s="37">
        <v>8.42</v>
      </c>
      <c r="H346" s="1"/>
      <c r="I346" s="38">
        <f t="shared" si="0"/>
        <v>126300</v>
      </c>
      <c r="J346" s="1"/>
      <c r="K346" s="29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3">
      <c r="A347" s="1"/>
      <c r="B347" s="33">
        <v>44137</v>
      </c>
      <c r="C347" s="34"/>
      <c r="D347" s="24">
        <v>764794</v>
      </c>
      <c r="E347" s="35" t="str">
        <f ca="1">IFERROR(OFFSET('Product list'!$D$1,MATCH(D347,'Product list'!$C:$C,0)-1,0),"Product Not in List")</f>
        <v xml:space="preserve">Chuck Short Rib - 3 Rib MW/VAC FRZ    Carton </v>
      </c>
      <c r="F347" s="36">
        <v>20000</v>
      </c>
      <c r="G347" s="37">
        <v>7.05</v>
      </c>
      <c r="H347" s="1"/>
      <c r="I347" s="38">
        <f t="shared" si="0"/>
        <v>141000</v>
      </c>
      <c r="J347" s="1"/>
      <c r="K347" s="29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3">
      <c r="A348" s="1"/>
      <c r="B348" s="33">
        <v>44137</v>
      </c>
      <c r="C348" s="34"/>
      <c r="D348" s="24">
        <v>764817</v>
      </c>
      <c r="E348" s="35" t="str">
        <f ca="1">IFERROR(OFFSET('Product list'!$D$1,MATCH(D348,'Product list'!$C:$C,0)-1,0),"Product Not in List")</f>
        <v xml:space="preserve">Flap Meat  MW/VAC CHILLED    Carton </v>
      </c>
      <c r="F348" s="36">
        <v>26250</v>
      </c>
      <c r="G348" s="37">
        <v>11.48</v>
      </c>
      <c r="H348" s="1"/>
      <c r="I348" s="38">
        <f t="shared" si="0"/>
        <v>301350</v>
      </c>
      <c r="J348" s="1"/>
      <c r="K348" s="29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3">
      <c r="A349" s="1"/>
      <c r="B349" s="33">
        <v>44137</v>
      </c>
      <c r="C349" s="34"/>
      <c r="D349" s="24">
        <v>764822</v>
      </c>
      <c r="E349" s="35" t="str">
        <f ca="1">IFERROR(OFFSET('Product list'!$D$1,MATCH(D349,'Product list'!$C:$C,0)-1,0),"Product Not in List")</f>
        <v xml:space="preserve">Bolar Blade  IW/VAC FRZ    Carton </v>
      </c>
      <c r="F349" s="36">
        <v>20000</v>
      </c>
      <c r="G349" s="37">
        <v>7.44</v>
      </c>
      <c r="H349" s="1"/>
      <c r="I349" s="38">
        <f t="shared" si="0"/>
        <v>148800</v>
      </c>
      <c r="J349" s="1"/>
      <c r="K349" s="29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3">
      <c r="A350" s="1"/>
      <c r="B350" s="33">
        <v>44137</v>
      </c>
      <c r="C350" s="34"/>
      <c r="D350" s="24">
        <v>764828</v>
      </c>
      <c r="E350" s="35" t="str">
        <f ca="1">IFERROR(OFFSET('Product list'!$D$1,MATCH(D350,'Product list'!$C:$C,0)-1,0),"Product Not in List")</f>
        <v xml:space="preserve">Inside Skirt  MW/VAC FRZ    Carton </v>
      </c>
      <c r="F350" s="36">
        <v>19250</v>
      </c>
      <c r="G350" s="37">
        <v>8.65</v>
      </c>
      <c r="H350" s="1"/>
      <c r="I350" s="38">
        <f t="shared" si="0"/>
        <v>166512.5</v>
      </c>
      <c r="J350" s="1"/>
      <c r="K350" s="29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3">
      <c r="A351" s="1"/>
      <c r="B351" s="33">
        <v>44137</v>
      </c>
      <c r="C351" s="34"/>
      <c r="D351" s="24">
        <v>764832</v>
      </c>
      <c r="E351" s="35" t="str">
        <f ca="1">IFERROR(OFFSET('Product list'!$D$1,MATCH(D351,'Product list'!$C:$C,0)-1,0),"Product Not in List")</f>
        <v xml:space="preserve">Plate Rib  BP FRZ    Carton </v>
      </c>
      <c r="F351" s="36">
        <v>7500</v>
      </c>
      <c r="G351" s="37">
        <v>3.79</v>
      </c>
      <c r="H351" s="1"/>
      <c r="I351" s="38">
        <f t="shared" si="0"/>
        <v>28425</v>
      </c>
      <c r="J351" s="1"/>
      <c r="K351" s="29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3">
      <c r="A352" s="1"/>
      <c r="B352" s="33">
        <v>44137</v>
      </c>
      <c r="C352" s="34"/>
      <c r="D352" s="24">
        <v>764844</v>
      </c>
      <c r="E352" s="35" t="str">
        <f ca="1">IFERROR(OFFSET('Product list'!$D$1,MATCH(D352,'Product list'!$C:$C,0)-1,0),"Product Not in List")</f>
        <v xml:space="preserve">Spare Ribs - 3Rib LP FRZ    Carton </v>
      </c>
      <c r="F352" s="36">
        <v>10000</v>
      </c>
      <c r="G352" s="37">
        <v>3.95</v>
      </c>
      <c r="H352" s="1"/>
      <c r="I352" s="38">
        <f t="shared" si="0"/>
        <v>39500</v>
      </c>
      <c r="J352" s="1"/>
      <c r="K352" s="29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3">
      <c r="A353" s="1"/>
      <c r="B353" s="33">
        <v>44137</v>
      </c>
      <c r="C353" s="34"/>
      <c r="D353" s="24">
        <v>764861</v>
      </c>
      <c r="E353" s="35" t="str">
        <f ca="1">IFERROR(OFFSET('Product list'!$D$1,MATCH(D353,'Product list'!$C:$C,0)-1,0),"Product Not in List")</f>
        <v>*YP* Trimmings 50CL 25.0kg BP FRZ Halal Generic Carton</v>
      </c>
      <c r="F353" s="36">
        <v>30000</v>
      </c>
      <c r="G353" s="37">
        <v>2.04</v>
      </c>
      <c r="H353" s="1"/>
      <c r="I353" s="38">
        <f t="shared" si="0"/>
        <v>61200</v>
      </c>
      <c r="J353" s="1"/>
      <c r="K353" s="29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3">
      <c r="A354" s="1"/>
      <c r="B354" s="33">
        <v>44137</v>
      </c>
      <c r="C354" s="34"/>
      <c r="D354" s="24">
        <v>764867</v>
      </c>
      <c r="E354" s="35" t="str">
        <f ca="1">IFERROR(OFFSET('Product list'!$D$1,MATCH(D354,'Product list'!$C:$C,0)-1,0),"Product Not in List")</f>
        <v xml:space="preserve">Eye Round  MW/VAC FRZ    Carton </v>
      </c>
      <c r="F354" s="36">
        <v>26250</v>
      </c>
      <c r="G354" s="37">
        <v>8.76</v>
      </c>
      <c r="H354" s="1"/>
      <c r="I354" s="38">
        <f t="shared" si="0"/>
        <v>229950</v>
      </c>
      <c r="J354" s="1"/>
      <c r="K354" s="29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3">
      <c r="A355" s="1"/>
      <c r="B355" s="33">
        <v>44137</v>
      </c>
      <c r="C355" s="34"/>
      <c r="D355" s="24">
        <v>764869</v>
      </c>
      <c r="E355" s="35" t="str">
        <f ca="1">IFERROR(OFFSET('Product list'!$D$1,MATCH(D355,'Product list'!$C:$C,0)-1,0),"Product Not in List")</f>
        <v xml:space="preserve">Brisket Point End - Deckle Off 5 Rib IW/VAC FRZ    Carton </v>
      </c>
      <c r="F355" s="36">
        <v>87500</v>
      </c>
      <c r="G355" s="37">
        <v>6.68</v>
      </c>
      <c r="H355" s="1"/>
      <c r="I355" s="38">
        <f t="shared" si="0"/>
        <v>584500</v>
      </c>
      <c r="J355" s="1"/>
      <c r="K355" s="29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3">
      <c r="A356" s="1"/>
      <c r="B356" s="33">
        <v>44137</v>
      </c>
      <c r="C356" s="34"/>
      <c r="D356" s="24">
        <v>764916</v>
      </c>
      <c r="E356" s="35" t="str">
        <f ca="1">IFERROR(OFFSET('Product list'!$D$1,MATCH(D356,'Product list'!$C:$C,0)-1,0),"Product Not in List")</f>
        <v xml:space="preserve">Flank Steak  LP FRZ    Carton </v>
      </c>
      <c r="F356" s="36">
        <v>9700</v>
      </c>
      <c r="G356" s="37">
        <v>9.9</v>
      </c>
      <c r="H356" s="1"/>
      <c r="I356" s="38">
        <f t="shared" si="0"/>
        <v>96030</v>
      </c>
      <c r="J356" s="1"/>
      <c r="K356" s="29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3">
      <c r="A357" s="1"/>
      <c r="B357" s="33">
        <v>44137</v>
      </c>
      <c r="C357" s="34"/>
      <c r="D357" s="24">
        <v>79863</v>
      </c>
      <c r="E357" s="35" t="str">
        <f ca="1">IFERROR(OFFSET('Product list'!$D$1,MATCH(D357,'Product list'!$C:$C,0)-1,0),"Product Not in List")</f>
        <v>Outside Flat IW/VAC FZN Non-Halal Generic Carton</v>
      </c>
      <c r="F357" s="36">
        <v>17500</v>
      </c>
      <c r="G357" s="37">
        <v>7.15</v>
      </c>
      <c r="H357" s="1"/>
      <c r="I357" s="38">
        <f t="shared" si="0"/>
        <v>125125</v>
      </c>
      <c r="J357" s="1"/>
      <c r="K357" s="29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3">
      <c r="A358" s="1"/>
      <c r="B358" s="33">
        <v>44137</v>
      </c>
      <c r="C358" s="34"/>
      <c r="D358" s="24">
        <v>764738</v>
      </c>
      <c r="E358" s="35" t="str">
        <f ca="1">IFERROR(OFFSET('Product list'!$D$1,MATCH(D358,'Product list'!$C:$C,0)-1,0),"Product Not in List")</f>
        <v>Trimmings 85cl</v>
      </c>
      <c r="F358" s="36">
        <v>30000</v>
      </c>
      <c r="G358" s="37">
        <v>6.05</v>
      </c>
      <c r="H358" s="1"/>
      <c r="I358" s="38">
        <f t="shared" si="0"/>
        <v>181500</v>
      </c>
      <c r="J358" s="1"/>
      <c r="K358" s="29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3">
      <c r="A359" s="1"/>
      <c r="B359" s="33">
        <v>44144</v>
      </c>
      <c r="C359" s="34"/>
      <c r="D359" s="24">
        <v>12444</v>
      </c>
      <c r="E359" s="35" t="str">
        <f ca="1">IFERROR(OFFSET('Product list'!$D$1,MATCH(D359,'Product list'!$C:$C,0)-1,0),"Product Not in List")</f>
        <v>*YP* Trimmings 75CL 27.2kg BP FRZ Halal Generic Carton</v>
      </c>
      <c r="F359" s="36">
        <v>167000</v>
      </c>
      <c r="G359" s="37">
        <v>5.4</v>
      </c>
      <c r="H359" s="1"/>
      <c r="I359" s="38">
        <f t="shared" si="0"/>
        <v>901800.00000000012</v>
      </c>
      <c r="J359" s="1"/>
      <c r="K359" s="29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3">
      <c r="A360" s="1"/>
      <c r="B360" s="33">
        <v>44144</v>
      </c>
      <c r="C360" s="34"/>
      <c r="D360" s="24">
        <v>55217</v>
      </c>
      <c r="E360" s="35" t="str">
        <f ca="1">IFERROR(OFFSET('Product list'!$D$1,MATCH(D360,'Product list'!$C:$C,0)-1,0),"Product Not in List")</f>
        <v xml:space="preserve">Short Ribs - 3 Rib MW/VAC FRZ    Carton </v>
      </c>
      <c r="F360" s="36">
        <v>18200</v>
      </c>
      <c r="G360" s="37">
        <v>10.01</v>
      </c>
      <c r="H360" s="1"/>
      <c r="I360" s="38">
        <f t="shared" si="0"/>
        <v>182182</v>
      </c>
      <c r="J360" s="1"/>
      <c r="K360" s="29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3">
      <c r="A361" s="1"/>
      <c r="B361" s="33">
        <v>44144</v>
      </c>
      <c r="C361" s="34"/>
      <c r="D361" s="24">
        <v>689667</v>
      </c>
      <c r="E361" s="35" t="str">
        <f ca="1">IFERROR(OFFSET('Product list'!$D$1,MATCH(D361,'Product list'!$C:$C,0)-1,0),"Product Not in List")</f>
        <v xml:space="preserve">Neck Bone  LP FRZ  Halal  Carton </v>
      </c>
      <c r="F361" s="36">
        <v>18250</v>
      </c>
      <c r="G361" s="37">
        <v>2.2000000000000002</v>
      </c>
      <c r="H361" s="1"/>
      <c r="I361" s="38">
        <f t="shared" si="0"/>
        <v>40150</v>
      </c>
      <c r="J361" s="1"/>
      <c r="K361" s="29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3">
      <c r="A362" s="1"/>
      <c r="B362" s="33">
        <v>44144</v>
      </c>
      <c r="C362" s="34"/>
      <c r="D362" s="24">
        <v>689794</v>
      </c>
      <c r="E362" s="35" t="str">
        <f ca="1">IFERROR(OFFSET('Product list'!$D$1,MATCH(D362,'Product list'!$C:$C,0)-1,0),"Product Not in List")</f>
        <v xml:space="preserve">Chuck Roll - 5 Rib IW/VAC FRZ  Halal  Carton </v>
      </c>
      <c r="F362" s="36">
        <v>66500</v>
      </c>
      <c r="G362" s="37">
        <v>7.65</v>
      </c>
      <c r="H362" s="1"/>
      <c r="I362" s="38">
        <f t="shared" si="0"/>
        <v>508725</v>
      </c>
      <c r="J362" s="1"/>
      <c r="K362" s="29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3">
      <c r="A363" s="1"/>
      <c r="B363" s="33">
        <v>44144</v>
      </c>
      <c r="C363" s="34"/>
      <c r="D363" s="24">
        <v>697365</v>
      </c>
      <c r="E363" s="35" t="str">
        <f ca="1">IFERROR(OFFSET('Product list'!$D$1,MATCH(D363,'Product list'!$C:$C,0)-1,0),"Product Not in List")</f>
        <v>*YP* Knuckle - Undercut On IW/VAC FRZ Halal Generic Carton</v>
      </c>
      <c r="F363" s="36">
        <v>43000</v>
      </c>
      <c r="G363" s="37">
        <v>8.7100000000000009</v>
      </c>
      <c r="H363" s="1"/>
      <c r="I363" s="38">
        <f t="shared" si="0"/>
        <v>374530.00000000006</v>
      </c>
      <c r="J363" s="1"/>
      <c r="K363" s="29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3">
      <c r="A364" s="1"/>
      <c r="B364" s="33">
        <v>44144</v>
      </c>
      <c r="C364" s="34"/>
      <c r="D364" s="24">
        <v>698188</v>
      </c>
      <c r="E364" s="35" t="str">
        <f ca="1">IFERROR(OFFSET('Product list'!$D$1,MATCH(D364,'Product list'!$C:$C,0)-1,0),"Product Not in List")</f>
        <v xml:space="preserve">Chuck Roll - 5 Rib IW/VAC FRZ HGP-Free  CHINA LABEL Carton </v>
      </c>
      <c r="F364" s="36">
        <v>27500</v>
      </c>
      <c r="G364" s="37">
        <v>8</v>
      </c>
      <c r="H364" s="1"/>
      <c r="I364" s="38">
        <f t="shared" si="0"/>
        <v>220000</v>
      </c>
      <c r="J364" s="1"/>
      <c r="K364" s="29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3">
      <c r="A365" s="1"/>
      <c r="B365" s="33">
        <v>44144</v>
      </c>
      <c r="C365" s="34"/>
      <c r="D365" s="24">
        <v>698227</v>
      </c>
      <c r="E365" s="35" t="str">
        <f ca="1">IFERROR(OFFSET('Product list'!$D$1,MATCH(D365,'Product list'!$C:$C,0)-1,0),"Product Not in List")</f>
        <v xml:space="preserve">Chuck Short Rib - 3 Rib MW/VAC FRZ HGP-Free  CHINA LABEL Carton </v>
      </c>
      <c r="F365" s="36">
        <v>6000</v>
      </c>
      <c r="G365" s="37">
        <v>8.1</v>
      </c>
      <c r="H365" s="1"/>
      <c r="I365" s="38">
        <f t="shared" si="0"/>
        <v>48600</v>
      </c>
      <c r="J365" s="1"/>
      <c r="K365" s="29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3">
      <c r="A366" s="1"/>
      <c r="B366" s="33">
        <v>44144</v>
      </c>
      <c r="C366" s="34"/>
      <c r="D366" s="24">
        <v>698228</v>
      </c>
      <c r="E366" s="35" t="str">
        <f ca="1">IFERROR(OFFSET('Product list'!$D$1,MATCH(D366,'Product list'!$C:$C,0)-1,0),"Product Not in List")</f>
        <v xml:space="preserve">Short Rib  MW/VAC FRZ HGP-Free  CHINA LABEL Carton </v>
      </c>
      <c r="F366" s="36">
        <v>7500</v>
      </c>
      <c r="G366" s="37">
        <v>10.199999999999999</v>
      </c>
      <c r="H366" s="1"/>
      <c r="I366" s="38">
        <f t="shared" si="0"/>
        <v>76500</v>
      </c>
      <c r="J366" s="1"/>
      <c r="K366" s="29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3">
      <c r="A367" s="1"/>
      <c r="B367" s="33">
        <v>44144</v>
      </c>
      <c r="C367" s="34"/>
      <c r="D367" s="24">
        <v>698267</v>
      </c>
      <c r="E367" s="35" t="str">
        <f ca="1">IFERROR(OFFSET('Product list'!$D$1,MATCH(D367,'Product list'!$C:$C,0)-1,0),"Product Not in List")</f>
        <v xml:space="preserve">Back Ribs - 6 Rib LP FRZ    Carton </v>
      </c>
      <c r="F367" s="36">
        <v>14000</v>
      </c>
      <c r="G367" s="37">
        <v>6.76</v>
      </c>
      <c r="H367" s="1"/>
      <c r="I367" s="38">
        <f t="shared" si="0"/>
        <v>94640</v>
      </c>
      <c r="J367" s="1"/>
      <c r="K367" s="29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3">
      <c r="A368" s="1"/>
      <c r="B368" s="33">
        <v>44144</v>
      </c>
      <c r="C368" s="34"/>
      <c r="D368" s="24">
        <v>698268</v>
      </c>
      <c r="E368" s="35" t="str">
        <f ca="1">IFERROR(OFFSET('Product list'!$D$1,MATCH(D368,'Product list'!$C:$C,0)-1,0),"Product Not in List")</f>
        <v xml:space="preserve">Tri Tip  MW/VAC CHILLED    Carton </v>
      </c>
      <c r="F368" s="36">
        <v>12500</v>
      </c>
      <c r="G368" s="37">
        <v>9.6</v>
      </c>
      <c r="H368" s="1"/>
      <c r="I368" s="38">
        <f t="shared" si="0"/>
        <v>120000</v>
      </c>
      <c r="J368" s="1"/>
      <c r="K368" s="29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3">
      <c r="A369" s="1"/>
      <c r="B369" s="33">
        <v>44144</v>
      </c>
      <c r="C369" s="34"/>
      <c r="D369" s="24">
        <v>698273</v>
      </c>
      <c r="E369" s="35" t="str">
        <f ca="1">IFERROR(OFFSET('Product list'!$D$1,MATCH(D369,'Product list'!$C:$C,0)-1,0),"Product Not in List")</f>
        <v xml:space="preserve">Brisket Pieces - Deckle MW/VAC FRZ HGP-Free  CHINA LABEL Carton </v>
      </c>
      <c r="F369" s="36">
        <v>7500</v>
      </c>
      <c r="G369" s="37">
        <v>3.95</v>
      </c>
      <c r="H369" s="1"/>
      <c r="I369" s="38">
        <f t="shared" si="0"/>
        <v>29625</v>
      </c>
      <c r="J369" s="1"/>
      <c r="K369" s="29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3">
      <c r="A370" s="1"/>
      <c r="B370" s="33">
        <v>44144</v>
      </c>
      <c r="C370" s="34"/>
      <c r="D370" s="24">
        <v>698301</v>
      </c>
      <c r="E370" s="35" t="str">
        <f ca="1">IFERROR(OFFSET('Product list'!$D$1,MATCH(D370,'Product list'!$C:$C,0)-1,0),"Product Not in List")</f>
        <v xml:space="preserve">Back Ribs - 6 Rib, approx 120mm LP FRZ HGP-Free  CHINA LABEL Carton </v>
      </c>
      <c r="F370" s="36">
        <v>6000</v>
      </c>
      <c r="G370" s="37">
        <v>6.24</v>
      </c>
      <c r="H370" s="1"/>
      <c r="I370" s="38">
        <f t="shared" si="0"/>
        <v>37440</v>
      </c>
      <c r="J370" s="1"/>
      <c r="K370" s="29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3">
      <c r="A371" s="1"/>
      <c r="B371" s="33">
        <v>44144</v>
      </c>
      <c r="C371" s="34"/>
      <c r="D371" s="24">
        <v>698565</v>
      </c>
      <c r="E371" s="35" t="str">
        <f ca="1">IFERROR(OFFSET('Product list'!$D$1,MATCH(D371,'Product list'!$C:$C,0)-1,0),"Product Not in List")</f>
        <v xml:space="preserve">Brisket Navel End - 7 Rib IW/VAC CHILLED    Carton </v>
      </c>
      <c r="F371" s="36">
        <v>52500</v>
      </c>
      <c r="G371" s="37">
        <v>5.52</v>
      </c>
      <c r="H371" s="1"/>
      <c r="I371" s="38">
        <f t="shared" si="0"/>
        <v>289800</v>
      </c>
      <c r="J371" s="1"/>
      <c r="K371" s="29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3">
      <c r="A372" s="1"/>
      <c r="B372" s="33">
        <v>44144</v>
      </c>
      <c r="C372" s="34"/>
      <c r="D372" s="24">
        <v>698818</v>
      </c>
      <c r="E372" s="35" t="str">
        <f ca="1">IFERROR(OFFSET('Product list'!$D$1,MATCH(D372,'Product list'!$C:$C,0)-1,0),"Product Not in List")</f>
        <v>*YP* Trimmings 65CL 27.2kg BP FRZ Halal Generic Carton</v>
      </c>
      <c r="F372" s="36">
        <v>157500</v>
      </c>
      <c r="G372" s="40">
        <v>4</v>
      </c>
      <c r="H372" s="1"/>
      <c r="I372" s="38">
        <f t="shared" si="0"/>
        <v>630000</v>
      </c>
      <c r="J372" s="1"/>
      <c r="K372" s="29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3">
      <c r="A373" s="1"/>
      <c r="B373" s="33">
        <v>44144</v>
      </c>
      <c r="C373" s="34"/>
      <c r="D373" s="24">
        <v>763706</v>
      </c>
      <c r="E373" s="35" t="str">
        <f ca="1">IFERROR(OFFSET('Product list'!$D$1,MATCH(D373,'Product list'!$C:$C,0)-1,0),"Product Not in List")</f>
        <v xml:space="preserve">Intercostals - Portion Minimum 85mm MW/VAC FRZ    Carton </v>
      </c>
      <c r="F373" s="36">
        <v>12500</v>
      </c>
      <c r="G373" s="37">
        <v>10.65</v>
      </c>
      <c r="H373" s="1"/>
      <c r="I373" s="38">
        <f t="shared" si="0"/>
        <v>133125</v>
      </c>
      <c r="J373" s="1"/>
      <c r="K373" s="29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3">
      <c r="A374" s="1"/>
      <c r="B374" s="33">
        <v>44144</v>
      </c>
      <c r="C374" s="34"/>
      <c r="D374" s="24">
        <v>763707</v>
      </c>
      <c r="E374" s="35" t="str">
        <f ca="1">IFERROR(OFFSET('Product list'!$D$1,MATCH(D374,'Product list'!$C:$C,0)-1,0),"Product Not in List")</f>
        <v xml:space="preserve">Oyster Blade  IW/VAC FRZ    Carton </v>
      </c>
      <c r="F374" s="36">
        <v>15000</v>
      </c>
      <c r="G374" s="37">
        <v>8.42</v>
      </c>
      <c r="H374" s="1"/>
      <c r="I374" s="38">
        <f t="shared" si="0"/>
        <v>126300</v>
      </c>
      <c r="J374" s="1"/>
      <c r="K374" s="29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3">
      <c r="A375" s="1"/>
      <c r="B375" s="33">
        <v>44144</v>
      </c>
      <c r="C375" s="34"/>
      <c r="D375" s="24">
        <v>764794</v>
      </c>
      <c r="E375" s="35" t="str">
        <f ca="1">IFERROR(OFFSET('Product list'!$D$1,MATCH(D375,'Product list'!$C:$C,0)-1,0),"Product Not in List")</f>
        <v xml:space="preserve">Chuck Short Rib - 3 Rib MW/VAC FRZ    Carton </v>
      </c>
      <c r="F375" s="36">
        <v>20000</v>
      </c>
      <c r="G375" s="37">
        <v>7.05</v>
      </c>
      <c r="H375" s="1"/>
      <c r="I375" s="38">
        <f t="shared" si="0"/>
        <v>141000</v>
      </c>
      <c r="J375" s="1"/>
      <c r="K375" s="29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3">
      <c r="A376" s="1"/>
      <c r="B376" s="33">
        <v>44144</v>
      </c>
      <c r="C376" s="34"/>
      <c r="D376" s="24">
        <v>764817</v>
      </c>
      <c r="E376" s="35" t="str">
        <f ca="1">IFERROR(OFFSET('Product list'!$D$1,MATCH(D376,'Product list'!$C:$C,0)-1,0),"Product Not in List")</f>
        <v xml:space="preserve">Flap Meat  MW/VAC CHILLED    Carton </v>
      </c>
      <c r="F376" s="36">
        <v>26250</v>
      </c>
      <c r="G376" s="37">
        <v>11.48</v>
      </c>
      <c r="H376" s="1"/>
      <c r="I376" s="38">
        <f t="shared" si="0"/>
        <v>301350</v>
      </c>
      <c r="J376" s="1"/>
      <c r="K376" s="29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3">
      <c r="A377" s="1"/>
      <c r="B377" s="33">
        <v>44144</v>
      </c>
      <c r="C377" s="34"/>
      <c r="D377" s="24">
        <v>764822</v>
      </c>
      <c r="E377" s="35" t="str">
        <f ca="1">IFERROR(OFFSET('Product list'!$D$1,MATCH(D377,'Product list'!$C:$C,0)-1,0),"Product Not in List")</f>
        <v xml:space="preserve">Bolar Blade  IW/VAC FRZ    Carton </v>
      </c>
      <c r="F377" s="36">
        <v>20000</v>
      </c>
      <c r="G377" s="37">
        <v>7.44</v>
      </c>
      <c r="H377" s="1"/>
      <c r="I377" s="38">
        <f t="shared" si="0"/>
        <v>148800</v>
      </c>
      <c r="J377" s="1"/>
      <c r="K377" s="29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3">
      <c r="A378" s="1"/>
      <c r="B378" s="33">
        <v>44144</v>
      </c>
      <c r="C378" s="34"/>
      <c r="D378" s="24">
        <v>764828</v>
      </c>
      <c r="E378" s="35" t="str">
        <f ca="1">IFERROR(OFFSET('Product list'!$D$1,MATCH(D378,'Product list'!$C:$C,0)-1,0),"Product Not in List")</f>
        <v xml:space="preserve">Inside Skirt  MW/VAC FRZ    Carton </v>
      </c>
      <c r="F378" s="36">
        <v>19250</v>
      </c>
      <c r="G378" s="37">
        <v>8.65</v>
      </c>
      <c r="H378" s="1"/>
      <c r="I378" s="38">
        <f t="shared" si="0"/>
        <v>166512.5</v>
      </c>
      <c r="J378" s="1"/>
      <c r="K378" s="29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3">
      <c r="A379" s="1"/>
      <c r="B379" s="33">
        <v>44144</v>
      </c>
      <c r="C379" s="34"/>
      <c r="D379" s="24">
        <v>764832</v>
      </c>
      <c r="E379" s="35" t="str">
        <f ca="1">IFERROR(OFFSET('Product list'!$D$1,MATCH(D379,'Product list'!$C:$C,0)-1,0),"Product Not in List")</f>
        <v xml:space="preserve">Plate Rib  BP FRZ    Carton </v>
      </c>
      <c r="F379" s="36">
        <v>7500</v>
      </c>
      <c r="G379" s="37">
        <v>3.79</v>
      </c>
      <c r="H379" s="1"/>
      <c r="I379" s="38">
        <f t="shared" si="0"/>
        <v>28425</v>
      </c>
      <c r="J379" s="1"/>
      <c r="K379" s="29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3">
      <c r="A380" s="1"/>
      <c r="B380" s="33">
        <v>44144</v>
      </c>
      <c r="C380" s="34"/>
      <c r="D380" s="24">
        <v>764844</v>
      </c>
      <c r="E380" s="35" t="str">
        <f ca="1">IFERROR(OFFSET('Product list'!$D$1,MATCH(D380,'Product list'!$C:$C,0)-1,0),"Product Not in List")</f>
        <v xml:space="preserve">Spare Ribs - 3Rib LP FRZ    Carton </v>
      </c>
      <c r="F380" s="36">
        <v>10000</v>
      </c>
      <c r="G380" s="37">
        <v>3.95</v>
      </c>
      <c r="H380" s="1"/>
      <c r="I380" s="38">
        <f t="shared" si="0"/>
        <v>39500</v>
      </c>
      <c r="J380" s="1"/>
      <c r="K380" s="29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3">
      <c r="A381" s="1"/>
      <c r="B381" s="33">
        <v>44144</v>
      </c>
      <c r="C381" s="34"/>
      <c r="D381" s="24">
        <v>764861</v>
      </c>
      <c r="E381" s="35" t="str">
        <f ca="1">IFERROR(OFFSET('Product list'!$D$1,MATCH(D381,'Product list'!$C:$C,0)-1,0),"Product Not in List")</f>
        <v>*YP* Trimmings 50CL 25.0kg BP FRZ Halal Generic Carton</v>
      </c>
      <c r="F381" s="36">
        <v>30000</v>
      </c>
      <c r="G381" s="37">
        <v>2.04</v>
      </c>
      <c r="H381" s="1"/>
      <c r="I381" s="38">
        <f t="shared" si="0"/>
        <v>61200</v>
      </c>
      <c r="J381" s="1"/>
      <c r="K381" s="29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3">
      <c r="A382" s="1"/>
      <c r="B382" s="33">
        <v>44144</v>
      </c>
      <c r="C382" s="34"/>
      <c r="D382" s="24">
        <v>764867</v>
      </c>
      <c r="E382" s="35" t="str">
        <f ca="1">IFERROR(OFFSET('Product list'!$D$1,MATCH(D382,'Product list'!$C:$C,0)-1,0),"Product Not in List")</f>
        <v xml:space="preserve">Eye Round  MW/VAC FRZ    Carton </v>
      </c>
      <c r="F382" s="36">
        <v>26250</v>
      </c>
      <c r="G382" s="37">
        <v>8.76</v>
      </c>
      <c r="H382" s="1"/>
      <c r="I382" s="38">
        <f t="shared" si="0"/>
        <v>229950</v>
      </c>
      <c r="J382" s="1"/>
      <c r="K382" s="29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3">
      <c r="A383" s="1"/>
      <c r="B383" s="33">
        <v>44144</v>
      </c>
      <c r="C383" s="34"/>
      <c r="D383" s="24">
        <v>764869</v>
      </c>
      <c r="E383" s="35" t="str">
        <f ca="1">IFERROR(OFFSET('Product list'!$D$1,MATCH(D383,'Product list'!$C:$C,0)-1,0),"Product Not in List")</f>
        <v xml:space="preserve">Brisket Point End - Deckle Off 5 Rib IW/VAC FRZ    Carton </v>
      </c>
      <c r="F383" s="36">
        <v>87500</v>
      </c>
      <c r="G383" s="37">
        <v>6.68</v>
      </c>
      <c r="H383" s="1"/>
      <c r="I383" s="38">
        <f t="shared" si="0"/>
        <v>584500</v>
      </c>
      <c r="J383" s="1"/>
      <c r="K383" s="29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3">
      <c r="A384" s="1"/>
      <c r="B384" s="33">
        <v>44144</v>
      </c>
      <c r="C384" s="34"/>
      <c r="D384" s="24">
        <v>764916</v>
      </c>
      <c r="E384" s="35" t="str">
        <f ca="1">IFERROR(OFFSET('Product list'!$D$1,MATCH(D384,'Product list'!$C:$C,0)-1,0),"Product Not in List")</f>
        <v xml:space="preserve">Flank Steak  LP FRZ    Carton </v>
      </c>
      <c r="F384" s="36">
        <v>9700</v>
      </c>
      <c r="G384" s="37">
        <v>9.9</v>
      </c>
      <c r="H384" s="1"/>
      <c r="I384" s="38">
        <f t="shared" si="0"/>
        <v>96030</v>
      </c>
      <c r="J384" s="1"/>
      <c r="K384" s="29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3">
      <c r="A385" s="1"/>
      <c r="B385" s="33">
        <v>44144</v>
      </c>
      <c r="C385" s="34"/>
      <c r="D385" s="24">
        <v>79863</v>
      </c>
      <c r="E385" s="35" t="str">
        <f ca="1">IFERROR(OFFSET('Product list'!$D$1,MATCH(D385,'Product list'!$C:$C,0)-1,0),"Product Not in List")</f>
        <v>Outside Flat IW/VAC FZN Non-Halal Generic Carton</v>
      </c>
      <c r="F385" s="36">
        <v>17500</v>
      </c>
      <c r="G385" s="37">
        <v>7.15</v>
      </c>
      <c r="H385" s="1"/>
      <c r="I385" s="38">
        <f t="shared" si="0"/>
        <v>125125</v>
      </c>
      <c r="J385" s="1"/>
      <c r="K385" s="29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3">
      <c r="A386" s="1"/>
      <c r="B386" s="33">
        <v>44144</v>
      </c>
      <c r="C386" s="34"/>
      <c r="D386" s="24">
        <v>764738</v>
      </c>
      <c r="E386" s="35" t="str">
        <f ca="1">IFERROR(OFFSET('Product list'!$D$1,MATCH(D386,'Product list'!$C:$C,0)-1,0),"Product Not in List")</f>
        <v>Trimmings 85cl</v>
      </c>
      <c r="F386" s="36">
        <v>30000</v>
      </c>
      <c r="G386" s="37">
        <v>6.05</v>
      </c>
      <c r="H386" s="1"/>
      <c r="I386" s="38">
        <f t="shared" si="0"/>
        <v>181500</v>
      </c>
      <c r="J386" s="1"/>
      <c r="K386" s="29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3">
      <c r="A387" s="1"/>
      <c r="B387" s="33">
        <v>44151</v>
      </c>
      <c r="C387" s="34"/>
      <c r="D387" s="24">
        <v>12444</v>
      </c>
      <c r="E387" s="35" t="str">
        <f ca="1">IFERROR(OFFSET('Product list'!$D$1,MATCH(D387,'Product list'!$C:$C,0)-1,0),"Product Not in List")</f>
        <v>*YP* Trimmings 75CL 27.2kg BP FRZ Halal Generic Carton</v>
      </c>
      <c r="F387" s="36">
        <v>167000</v>
      </c>
      <c r="G387" s="37">
        <v>5</v>
      </c>
      <c r="H387" s="1"/>
      <c r="I387" s="38">
        <f t="shared" si="0"/>
        <v>835000</v>
      </c>
      <c r="J387" s="1"/>
      <c r="K387" s="29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3">
      <c r="A388" s="1"/>
      <c r="B388" s="33">
        <v>44151</v>
      </c>
      <c r="C388" s="34"/>
      <c r="D388" s="24">
        <v>55217</v>
      </c>
      <c r="E388" s="35" t="str">
        <f ca="1">IFERROR(OFFSET('Product list'!$D$1,MATCH(D388,'Product list'!$C:$C,0)-1,0),"Product Not in List")</f>
        <v xml:space="preserve">Short Ribs - 3 Rib MW/VAC FRZ    Carton </v>
      </c>
      <c r="F388" s="36">
        <v>18200</v>
      </c>
      <c r="G388" s="37">
        <v>10.01</v>
      </c>
      <c r="H388" s="1"/>
      <c r="I388" s="38">
        <f t="shared" si="0"/>
        <v>182182</v>
      </c>
      <c r="J388" s="1"/>
      <c r="K388" s="29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3">
      <c r="A389" s="1"/>
      <c r="B389" s="33">
        <v>44151</v>
      </c>
      <c r="C389" s="34"/>
      <c r="D389" s="24">
        <v>689667</v>
      </c>
      <c r="E389" s="35" t="str">
        <f ca="1">IFERROR(OFFSET('Product list'!$D$1,MATCH(D389,'Product list'!$C:$C,0)-1,0),"Product Not in List")</f>
        <v xml:space="preserve">Neck Bone  LP FRZ  Halal  Carton </v>
      </c>
      <c r="F389" s="36">
        <v>18250</v>
      </c>
      <c r="G389" s="37">
        <v>2.5499999999999998</v>
      </c>
      <c r="H389" s="1"/>
      <c r="I389" s="38">
        <f t="shared" si="0"/>
        <v>46537.5</v>
      </c>
      <c r="J389" s="1"/>
      <c r="K389" s="29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3">
      <c r="A390" s="1"/>
      <c r="B390" s="33">
        <v>44151</v>
      </c>
      <c r="C390" s="34"/>
      <c r="D390" s="24">
        <v>689794</v>
      </c>
      <c r="E390" s="35" t="str">
        <f ca="1">IFERROR(OFFSET('Product list'!$D$1,MATCH(D390,'Product list'!$C:$C,0)-1,0),"Product Not in List")</f>
        <v xml:space="preserve">Chuck Roll - 5 Rib IW/VAC FRZ  Halal  Carton </v>
      </c>
      <c r="F390" s="36">
        <v>66500</v>
      </c>
      <c r="G390" s="37">
        <v>8.4</v>
      </c>
      <c r="H390" s="1"/>
      <c r="I390" s="38">
        <f t="shared" si="0"/>
        <v>558600</v>
      </c>
      <c r="J390" s="1"/>
      <c r="K390" s="29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3">
      <c r="A391" s="1"/>
      <c r="B391" s="33">
        <v>44151</v>
      </c>
      <c r="C391" s="34"/>
      <c r="D391" s="24">
        <v>697365</v>
      </c>
      <c r="E391" s="35" t="str">
        <f ca="1">IFERROR(OFFSET('Product list'!$D$1,MATCH(D391,'Product list'!$C:$C,0)-1,0),"Product Not in List")</f>
        <v>*YP* Knuckle - Undercut On IW/VAC FRZ Halal Generic Carton</v>
      </c>
      <c r="F391" s="36">
        <v>43000</v>
      </c>
      <c r="G391" s="37">
        <v>8.7100000000000009</v>
      </c>
      <c r="H391" s="1"/>
      <c r="I391" s="38">
        <f t="shared" si="0"/>
        <v>374530.00000000006</v>
      </c>
      <c r="J391" s="1"/>
      <c r="K391" s="29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3">
      <c r="A392" s="1"/>
      <c r="B392" s="33">
        <v>44151</v>
      </c>
      <c r="C392" s="34"/>
      <c r="D392" s="24">
        <v>698188</v>
      </c>
      <c r="E392" s="35" t="str">
        <f ca="1">IFERROR(OFFSET('Product list'!$D$1,MATCH(D392,'Product list'!$C:$C,0)-1,0),"Product Not in List")</f>
        <v xml:space="preserve">Chuck Roll - 5 Rib IW/VAC FRZ HGP-Free  CHINA LABEL Carton </v>
      </c>
      <c r="F392" s="36">
        <v>27500</v>
      </c>
      <c r="G392" s="37">
        <v>8.6999999999999993</v>
      </c>
      <c r="H392" s="1"/>
      <c r="I392" s="38">
        <f t="shared" si="0"/>
        <v>239249.99999999997</v>
      </c>
      <c r="J392" s="1"/>
      <c r="K392" s="29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3">
      <c r="A393" s="1"/>
      <c r="B393" s="33">
        <v>44151</v>
      </c>
      <c r="C393" s="34"/>
      <c r="D393" s="24">
        <v>698227</v>
      </c>
      <c r="E393" s="35" t="str">
        <f ca="1">IFERROR(OFFSET('Product list'!$D$1,MATCH(D393,'Product list'!$C:$C,0)-1,0),"Product Not in List")</f>
        <v xml:space="preserve">Chuck Short Rib - 3 Rib MW/VAC FRZ HGP-Free  CHINA LABEL Carton </v>
      </c>
      <c r="F393" s="36">
        <v>6000</v>
      </c>
      <c r="G393" s="37">
        <v>7.15</v>
      </c>
      <c r="H393" s="1"/>
      <c r="I393" s="38">
        <f t="shared" si="0"/>
        <v>42900</v>
      </c>
      <c r="J393" s="1"/>
      <c r="K393" s="29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3">
      <c r="A394" s="1"/>
      <c r="B394" s="33">
        <v>44151</v>
      </c>
      <c r="C394" s="34"/>
      <c r="D394" s="24">
        <v>698228</v>
      </c>
      <c r="E394" s="35" t="str">
        <f ca="1">IFERROR(OFFSET('Product list'!$D$1,MATCH(D394,'Product list'!$C:$C,0)-1,0),"Product Not in List")</f>
        <v xml:space="preserve">Short Rib  MW/VAC FRZ HGP-Free  CHINA LABEL Carton </v>
      </c>
      <c r="F394" s="36">
        <v>7500</v>
      </c>
      <c r="G394" s="37">
        <v>9.5500000000000007</v>
      </c>
      <c r="H394" s="1"/>
      <c r="I394" s="38">
        <f t="shared" si="0"/>
        <v>71625</v>
      </c>
      <c r="J394" s="1"/>
      <c r="K394" s="29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3">
      <c r="A395" s="1"/>
      <c r="B395" s="33">
        <v>44151</v>
      </c>
      <c r="C395" s="34"/>
      <c r="D395" s="24">
        <v>698267</v>
      </c>
      <c r="E395" s="35" t="str">
        <f ca="1">IFERROR(OFFSET('Product list'!$D$1,MATCH(D395,'Product list'!$C:$C,0)-1,0),"Product Not in List")</f>
        <v xml:space="preserve">Back Ribs - 6 Rib LP FRZ    Carton </v>
      </c>
      <c r="F395" s="36">
        <v>14000</v>
      </c>
      <c r="G395" s="37">
        <v>6.76</v>
      </c>
      <c r="H395" s="1"/>
      <c r="I395" s="38">
        <f t="shared" si="0"/>
        <v>94640</v>
      </c>
      <c r="J395" s="1"/>
      <c r="K395" s="29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3">
      <c r="A396" s="1"/>
      <c r="B396" s="33">
        <v>44151</v>
      </c>
      <c r="C396" s="34"/>
      <c r="D396" s="24">
        <v>698268</v>
      </c>
      <c r="E396" s="35" t="str">
        <f ca="1">IFERROR(OFFSET('Product list'!$D$1,MATCH(D396,'Product list'!$C:$C,0)-1,0),"Product Not in List")</f>
        <v xml:space="preserve">Tri Tip  MW/VAC CHILLED    Carton </v>
      </c>
      <c r="F396" s="36">
        <v>12500</v>
      </c>
      <c r="G396" s="37">
        <v>9.4</v>
      </c>
      <c r="H396" s="1"/>
      <c r="I396" s="38">
        <f t="shared" si="0"/>
        <v>117500</v>
      </c>
      <c r="J396" s="1"/>
      <c r="K396" s="29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3">
      <c r="A397" s="1"/>
      <c r="B397" s="33">
        <v>44151</v>
      </c>
      <c r="C397" s="34"/>
      <c r="D397" s="24">
        <v>698273</v>
      </c>
      <c r="E397" s="35" t="str">
        <f ca="1">IFERROR(OFFSET('Product list'!$D$1,MATCH(D397,'Product list'!$C:$C,0)-1,0),"Product Not in List")</f>
        <v xml:space="preserve">Brisket Pieces - Deckle MW/VAC FRZ HGP-Free  CHINA LABEL Carton </v>
      </c>
      <c r="F397" s="36">
        <v>7500</v>
      </c>
      <c r="G397" s="37">
        <v>4.5</v>
      </c>
      <c r="H397" s="1"/>
      <c r="I397" s="38">
        <f t="shared" si="0"/>
        <v>33750</v>
      </c>
      <c r="J397" s="1"/>
      <c r="K397" s="29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3">
      <c r="A398" s="1"/>
      <c r="B398" s="33">
        <v>44151</v>
      </c>
      <c r="C398" s="34"/>
      <c r="D398" s="24">
        <v>698301</v>
      </c>
      <c r="E398" s="35" t="str">
        <f ca="1">IFERROR(OFFSET('Product list'!$D$1,MATCH(D398,'Product list'!$C:$C,0)-1,0),"Product Not in List")</f>
        <v xml:space="preserve">Back Ribs - 6 Rib, approx 120mm LP FRZ HGP-Free  CHINA LABEL Carton </v>
      </c>
      <c r="F398" s="36">
        <v>6000</v>
      </c>
      <c r="G398" s="37">
        <v>6.75</v>
      </c>
      <c r="H398" s="1"/>
      <c r="I398" s="38">
        <f t="shared" si="0"/>
        <v>40500</v>
      </c>
      <c r="J398" s="1"/>
      <c r="K398" s="29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3">
      <c r="A399" s="1"/>
      <c r="B399" s="33">
        <v>44151</v>
      </c>
      <c r="C399" s="34"/>
      <c r="D399" s="24">
        <v>698565</v>
      </c>
      <c r="E399" s="35" t="str">
        <f ca="1">IFERROR(OFFSET('Product list'!$D$1,MATCH(D399,'Product list'!$C:$C,0)-1,0),"Product Not in List")</f>
        <v xml:space="preserve">Brisket Navel End - 7 Rib IW/VAC CHILLED    Carton </v>
      </c>
      <c r="F399" s="36">
        <v>52500</v>
      </c>
      <c r="G399" s="37">
        <v>6</v>
      </c>
      <c r="H399" s="1"/>
      <c r="I399" s="38">
        <f t="shared" si="0"/>
        <v>315000</v>
      </c>
      <c r="J399" s="1"/>
      <c r="K399" s="29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3">
      <c r="A400" s="1"/>
      <c r="B400" s="33">
        <v>44151</v>
      </c>
      <c r="C400" s="34"/>
      <c r="D400" s="24">
        <v>698818</v>
      </c>
      <c r="E400" s="35" t="str">
        <f ca="1">IFERROR(OFFSET('Product list'!$D$1,MATCH(D400,'Product list'!$C:$C,0)-1,0),"Product Not in List")</f>
        <v>*YP* Trimmings 65CL 27.2kg BP FRZ Halal Generic Carton</v>
      </c>
      <c r="F400" s="36">
        <v>157500</v>
      </c>
      <c r="G400" s="37">
        <v>4.08</v>
      </c>
      <c r="H400" s="1"/>
      <c r="I400" s="38">
        <f t="shared" si="0"/>
        <v>642600</v>
      </c>
      <c r="J400" s="1"/>
      <c r="K400" s="29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3">
      <c r="A401" s="1"/>
      <c r="B401" s="33">
        <v>44151</v>
      </c>
      <c r="C401" s="34"/>
      <c r="D401" s="24">
        <v>763706</v>
      </c>
      <c r="E401" s="35" t="str">
        <f ca="1">IFERROR(OFFSET('Product list'!$D$1,MATCH(D401,'Product list'!$C:$C,0)-1,0),"Product Not in List")</f>
        <v xml:space="preserve">Intercostals - Portion Minimum 85mm MW/VAC FRZ    Carton </v>
      </c>
      <c r="F401" s="36">
        <v>12500</v>
      </c>
      <c r="G401" s="37">
        <v>10.65</v>
      </c>
      <c r="H401" s="1"/>
      <c r="I401" s="38">
        <f t="shared" si="0"/>
        <v>133125</v>
      </c>
      <c r="J401" s="1"/>
      <c r="K401" s="29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3">
      <c r="A402" s="1"/>
      <c r="B402" s="33">
        <v>44151</v>
      </c>
      <c r="C402" s="34"/>
      <c r="D402" s="24">
        <v>763707</v>
      </c>
      <c r="E402" s="35" t="str">
        <f ca="1">IFERROR(OFFSET('Product list'!$D$1,MATCH(D402,'Product list'!$C:$C,0)-1,0),"Product Not in List")</f>
        <v xml:space="preserve">Oyster Blade  IW/VAC FRZ    Carton </v>
      </c>
      <c r="F402" s="36">
        <v>15000</v>
      </c>
      <c r="G402" s="37">
        <v>8.42</v>
      </c>
      <c r="H402" s="1"/>
      <c r="I402" s="38">
        <f t="shared" si="0"/>
        <v>126300</v>
      </c>
      <c r="J402" s="1"/>
      <c r="K402" s="29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3">
      <c r="A403" s="1"/>
      <c r="B403" s="33">
        <v>44151</v>
      </c>
      <c r="C403" s="34"/>
      <c r="D403" s="24">
        <v>764794</v>
      </c>
      <c r="E403" s="35" t="str">
        <f ca="1">IFERROR(OFFSET('Product list'!$D$1,MATCH(D403,'Product list'!$C:$C,0)-1,0),"Product Not in List")</f>
        <v xml:space="preserve">Chuck Short Rib - 3 Rib MW/VAC FRZ    Carton </v>
      </c>
      <c r="F403" s="36">
        <v>20000</v>
      </c>
      <c r="G403" s="37">
        <v>8.9</v>
      </c>
      <c r="H403" s="1"/>
      <c r="I403" s="38">
        <f t="shared" si="0"/>
        <v>178000</v>
      </c>
      <c r="J403" s="1"/>
      <c r="K403" s="29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3">
      <c r="A404" s="1"/>
      <c r="B404" s="33">
        <v>44151</v>
      </c>
      <c r="C404" s="34"/>
      <c r="D404" s="24">
        <v>764817</v>
      </c>
      <c r="E404" s="35" t="str">
        <f ca="1">IFERROR(OFFSET('Product list'!$D$1,MATCH(D404,'Product list'!$C:$C,0)-1,0),"Product Not in List")</f>
        <v xml:space="preserve">Flap Meat  MW/VAC CHILLED    Carton </v>
      </c>
      <c r="F404" s="36">
        <v>26250</v>
      </c>
      <c r="G404" s="37">
        <v>13.3</v>
      </c>
      <c r="H404" s="1"/>
      <c r="I404" s="38">
        <f t="shared" si="0"/>
        <v>349125</v>
      </c>
      <c r="J404" s="1"/>
      <c r="K404" s="29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3">
      <c r="A405" s="1"/>
      <c r="B405" s="33">
        <v>44151</v>
      </c>
      <c r="C405" s="34"/>
      <c r="D405" s="24">
        <v>764822</v>
      </c>
      <c r="E405" s="35" t="str">
        <f ca="1">IFERROR(OFFSET('Product list'!$D$1,MATCH(D405,'Product list'!$C:$C,0)-1,0),"Product Not in List")</f>
        <v xml:space="preserve">Bolar Blade  IW/VAC FRZ    Carton </v>
      </c>
      <c r="F405" s="36">
        <v>20000</v>
      </c>
      <c r="G405" s="37">
        <v>7.44</v>
      </c>
      <c r="H405" s="1"/>
      <c r="I405" s="38">
        <f t="shared" si="0"/>
        <v>148800</v>
      </c>
      <c r="J405" s="1"/>
      <c r="K405" s="29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3">
      <c r="A406" s="1"/>
      <c r="B406" s="33">
        <v>44151</v>
      </c>
      <c r="C406" s="34"/>
      <c r="D406" s="24">
        <v>764828</v>
      </c>
      <c r="E406" s="35" t="str">
        <f ca="1">IFERROR(OFFSET('Product list'!$D$1,MATCH(D406,'Product list'!$C:$C,0)-1,0),"Product Not in List")</f>
        <v xml:space="preserve">Inside Skirt  MW/VAC FRZ    Carton </v>
      </c>
      <c r="F406" s="36">
        <v>19250</v>
      </c>
      <c r="G406" s="37">
        <v>8.8000000000000007</v>
      </c>
      <c r="H406" s="1"/>
      <c r="I406" s="38">
        <f t="shared" si="0"/>
        <v>169400</v>
      </c>
      <c r="J406" s="1"/>
      <c r="K406" s="29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3">
      <c r="A407" s="1"/>
      <c r="B407" s="33">
        <v>44151</v>
      </c>
      <c r="C407" s="34"/>
      <c r="D407" s="24">
        <v>764832</v>
      </c>
      <c r="E407" s="35" t="str">
        <f ca="1">IFERROR(OFFSET('Product list'!$D$1,MATCH(D407,'Product list'!$C:$C,0)-1,0),"Product Not in List")</f>
        <v xml:space="preserve">Plate Rib  BP FRZ    Carton </v>
      </c>
      <c r="F407" s="36">
        <v>7500</v>
      </c>
      <c r="G407" s="37">
        <v>3.79</v>
      </c>
      <c r="H407" s="1"/>
      <c r="I407" s="38">
        <f t="shared" si="0"/>
        <v>28425</v>
      </c>
      <c r="J407" s="1"/>
      <c r="K407" s="29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3">
      <c r="A408" s="1"/>
      <c r="B408" s="33">
        <v>44151</v>
      </c>
      <c r="C408" s="34"/>
      <c r="D408" s="24">
        <v>764844</v>
      </c>
      <c r="E408" s="35" t="str">
        <f ca="1">IFERROR(OFFSET('Product list'!$D$1,MATCH(D408,'Product list'!$C:$C,0)-1,0),"Product Not in List")</f>
        <v xml:space="preserve">Spare Ribs - 3Rib LP FRZ    Carton </v>
      </c>
      <c r="F408" s="36">
        <v>10000</v>
      </c>
      <c r="G408" s="37">
        <v>3.95</v>
      </c>
      <c r="H408" s="1"/>
      <c r="I408" s="38">
        <f t="shared" si="0"/>
        <v>39500</v>
      </c>
      <c r="J408" s="1"/>
      <c r="K408" s="29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3">
      <c r="A409" s="1"/>
      <c r="B409" s="33">
        <v>44151</v>
      </c>
      <c r="C409" s="34"/>
      <c r="D409" s="24">
        <v>764861</v>
      </c>
      <c r="E409" s="35" t="str">
        <f ca="1">IFERROR(OFFSET('Product list'!$D$1,MATCH(D409,'Product list'!$C:$C,0)-1,0),"Product Not in List")</f>
        <v>*YP* Trimmings 50CL 25.0kg BP FRZ Halal Generic Carton</v>
      </c>
      <c r="F409" s="36">
        <v>30000</v>
      </c>
      <c r="G409" s="37">
        <v>2.04</v>
      </c>
      <c r="H409" s="1"/>
      <c r="I409" s="38">
        <f t="shared" si="0"/>
        <v>61200</v>
      </c>
      <c r="J409" s="1"/>
      <c r="K409" s="29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3">
      <c r="A410" s="1"/>
      <c r="B410" s="33">
        <v>44151</v>
      </c>
      <c r="C410" s="34"/>
      <c r="D410" s="24">
        <v>764867</v>
      </c>
      <c r="E410" s="35" t="str">
        <f ca="1">IFERROR(OFFSET('Product list'!$D$1,MATCH(D410,'Product list'!$C:$C,0)-1,0),"Product Not in List")</f>
        <v xml:space="preserve">Eye Round  MW/VAC FRZ    Carton </v>
      </c>
      <c r="F410" s="36">
        <v>26250</v>
      </c>
      <c r="G410" s="37">
        <v>8.76</v>
      </c>
      <c r="H410" s="1"/>
      <c r="I410" s="38">
        <f t="shared" si="0"/>
        <v>229950</v>
      </c>
      <c r="J410" s="1"/>
      <c r="K410" s="29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3">
      <c r="A411" s="1"/>
      <c r="B411" s="33">
        <v>44151</v>
      </c>
      <c r="C411" s="34"/>
      <c r="D411" s="24">
        <v>764869</v>
      </c>
      <c r="E411" s="35" t="str">
        <f ca="1">IFERROR(OFFSET('Product list'!$D$1,MATCH(D411,'Product list'!$C:$C,0)-1,0),"Product Not in List")</f>
        <v xml:space="preserve">Brisket Point End - Deckle Off 5 Rib IW/VAC FRZ    Carton </v>
      </c>
      <c r="F411" s="36">
        <v>87500</v>
      </c>
      <c r="G411" s="37">
        <v>8.4</v>
      </c>
      <c r="H411" s="1"/>
      <c r="I411" s="38">
        <f t="shared" si="0"/>
        <v>735000</v>
      </c>
      <c r="J411" s="1"/>
      <c r="K411" s="29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3">
      <c r="A412" s="1"/>
      <c r="B412" s="33">
        <v>44151</v>
      </c>
      <c r="C412" s="34"/>
      <c r="D412" s="24">
        <v>764916</v>
      </c>
      <c r="E412" s="35" t="str">
        <f ca="1">IFERROR(OFFSET('Product list'!$D$1,MATCH(D412,'Product list'!$C:$C,0)-1,0),"Product Not in List")</f>
        <v xml:space="preserve">Flank Steak  LP FRZ    Carton </v>
      </c>
      <c r="F412" s="36">
        <v>9700</v>
      </c>
      <c r="G412" s="37">
        <v>11.7</v>
      </c>
      <c r="H412" s="1"/>
      <c r="I412" s="38">
        <f t="shared" si="0"/>
        <v>113490</v>
      </c>
      <c r="J412" s="1"/>
      <c r="K412" s="29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3">
      <c r="A413" s="1"/>
      <c r="B413" s="33">
        <v>44151</v>
      </c>
      <c r="C413" s="34"/>
      <c r="D413" s="24">
        <v>79863</v>
      </c>
      <c r="E413" s="35" t="str">
        <f ca="1">IFERROR(OFFSET('Product list'!$D$1,MATCH(D413,'Product list'!$C:$C,0)-1,0),"Product Not in List")</f>
        <v>Outside Flat IW/VAC FZN Non-Halal Generic Carton</v>
      </c>
      <c r="F413" s="36">
        <v>17500</v>
      </c>
      <c r="G413" s="37">
        <v>7.15</v>
      </c>
      <c r="H413" s="1"/>
      <c r="I413" s="38">
        <f t="shared" si="0"/>
        <v>125125</v>
      </c>
      <c r="J413" s="1"/>
      <c r="K413" s="2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3">
      <c r="A414" s="1"/>
      <c r="B414" s="33">
        <v>44151</v>
      </c>
      <c r="C414" s="34"/>
      <c r="D414" s="24">
        <v>764738</v>
      </c>
      <c r="E414" s="35" t="str">
        <f ca="1">IFERROR(OFFSET('Product list'!$D$1,MATCH(D414,'Product list'!$C:$C,0)-1,0),"Product Not in List")</f>
        <v>Trimmings 85cl</v>
      </c>
      <c r="F414" s="36">
        <v>30000</v>
      </c>
      <c r="G414" s="37">
        <v>6.95</v>
      </c>
      <c r="H414" s="1"/>
      <c r="I414" s="38">
        <f t="shared" si="0"/>
        <v>208500</v>
      </c>
      <c r="J414" s="1"/>
      <c r="K414" s="29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3">
      <c r="A415" s="1"/>
      <c r="B415" s="33">
        <v>44158</v>
      </c>
      <c r="C415" s="34"/>
      <c r="D415" s="24">
        <v>12444</v>
      </c>
      <c r="E415" s="35" t="str">
        <f ca="1">IFERROR(OFFSET('Product list'!$D$1,MATCH(D415,'Product list'!$C:$C,0)-1,0),"Product Not in List")</f>
        <v>*YP* Trimmings 75CL 27.2kg BP FRZ Halal Generic Carton</v>
      </c>
      <c r="F415" s="36">
        <v>167000</v>
      </c>
      <c r="G415" s="37">
        <v>5</v>
      </c>
      <c r="H415" s="1"/>
      <c r="I415" s="38">
        <f t="shared" si="0"/>
        <v>835000</v>
      </c>
      <c r="J415" s="1"/>
      <c r="K415" s="29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3">
      <c r="A416" s="1"/>
      <c r="B416" s="33">
        <v>44158</v>
      </c>
      <c r="C416" s="34"/>
      <c r="D416" s="24">
        <v>55217</v>
      </c>
      <c r="E416" s="35" t="str">
        <f ca="1">IFERROR(OFFSET('Product list'!$D$1,MATCH(D416,'Product list'!$C:$C,0)-1,0),"Product Not in List")</f>
        <v xml:space="preserve">Short Ribs - 3 Rib MW/VAC FRZ    Carton </v>
      </c>
      <c r="F416" s="36">
        <v>18200</v>
      </c>
      <c r="G416" s="37">
        <v>10.01</v>
      </c>
      <c r="H416" s="1"/>
      <c r="I416" s="38">
        <f t="shared" si="0"/>
        <v>182182</v>
      </c>
      <c r="J416" s="1"/>
      <c r="K416" s="29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3">
      <c r="A417" s="1"/>
      <c r="B417" s="33">
        <v>44158</v>
      </c>
      <c r="C417" s="34"/>
      <c r="D417" s="24">
        <v>689667</v>
      </c>
      <c r="E417" s="35" t="str">
        <f ca="1">IFERROR(OFFSET('Product list'!$D$1,MATCH(D417,'Product list'!$C:$C,0)-1,0),"Product Not in List")</f>
        <v xml:space="preserve">Neck Bone  LP FRZ  Halal  Carton </v>
      </c>
      <c r="F417" s="36">
        <v>18250</v>
      </c>
      <c r="G417" s="37">
        <v>2.5499999999999998</v>
      </c>
      <c r="H417" s="1"/>
      <c r="I417" s="38">
        <f t="shared" si="0"/>
        <v>46537.5</v>
      </c>
      <c r="J417" s="1"/>
      <c r="K417" s="29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3">
      <c r="A418" s="1"/>
      <c r="B418" s="33">
        <v>44158</v>
      </c>
      <c r="C418" s="34"/>
      <c r="D418" s="24">
        <v>689794</v>
      </c>
      <c r="E418" s="35" t="str">
        <f ca="1">IFERROR(OFFSET('Product list'!$D$1,MATCH(D418,'Product list'!$C:$C,0)-1,0),"Product Not in List")</f>
        <v xml:space="preserve">Chuck Roll - 5 Rib IW/VAC FRZ  Halal  Carton </v>
      </c>
      <c r="F418" s="36">
        <v>66500</v>
      </c>
      <c r="G418" s="37">
        <v>8.4</v>
      </c>
      <c r="H418" s="1"/>
      <c r="I418" s="38">
        <f t="shared" si="0"/>
        <v>558600</v>
      </c>
      <c r="J418" s="1"/>
      <c r="K418" s="29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3">
      <c r="A419" s="1"/>
      <c r="B419" s="33">
        <v>44158</v>
      </c>
      <c r="C419" s="34"/>
      <c r="D419" s="24">
        <v>697365</v>
      </c>
      <c r="E419" s="35" t="str">
        <f ca="1">IFERROR(OFFSET('Product list'!$D$1,MATCH(D419,'Product list'!$C:$C,0)-1,0),"Product Not in List")</f>
        <v>*YP* Knuckle - Undercut On IW/VAC FRZ Halal Generic Carton</v>
      </c>
      <c r="F419" s="36">
        <v>43000</v>
      </c>
      <c r="G419" s="37">
        <v>8.7100000000000009</v>
      </c>
      <c r="H419" s="1"/>
      <c r="I419" s="38">
        <f t="shared" si="0"/>
        <v>374530.00000000006</v>
      </c>
      <c r="J419" s="1"/>
      <c r="K419" s="29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3">
      <c r="A420" s="1"/>
      <c r="B420" s="33">
        <v>44158</v>
      </c>
      <c r="C420" s="34"/>
      <c r="D420" s="24">
        <v>698188</v>
      </c>
      <c r="E420" s="35" t="str">
        <f ca="1">IFERROR(OFFSET('Product list'!$D$1,MATCH(D420,'Product list'!$C:$C,0)-1,0),"Product Not in List")</f>
        <v xml:space="preserve">Chuck Roll - 5 Rib IW/VAC FRZ HGP-Free  CHINA LABEL Carton </v>
      </c>
      <c r="F420" s="36">
        <v>27500</v>
      </c>
      <c r="G420" s="37">
        <v>8.6999999999999993</v>
      </c>
      <c r="H420" s="1"/>
      <c r="I420" s="38">
        <f t="shared" si="0"/>
        <v>239249.99999999997</v>
      </c>
      <c r="J420" s="1"/>
      <c r="K420" s="29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3">
      <c r="A421" s="1"/>
      <c r="B421" s="33">
        <v>44158</v>
      </c>
      <c r="C421" s="34"/>
      <c r="D421" s="24">
        <v>698227</v>
      </c>
      <c r="E421" s="35" t="str">
        <f ca="1">IFERROR(OFFSET('Product list'!$D$1,MATCH(D421,'Product list'!$C:$C,0)-1,0),"Product Not in List")</f>
        <v xml:space="preserve">Chuck Short Rib - 3 Rib MW/VAC FRZ HGP-Free  CHINA LABEL Carton </v>
      </c>
      <c r="F421" s="36">
        <v>6000</v>
      </c>
      <c r="G421" s="37">
        <v>7.15</v>
      </c>
      <c r="H421" s="1"/>
      <c r="I421" s="38">
        <f t="shared" si="0"/>
        <v>42900</v>
      </c>
      <c r="J421" s="1"/>
      <c r="K421" s="29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3">
      <c r="A422" s="1"/>
      <c r="B422" s="33">
        <v>44158</v>
      </c>
      <c r="C422" s="34"/>
      <c r="D422" s="24">
        <v>698228</v>
      </c>
      <c r="E422" s="35" t="str">
        <f ca="1">IFERROR(OFFSET('Product list'!$D$1,MATCH(D422,'Product list'!$C:$C,0)-1,0),"Product Not in List")</f>
        <v xml:space="preserve">Short Rib  MW/VAC FRZ HGP-Free  CHINA LABEL Carton </v>
      </c>
      <c r="F422" s="36">
        <v>7500</v>
      </c>
      <c r="G422" s="37">
        <v>9.5500000000000007</v>
      </c>
      <c r="H422" s="1"/>
      <c r="I422" s="38">
        <f t="shared" si="0"/>
        <v>71625</v>
      </c>
      <c r="J422" s="1"/>
      <c r="K422" s="29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3">
      <c r="A423" s="1"/>
      <c r="B423" s="33">
        <v>44158</v>
      </c>
      <c r="C423" s="34"/>
      <c r="D423" s="24">
        <v>698267</v>
      </c>
      <c r="E423" s="35" t="str">
        <f ca="1">IFERROR(OFFSET('Product list'!$D$1,MATCH(D423,'Product list'!$C:$C,0)-1,0),"Product Not in List")</f>
        <v xml:space="preserve">Back Ribs - 6 Rib LP FRZ    Carton </v>
      </c>
      <c r="F423" s="36">
        <v>14000</v>
      </c>
      <c r="G423" s="37">
        <v>6.76</v>
      </c>
      <c r="H423" s="1"/>
      <c r="I423" s="38">
        <f t="shared" si="0"/>
        <v>94640</v>
      </c>
      <c r="J423" s="1"/>
      <c r="K423" s="29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3">
      <c r="A424" s="1"/>
      <c r="B424" s="33">
        <v>44158</v>
      </c>
      <c r="C424" s="34"/>
      <c r="D424" s="24">
        <v>698268</v>
      </c>
      <c r="E424" s="35" t="str">
        <f ca="1">IFERROR(OFFSET('Product list'!$D$1,MATCH(D424,'Product list'!$C:$C,0)-1,0),"Product Not in List")</f>
        <v xml:space="preserve">Tri Tip  MW/VAC CHILLED    Carton </v>
      </c>
      <c r="F424" s="36">
        <v>12500</v>
      </c>
      <c r="G424" s="37">
        <v>9.4</v>
      </c>
      <c r="H424" s="1"/>
      <c r="I424" s="38">
        <f t="shared" si="0"/>
        <v>117500</v>
      </c>
      <c r="J424" s="1"/>
      <c r="K424" s="29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3">
      <c r="A425" s="1"/>
      <c r="B425" s="33">
        <v>44158</v>
      </c>
      <c r="C425" s="34"/>
      <c r="D425" s="24">
        <v>698273</v>
      </c>
      <c r="E425" s="35" t="str">
        <f ca="1">IFERROR(OFFSET('Product list'!$D$1,MATCH(D425,'Product list'!$C:$C,0)-1,0),"Product Not in List")</f>
        <v xml:space="preserve">Brisket Pieces - Deckle MW/VAC FRZ HGP-Free  CHINA LABEL Carton </v>
      </c>
      <c r="F425" s="36">
        <v>7500</v>
      </c>
      <c r="G425" s="37">
        <v>4.5</v>
      </c>
      <c r="H425" s="1"/>
      <c r="I425" s="38">
        <f t="shared" si="0"/>
        <v>33750</v>
      </c>
      <c r="J425" s="1"/>
      <c r="K425" s="29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3">
      <c r="A426" s="1"/>
      <c r="B426" s="33">
        <v>44158</v>
      </c>
      <c r="C426" s="34"/>
      <c r="D426" s="24">
        <v>698301</v>
      </c>
      <c r="E426" s="35" t="str">
        <f ca="1">IFERROR(OFFSET('Product list'!$D$1,MATCH(D426,'Product list'!$C:$C,0)-1,0),"Product Not in List")</f>
        <v xml:space="preserve">Back Ribs - 6 Rib, approx 120mm LP FRZ HGP-Free  CHINA LABEL Carton </v>
      </c>
      <c r="F426" s="36">
        <v>6000</v>
      </c>
      <c r="G426" s="37">
        <v>6.75</v>
      </c>
      <c r="H426" s="1"/>
      <c r="I426" s="38">
        <f t="shared" si="0"/>
        <v>40500</v>
      </c>
      <c r="J426" s="1"/>
      <c r="K426" s="29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3">
      <c r="A427" s="1"/>
      <c r="B427" s="33">
        <v>44158</v>
      </c>
      <c r="C427" s="34"/>
      <c r="D427" s="24">
        <v>698565</v>
      </c>
      <c r="E427" s="35" t="str">
        <f ca="1">IFERROR(OFFSET('Product list'!$D$1,MATCH(D427,'Product list'!$C:$C,0)-1,0),"Product Not in List")</f>
        <v xml:space="preserve">Brisket Navel End - 7 Rib IW/VAC CHILLED    Carton </v>
      </c>
      <c r="F427" s="36">
        <v>52500</v>
      </c>
      <c r="G427" s="37">
        <v>6</v>
      </c>
      <c r="H427" s="1"/>
      <c r="I427" s="38">
        <f t="shared" si="0"/>
        <v>315000</v>
      </c>
      <c r="J427" s="1"/>
      <c r="K427" s="29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3">
      <c r="A428" s="1"/>
      <c r="B428" s="33">
        <v>44158</v>
      </c>
      <c r="C428" s="34"/>
      <c r="D428" s="24">
        <v>698818</v>
      </c>
      <c r="E428" s="35" t="str">
        <f ca="1">IFERROR(OFFSET('Product list'!$D$1,MATCH(D428,'Product list'!$C:$C,0)-1,0),"Product Not in List")</f>
        <v>*YP* Trimmings 65CL 27.2kg BP FRZ Halal Generic Carton</v>
      </c>
      <c r="F428" s="36">
        <v>157500</v>
      </c>
      <c r="G428" s="37">
        <v>4.08</v>
      </c>
      <c r="H428" s="1"/>
      <c r="I428" s="38">
        <f t="shared" si="0"/>
        <v>642600</v>
      </c>
      <c r="J428" s="1"/>
      <c r="K428" s="29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3">
      <c r="A429" s="1"/>
      <c r="B429" s="33">
        <v>44158</v>
      </c>
      <c r="C429" s="34"/>
      <c r="D429" s="24">
        <v>763706</v>
      </c>
      <c r="E429" s="35" t="str">
        <f ca="1">IFERROR(OFFSET('Product list'!$D$1,MATCH(D429,'Product list'!$C:$C,0)-1,0),"Product Not in List")</f>
        <v xml:space="preserve">Intercostals - Portion Minimum 85mm MW/VAC FRZ    Carton </v>
      </c>
      <c r="F429" s="36">
        <v>12500</v>
      </c>
      <c r="G429" s="37">
        <v>10.65</v>
      </c>
      <c r="H429" s="1"/>
      <c r="I429" s="38">
        <f t="shared" si="0"/>
        <v>133125</v>
      </c>
      <c r="J429" s="1"/>
      <c r="K429" s="29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3">
      <c r="A430" s="1"/>
      <c r="B430" s="33">
        <v>44158</v>
      </c>
      <c r="C430" s="34"/>
      <c r="D430" s="24">
        <v>763707</v>
      </c>
      <c r="E430" s="35" t="str">
        <f ca="1">IFERROR(OFFSET('Product list'!$D$1,MATCH(D430,'Product list'!$C:$C,0)-1,0),"Product Not in List")</f>
        <v xml:space="preserve">Oyster Blade  IW/VAC FRZ    Carton </v>
      </c>
      <c r="F430" s="36">
        <v>15000</v>
      </c>
      <c r="G430" s="37">
        <v>8.42</v>
      </c>
      <c r="H430" s="1"/>
      <c r="I430" s="38">
        <f t="shared" si="0"/>
        <v>126300</v>
      </c>
      <c r="J430" s="1"/>
      <c r="K430" s="29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3">
      <c r="A431" s="1"/>
      <c r="B431" s="33">
        <v>44158</v>
      </c>
      <c r="C431" s="34"/>
      <c r="D431" s="24">
        <v>764794</v>
      </c>
      <c r="E431" s="35" t="str">
        <f ca="1">IFERROR(OFFSET('Product list'!$D$1,MATCH(D431,'Product list'!$C:$C,0)-1,0),"Product Not in List")</f>
        <v xml:space="preserve">Chuck Short Rib - 3 Rib MW/VAC FRZ    Carton </v>
      </c>
      <c r="F431" s="36">
        <v>20000</v>
      </c>
      <c r="G431" s="37">
        <v>8.9</v>
      </c>
      <c r="H431" s="1"/>
      <c r="I431" s="38">
        <f t="shared" si="0"/>
        <v>178000</v>
      </c>
      <c r="J431" s="1"/>
      <c r="K431" s="29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3">
      <c r="A432" s="1"/>
      <c r="B432" s="33">
        <v>44158</v>
      </c>
      <c r="C432" s="34"/>
      <c r="D432" s="24">
        <v>764817</v>
      </c>
      <c r="E432" s="35" t="str">
        <f ca="1">IFERROR(OFFSET('Product list'!$D$1,MATCH(D432,'Product list'!$C:$C,0)-1,0),"Product Not in List")</f>
        <v xml:space="preserve">Flap Meat  MW/VAC CHILLED    Carton </v>
      </c>
      <c r="F432" s="36">
        <v>26250</v>
      </c>
      <c r="G432" s="37">
        <v>13.3</v>
      </c>
      <c r="H432" s="1"/>
      <c r="I432" s="38">
        <f t="shared" si="0"/>
        <v>349125</v>
      </c>
      <c r="J432" s="1"/>
      <c r="K432" s="29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3">
      <c r="A433" s="1"/>
      <c r="B433" s="33">
        <v>44158</v>
      </c>
      <c r="C433" s="34"/>
      <c r="D433" s="24">
        <v>764822</v>
      </c>
      <c r="E433" s="35" t="str">
        <f ca="1">IFERROR(OFFSET('Product list'!$D$1,MATCH(D433,'Product list'!$C:$C,0)-1,0),"Product Not in List")</f>
        <v xml:space="preserve">Bolar Blade  IW/VAC FRZ    Carton </v>
      </c>
      <c r="F433" s="36">
        <v>20000</v>
      </c>
      <c r="G433" s="37">
        <v>7.44</v>
      </c>
      <c r="H433" s="1"/>
      <c r="I433" s="38">
        <f t="shared" si="0"/>
        <v>148800</v>
      </c>
      <c r="J433" s="1"/>
      <c r="K433" s="29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3">
      <c r="A434" s="1"/>
      <c r="B434" s="33">
        <v>44158</v>
      </c>
      <c r="C434" s="34"/>
      <c r="D434" s="24">
        <v>764828</v>
      </c>
      <c r="E434" s="35" t="str">
        <f ca="1">IFERROR(OFFSET('Product list'!$D$1,MATCH(D434,'Product list'!$C:$C,0)-1,0),"Product Not in List")</f>
        <v xml:space="preserve">Inside Skirt  MW/VAC FRZ    Carton </v>
      </c>
      <c r="F434" s="36">
        <v>19250</v>
      </c>
      <c r="G434" s="37">
        <v>8.8000000000000007</v>
      </c>
      <c r="H434" s="1"/>
      <c r="I434" s="38">
        <f t="shared" si="0"/>
        <v>169400</v>
      </c>
      <c r="J434" s="1"/>
      <c r="K434" s="29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3">
      <c r="A435" s="1"/>
      <c r="B435" s="33">
        <v>44158</v>
      </c>
      <c r="C435" s="34"/>
      <c r="D435" s="24">
        <v>764832</v>
      </c>
      <c r="E435" s="35" t="str">
        <f ca="1">IFERROR(OFFSET('Product list'!$D$1,MATCH(D435,'Product list'!$C:$C,0)-1,0),"Product Not in List")</f>
        <v xml:space="preserve">Plate Rib  BP FRZ    Carton </v>
      </c>
      <c r="F435" s="36">
        <v>7500</v>
      </c>
      <c r="G435" s="37">
        <v>3.79</v>
      </c>
      <c r="H435" s="1"/>
      <c r="I435" s="38">
        <f t="shared" si="0"/>
        <v>28425</v>
      </c>
      <c r="J435" s="1"/>
      <c r="K435" s="29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3">
      <c r="A436" s="1"/>
      <c r="B436" s="33">
        <v>44158</v>
      </c>
      <c r="C436" s="34"/>
      <c r="D436" s="24">
        <v>764844</v>
      </c>
      <c r="E436" s="35" t="str">
        <f ca="1">IFERROR(OFFSET('Product list'!$D$1,MATCH(D436,'Product list'!$C:$C,0)-1,0),"Product Not in List")</f>
        <v xml:space="preserve">Spare Ribs - 3Rib LP FRZ    Carton </v>
      </c>
      <c r="F436" s="36">
        <v>10000</v>
      </c>
      <c r="G436" s="37">
        <v>3.95</v>
      </c>
      <c r="H436" s="1"/>
      <c r="I436" s="38">
        <f t="shared" si="0"/>
        <v>39500</v>
      </c>
      <c r="J436" s="1"/>
      <c r="K436" s="29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3">
      <c r="A437" s="1"/>
      <c r="B437" s="33">
        <v>44158</v>
      </c>
      <c r="C437" s="34"/>
      <c r="D437" s="24">
        <v>764861</v>
      </c>
      <c r="E437" s="35" t="str">
        <f ca="1">IFERROR(OFFSET('Product list'!$D$1,MATCH(D437,'Product list'!$C:$C,0)-1,0),"Product Not in List")</f>
        <v>*YP* Trimmings 50CL 25.0kg BP FRZ Halal Generic Carton</v>
      </c>
      <c r="F437" s="36">
        <v>30000</v>
      </c>
      <c r="G437" s="37">
        <v>2.04</v>
      </c>
      <c r="H437" s="1"/>
      <c r="I437" s="38">
        <f t="shared" si="0"/>
        <v>61200</v>
      </c>
      <c r="J437" s="1"/>
      <c r="K437" s="29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3">
      <c r="A438" s="1"/>
      <c r="B438" s="33">
        <v>44158</v>
      </c>
      <c r="C438" s="34"/>
      <c r="D438" s="24">
        <v>764867</v>
      </c>
      <c r="E438" s="35" t="str">
        <f ca="1">IFERROR(OFFSET('Product list'!$D$1,MATCH(D438,'Product list'!$C:$C,0)-1,0),"Product Not in List")</f>
        <v xml:space="preserve">Eye Round  MW/VAC FRZ    Carton </v>
      </c>
      <c r="F438" s="36">
        <v>26250</v>
      </c>
      <c r="G438" s="37">
        <v>8.76</v>
      </c>
      <c r="H438" s="1"/>
      <c r="I438" s="38">
        <f t="shared" si="0"/>
        <v>229950</v>
      </c>
      <c r="J438" s="1"/>
      <c r="K438" s="29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3">
      <c r="A439" s="1"/>
      <c r="B439" s="33">
        <v>44158</v>
      </c>
      <c r="C439" s="34"/>
      <c r="D439" s="24">
        <v>764869</v>
      </c>
      <c r="E439" s="35" t="str">
        <f ca="1">IFERROR(OFFSET('Product list'!$D$1,MATCH(D439,'Product list'!$C:$C,0)-1,0),"Product Not in List")</f>
        <v xml:space="preserve">Brisket Point End - Deckle Off 5 Rib IW/VAC FRZ    Carton </v>
      </c>
      <c r="F439" s="36">
        <v>87500</v>
      </c>
      <c r="G439" s="37">
        <v>8.4</v>
      </c>
      <c r="H439" s="1"/>
      <c r="I439" s="38">
        <f t="shared" si="0"/>
        <v>735000</v>
      </c>
      <c r="J439" s="1"/>
      <c r="K439" s="29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3">
      <c r="A440" s="1"/>
      <c r="B440" s="33">
        <v>44158</v>
      </c>
      <c r="C440" s="34"/>
      <c r="D440" s="24">
        <v>764916</v>
      </c>
      <c r="E440" s="35" t="str">
        <f ca="1">IFERROR(OFFSET('Product list'!$D$1,MATCH(D440,'Product list'!$C:$C,0)-1,0),"Product Not in List")</f>
        <v xml:space="preserve">Flank Steak  LP FRZ    Carton </v>
      </c>
      <c r="F440" s="36">
        <v>9700</v>
      </c>
      <c r="G440" s="37">
        <v>11.7</v>
      </c>
      <c r="H440" s="1"/>
      <c r="I440" s="38">
        <f t="shared" si="0"/>
        <v>113490</v>
      </c>
      <c r="J440" s="1"/>
      <c r="K440" s="29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3">
      <c r="A441" s="1"/>
      <c r="B441" s="33">
        <v>44158</v>
      </c>
      <c r="C441" s="34"/>
      <c r="D441" s="24">
        <v>79863</v>
      </c>
      <c r="E441" s="35" t="str">
        <f ca="1">IFERROR(OFFSET('Product list'!$D$1,MATCH(D441,'Product list'!$C:$C,0)-1,0),"Product Not in List")</f>
        <v>Outside Flat IW/VAC FZN Non-Halal Generic Carton</v>
      </c>
      <c r="F441" s="36">
        <v>17500</v>
      </c>
      <c r="G441" s="37">
        <v>7.15</v>
      </c>
      <c r="H441" s="1"/>
      <c r="I441" s="38">
        <f t="shared" si="0"/>
        <v>125125</v>
      </c>
      <c r="J441" s="1"/>
      <c r="K441" s="29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3">
      <c r="A442" s="1"/>
      <c r="B442" s="33">
        <v>44158</v>
      </c>
      <c r="C442" s="34"/>
      <c r="D442" s="24">
        <v>764738</v>
      </c>
      <c r="E442" s="35" t="str">
        <f ca="1">IFERROR(OFFSET('Product list'!$D$1,MATCH(D442,'Product list'!$C:$C,0)-1,0),"Product Not in List")</f>
        <v>Trimmings 85cl</v>
      </c>
      <c r="F442" s="36">
        <v>30000</v>
      </c>
      <c r="G442" s="37">
        <v>6.95</v>
      </c>
      <c r="H442" s="1"/>
      <c r="I442" s="38">
        <f t="shared" si="0"/>
        <v>208500</v>
      </c>
      <c r="J442" s="1"/>
      <c r="K442" s="29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3">
      <c r="A443" s="1"/>
      <c r="B443" s="33">
        <v>44165</v>
      </c>
      <c r="C443" s="34"/>
      <c r="D443" s="24">
        <v>12444</v>
      </c>
      <c r="E443" s="35" t="str">
        <f ca="1">IFERROR(OFFSET('Product list'!$D$1,MATCH(D443,'Product list'!$C:$C,0)-1,0),"Product Not in List")</f>
        <v>*YP* Trimmings 75CL 27.2kg BP FRZ Halal Generic Carton</v>
      </c>
      <c r="F443" s="36">
        <v>108235.29</v>
      </c>
      <c r="G443" s="37">
        <v>5</v>
      </c>
      <c r="H443" s="1"/>
      <c r="I443" s="38">
        <f t="shared" si="0"/>
        <v>541176.44999999995</v>
      </c>
      <c r="J443" s="1"/>
      <c r="K443" s="29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3">
      <c r="A444" s="1"/>
      <c r="B444" s="33">
        <v>44165</v>
      </c>
      <c r="C444" s="34"/>
      <c r="D444" s="24">
        <v>55217</v>
      </c>
      <c r="E444" s="35" t="str">
        <f ca="1">IFERROR(OFFSET('Product list'!$D$1,MATCH(D444,'Product list'!$C:$C,0)-1,0),"Product Not in List")</f>
        <v xml:space="preserve">Short Ribs - 3 Rib MW/VAC FRZ    Carton </v>
      </c>
      <c r="F444" s="36">
        <v>10705.88</v>
      </c>
      <c r="G444" s="37">
        <v>10.01</v>
      </c>
      <c r="H444" s="1"/>
      <c r="I444" s="38">
        <f t="shared" si="0"/>
        <v>107165.85879999999</v>
      </c>
      <c r="J444" s="1"/>
      <c r="K444" s="29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3">
      <c r="A445" s="1"/>
      <c r="B445" s="33">
        <v>44165</v>
      </c>
      <c r="C445" s="34"/>
      <c r="D445" s="24">
        <v>689667</v>
      </c>
      <c r="E445" s="35" t="str">
        <f ca="1">IFERROR(OFFSET('Product list'!$D$1,MATCH(D445,'Product list'!$C:$C,0)-1,0),"Product Not in List")</f>
        <v xml:space="preserve">Neck Bone  LP FRZ  Halal  Carton </v>
      </c>
      <c r="F445" s="36">
        <v>10735.29</v>
      </c>
      <c r="G445" s="37">
        <v>2.5499999999999998</v>
      </c>
      <c r="H445" s="1"/>
      <c r="I445" s="38">
        <f t="shared" si="0"/>
        <v>27374.9895</v>
      </c>
      <c r="J445" s="1"/>
      <c r="K445" s="29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3">
      <c r="A446" s="1"/>
      <c r="B446" s="33">
        <v>44165</v>
      </c>
      <c r="C446" s="34"/>
      <c r="D446" s="24">
        <v>689794</v>
      </c>
      <c r="E446" s="35" t="str">
        <f ca="1">IFERROR(OFFSET('Product list'!$D$1,MATCH(D446,'Product list'!$C:$C,0)-1,0),"Product Not in List")</f>
        <v xml:space="preserve">Chuck Roll - 5 Rib IW/VAC FRZ  Halal  Carton </v>
      </c>
      <c r="F446" s="36">
        <v>39117.65</v>
      </c>
      <c r="G446" s="37">
        <v>8.4</v>
      </c>
      <c r="H446" s="1"/>
      <c r="I446" s="38">
        <f t="shared" si="0"/>
        <v>328588.26</v>
      </c>
      <c r="J446" s="1"/>
      <c r="K446" s="29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3">
      <c r="A447" s="1"/>
      <c r="B447" s="33">
        <v>44165</v>
      </c>
      <c r="C447" s="34"/>
      <c r="D447" s="24">
        <v>697365</v>
      </c>
      <c r="E447" s="35" t="str">
        <f ca="1">IFERROR(OFFSET('Product list'!$D$1,MATCH(D447,'Product list'!$C:$C,0)-1,0),"Product Not in List")</f>
        <v>*YP* Knuckle - Undercut On IW/VAC FRZ Halal Generic Carton</v>
      </c>
      <c r="F447" s="36">
        <v>25294</v>
      </c>
      <c r="G447" s="37">
        <v>8.7100000000000009</v>
      </c>
      <c r="H447" s="1"/>
      <c r="I447" s="38">
        <f t="shared" si="0"/>
        <v>220310.74000000002</v>
      </c>
      <c r="J447" s="1"/>
      <c r="K447" s="29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3">
      <c r="A448" s="1"/>
      <c r="B448" s="33">
        <v>44165</v>
      </c>
      <c r="C448" s="34"/>
      <c r="D448" s="24">
        <v>698188</v>
      </c>
      <c r="E448" s="35" t="str">
        <f ca="1">IFERROR(OFFSET('Product list'!$D$1,MATCH(D448,'Product list'!$C:$C,0)-1,0),"Product Not in List")</f>
        <v xml:space="preserve">Chuck Roll - 5 Rib IW/VAC FRZ HGP-Free  CHINA LABEL Carton </v>
      </c>
      <c r="F448" s="36">
        <v>16167.47</v>
      </c>
      <c r="G448" s="37">
        <v>8.6999999999999993</v>
      </c>
      <c r="H448" s="1"/>
      <c r="I448" s="38">
        <f t="shared" si="0"/>
        <v>140656.98899999997</v>
      </c>
      <c r="J448" s="1"/>
      <c r="K448" s="29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3">
      <c r="A449" s="1"/>
      <c r="B449" s="33">
        <v>44165</v>
      </c>
      <c r="C449" s="34"/>
      <c r="D449" s="24">
        <v>698227</v>
      </c>
      <c r="E449" s="35" t="str">
        <f ca="1">IFERROR(OFFSET('Product list'!$D$1,MATCH(D449,'Product list'!$C:$C,0)-1,0),"Product Not in List")</f>
        <v xml:space="preserve">Chuck Short Rib - 3 Rib MW/VAC FRZ HGP-Free  CHINA LABEL Carton </v>
      </c>
      <c r="F449" s="36">
        <v>3529.41</v>
      </c>
      <c r="G449" s="37">
        <v>7.15</v>
      </c>
      <c r="H449" s="1"/>
      <c r="I449" s="38">
        <f t="shared" si="0"/>
        <v>25235.281500000001</v>
      </c>
      <c r="J449" s="1"/>
      <c r="K449" s="29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3">
      <c r="A450" s="1"/>
      <c r="B450" s="33">
        <v>44165</v>
      </c>
      <c r="C450" s="34"/>
      <c r="D450" s="24">
        <v>698228</v>
      </c>
      <c r="E450" s="35" t="str">
        <f ca="1">IFERROR(OFFSET('Product list'!$D$1,MATCH(D450,'Product list'!$C:$C,0)-1,0),"Product Not in List")</f>
        <v xml:space="preserve">Short Rib  MW/VAC FRZ HGP-Free  CHINA LABEL Carton </v>
      </c>
      <c r="F450" s="36">
        <v>4411.76</v>
      </c>
      <c r="G450" s="37">
        <v>9.5500000000000007</v>
      </c>
      <c r="H450" s="1"/>
      <c r="I450" s="38">
        <f t="shared" si="0"/>
        <v>42132.308000000005</v>
      </c>
      <c r="J450" s="1"/>
      <c r="K450" s="29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3">
      <c r="A451" s="1"/>
      <c r="B451" s="33">
        <v>44165</v>
      </c>
      <c r="C451" s="34"/>
      <c r="D451" s="24">
        <v>698267</v>
      </c>
      <c r="E451" s="35" t="str">
        <f ca="1">IFERROR(OFFSET('Product list'!$D$1,MATCH(D451,'Product list'!$C:$C,0)-1,0),"Product Not in List")</f>
        <v xml:space="preserve">Back Ribs - 6 Rib LP FRZ    Carton </v>
      </c>
      <c r="F451" s="36">
        <v>8235.2900000000009</v>
      </c>
      <c r="G451" s="37">
        <v>6.76</v>
      </c>
      <c r="H451" s="1"/>
      <c r="I451" s="38">
        <f t="shared" si="0"/>
        <v>55670.560400000002</v>
      </c>
      <c r="J451" s="1"/>
      <c r="K451" s="29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3">
      <c r="A452" s="1"/>
      <c r="B452" s="33">
        <v>44165</v>
      </c>
      <c r="C452" s="34"/>
      <c r="D452" s="24">
        <v>698268</v>
      </c>
      <c r="E452" s="35" t="str">
        <f ca="1">IFERROR(OFFSET('Product list'!$D$1,MATCH(D452,'Product list'!$C:$C,0)-1,0),"Product Not in List")</f>
        <v xml:space="preserve">Tri Tip  MW/VAC CHILLED    Carton </v>
      </c>
      <c r="F452" s="36">
        <v>7352.94</v>
      </c>
      <c r="G452" s="37">
        <v>9.4</v>
      </c>
      <c r="H452" s="1"/>
      <c r="I452" s="38">
        <f t="shared" si="0"/>
        <v>69117.635999999999</v>
      </c>
      <c r="J452" s="1"/>
      <c r="K452" s="29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3">
      <c r="A453" s="1"/>
      <c r="B453" s="33">
        <v>44165</v>
      </c>
      <c r="C453" s="34"/>
      <c r="D453" s="24">
        <v>698273</v>
      </c>
      <c r="E453" s="35" t="str">
        <f ca="1">IFERROR(OFFSET('Product list'!$D$1,MATCH(D453,'Product list'!$C:$C,0)-1,0),"Product Not in List")</f>
        <v xml:space="preserve">Brisket Pieces - Deckle MW/VAC FRZ HGP-Free  CHINA LABEL Carton </v>
      </c>
      <c r="F453" s="36">
        <v>4411.76</v>
      </c>
      <c r="G453" s="37">
        <v>4.5</v>
      </c>
      <c r="H453" s="1"/>
      <c r="I453" s="38">
        <f t="shared" si="0"/>
        <v>19852.920000000002</v>
      </c>
      <c r="J453" s="1"/>
      <c r="K453" s="29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3">
      <c r="A454" s="1"/>
      <c r="B454" s="33">
        <v>44165</v>
      </c>
      <c r="C454" s="34"/>
      <c r="D454" s="24">
        <v>698301</v>
      </c>
      <c r="E454" s="35" t="str">
        <f ca="1">IFERROR(OFFSET('Product list'!$D$1,MATCH(D454,'Product list'!$C:$C,0)-1,0),"Product Not in List")</f>
        <v xml:space="preserve">Back Ribs - 6 Rib, approx 120mm LP FRZ HGP-Free  CHINA LABEL Carton </v>
      </c>
      <c r="F454" s="36">
        <v>3529</v>
      </c>
      <c r="G454" s="37">
        <v>6.75</v>
      </c>
      <c r="H454" s="1"/>
      <c r="I454" s="38">
        <f t="shared" si="0"/>
        <v>23820.75</v>
      </c>
      <c r="J454" s="1"/>
      <c r="K454" s="29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3">
      <c r="A455" s="1"/>
      <c r="B455" s="33">
        <v>44165</v>
      </c>
      <c r="C455" s="34"/>
      <c r="D455" s="24">
        <v>698565</v>
      </c>
      <c r="E455" s="35" t="str">
        <f ca="1">IFERROR(OFFSET('Product list'!$D$1,MATCH(D455,'Product list'!$C:$C,0)-1,0),"Product Not in List")</f>
        <v xml:space="preserve">Brisket Navel End - 7 Rib IW/VAC CHILLED    Carton </v>
      </c>
      <c r="F455" s="36">
        <v>30882.35</v>
      </c>
      <c r="G455" s="37">
        <v>6</v>
      </c>
      <c r="H455" s="1"/>
      <c r="I455" s="38">
        <f t="shared" si="0"/>
        <v>185294.09999999998</v>
      </c>
      <c r="J455" s="1"/>
      <c r="K455" s="29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3">
      <c r="A456" s="1"/>
      <c r="B456" s="33">
        <v>44165</v>
      </c>
      <c r="C456" s="34"/>
      <c r="D456" s="24">
        <v>698818</v>
      </c>
      <c r="E456" s="35" t="str">
        <f ca="1">IFERROR(OFFSET('Product list'!$D$1,MATCH(D456,'Product list'!$C:$C,0)-1,0),"Product Not in List")</f>
        <v>*YP* Trimmings 65CL 27.2kg BP FRZ Halal Generic Carton</v>
      </c>
      <c r="F456" s="36">
        <v>92647</v>
      </c>
      <c r="G456" s="37">
        <v>4.08</v>
      </c>
      <c r="H456" s="1"/>
      <c r="I456" s="38">
        <f t="shared" si="0"/>
        <v>377999.76</v>
      </c>
      <c r="J456" s="1"/>
      <c r="K456" s="29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3">
      <c r="A457" s="1"/>
      <c r="B457" s="33">
        <v>44165</v>
      </c>
      <c r="C457" s="34"/>
      <c r="D457" s="24">
        <v>763706</v>
      </c>
      <c r="E457" s="35" t="str">
        <f ca="1">IFERROR(OFFSET('Product list'!$D$1,MATCH(D457,'Product list'!$C:$C,0)-1,0),"Product Not in List")</f>
        <v xml:space="preserve">Intercostals - Portion Minimum 85mm MW/VAC FRZ    Carton </v>
      </c>
      <c r="F457" s="36">
        <v>7352</v>
      </c>
      <c r="G457" s="37">
        <v>10.65</v>
      </c>
      <c r="H457" s="1"/>
      <c r="I457" s="38">
        <f t="shared" si="0"/>
        <v>78298.8</v>
      </c>
      <c r="J457" s="1"/>
      <c r="K457" s="29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3">
      <c r="A458" s="1"/>
      <c r="B458" s="33">
        <v>44165</v>
      </c>
      <c r="C458" s="34"/>
      <c r="D458" s="24">
        <v>763707</v>
      </c>
      <c r="E458" s="35" t="str">
        <f ca="1">IFERROR(OFFSET('Product list'!$D$1,MATCH(D458,'Product list'!$C:$C,0)-1,0),"Product Not in List")</f>
        <v xml:space="preserve">Oyster Blade  IW/VAC FRZ    Carton </v>
      </c>
      <c r="F458" s="36">
        <v>8823.5300000000007</v>
      </c>
      <c r="G458" s="37">
        <v>8.42</v>
      </c>
      <c r="H458" s="1"/>
      <c r="I458" s="38">
        <f t="shared" si="0"/>
        <v>74294.122600000002</v>
      </c>
      <c r="J458" s="1"/>
      <c r="K458" s="29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3">
      <c r="A459" s="1"/>
      <c r="B459" s="33">
        <v>44165</v>
      </c>
      <c r="C459" s="34"/>
      <c r="D459" s="24">
        <v>764794</v>
      </c>
      <c r="E459" s="35" t="str">
        <f ca="1">IFERROR(OFFSET('Product list'!$D$1,MATCH(D459,'Product list'!$C:$C,0)-1,0),"Product Not in List")</f>
        <v xml:space="preserve">Chuck Short Rib - 3 Rib MW/VAC FRZ    Carton </v>
      </c>
      <c r="F459" s="36">
        <v>11764.71</v>
      </c>
      <c r="G459" s="37">
        <v>8.9</v>
      </c>
      <c r="H459" s="1"/>
      <c r="I459" s="38">
        <f t="shared" si="0"/>
        <v>104705.91899999999</v>
      </c>
      <c r="J459" s="1"/>
      <c r="K459" s="29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3">
      <c r="A460" s="1"/>
      <c r="B460" s="33">
        <v>44165</v>
      </c>
      <c r="C460" s="34"/>
      <c r="D460" s="24">
        <v>764817</v>
      </c>
      <c r="E460" s="35" t="str">
        <f ca="1">IFERROR(OFFSET('Product list'!$D$1,MATCH(D460,'Product list'!$C:$C,0)-1,0),"Product Not in List")</f>
        <v xml:space="preserve">Flap Meat  MW/VAC CHILLED    Carton </v>
      </c>
      <c r="F460" s="36">
        <v>15441</v>
      </c>
      <c r="G460" s="37">
        <v>13.3</v>
      </c>
      <c r="H460" s="1"/>
      <c r="I460" s="38">
        <f t="shared" si="0"/>
        <v>205365.30000000002</v>
      </c>
      <c r="J460" s="1"/>
      <c r="K460" s="29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3">
      <c r="A461" s="1"/>
      <c r="B461" s="33">
        <v>44165</v>
      </c>
      <c r="C461" s="34"/>
      <c r="D461" s="24">
        <v>764822</v>
      </c>
      <c r="E461" s="35" t="str">
        <f ca="1">IFERROR(OFFSET('Product list'!$D$1,MATCH(D461,'Product list'!$C:$C,0)-1,0),"Product Not in List")</f>
        <v xml:space="preserve">Bolar Blade  IW/VAC FRZ    Carton </v>
      </c>
      <c r="F461" s="36">
        <v>11764</v>
      </c>
      <c r="G461" s="37">
        <v>7.44</v>
      </c>
      <c r="H461" s="1"/>
      <c r="I461" s="38">
        <f t="shared" si="0"/>
        <v>87524.160000000003</v>
      </c>
      <c r="J461" s="1"/>
      <c r="K461" s="29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3">
      <c r="A462" s="1"/>
      <c r="B462" s="33">
        <v>44165</v>
      </c>
      <c r="C462" s="34"/>
      <c r="D462" s="24">
        <v>764828</v>
      </c>
      <c r="E462" s="35" t="str">
        <f ca="1">IFERROR(OFFSET('Product list'!$D$1,MATCH(D462,'Product list'!$C:$C,0)-1,0),"Product Not in List")</f>
        <v xml:space="preserve">Inside Skirt  MW/VAC FRZ    Carton </v>
      </c>
      <c r="F462" s="36">
        <v>11323.53</v>
      </c>
      <c r="G462" s="37">
        <v>8.8000000000000007</v>
      </c>
      <c r="H462" s="1"/>
      <c r="I462" s="38">
        <f t="shared" si="0"/>
        <v>99647.064000000013</v>
      </c>
      <c r="J462" s="1"/>
      <c r="K462" s="29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3">
      <c r="A463" s="1"/>
      <c r="B463" s="33">
        <v>44165</v>
      </c>
      <c r="C463" s="34"/>
      <c r="D463" s="24">
        <v>764832</v>
      </c>
      <c r="E463" s="35" t="str">
        <f ca="1">IFERROR(OFFSET('Product list'!$D$1,MATCH(D463,'Product list'!$C:$C,0)-1,0),"Product Not in List")</f>
        <v xml:space="preserve">Plate Rib  BP FRZ    Carton </v>
      </c>
      <c r="F463" s="36">
        <v>4411.76</v>
      </c>
      <c r="G463" s="37">
        <v>3.79</v>
      </c>
      <c r="H463" s="1"/>
      <c r="I463" s="38">
        <f t="shared" si="0"/>
        <v>16720.570400000001</v>
      </c>
      <c r="J463" s="1"/>
      <c r="K463" s="29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3">
      <c r="A464" s="1"/>
      <c r="B464" s="33">
        <v>44165</v>
      </c>
      <c r="C464" s="34"/>
      <c r="D464" s="24">
        <v>764844</v>
      </c>
      <c r="E464" s="35" t="str">
        <f ca="1">IFERROR(OFFSET('Product list'!$D$1,MATCH(D464,'Product list'!$C:$C,0)-1,0),"Product Not in List")</f>
        <v xml:space="preserve">Spare Ribs - 3Rib LP FRZ    Carton </v>
      </c>
      <c r="F464" s="36">
        <v>5882</v>
      </c>
      <c r="G464" s="37">
        <v>3.95</v>
      </c>
      <c r="H464" s="1"/>
      <c r="I464" s="38">
        <f t="shared" si="0"/>
        <v>23233.9</v>
      </c>
      <c r="J464" s="1"/>
      <c r="K464" s="29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3">
      <c r="A465" s="1"/>
      <c r="B465" s="33">
        <v>44165</v>
      </c>
      <c r="C465" s="34"/>
      <c r="D465" s="24">
        <v>764861</v>
      </c>
      <c r="E465" s="35" t="str">
        <f ca="1">IFERROR(OFFSET('Product list'!$D$1,MATCH(D465,'Product list'!$C:$C,0)-1,0),"Product Not in List")</f>
        <v>*YP* Trimmings 50CL 25.0kg BP FRZ Halal Generic Carton</v>
      </c>
      <c r="F465" s="36">
        <v>17647.060000000001</v>
      </c>
      <c r="G465" s="37">
        <v>2.04</v>
      </c>
      <c r="H465" s="1"/>
      <c r="I465" s="38">
        <f t="shared" si="0"/>
        <v>36000.002400000005</v>
      </c>
      <c r="J465" s="1"/>
      <c r="K465" s="29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3">
      <c r="A466" s="1"/>
      <c r="B466" s="33">
        <v>44165</v>
      </c>
      <c r="C466" s="34"/>
      <c r="D466" s="24">
        <v>764867</v>
      </c>
      <c r="E466" s="35" t="str">
        <f ca="1">IFERROR(OFFSET('Product list'!$D$1,MATCH(D466,'Product list'!$C:$C,0)-1,0),"Product Not in List")</f>
        <v xml:space="preserve">Eye Round  MW/VAC FRZ    Carton </v>
      </c>
      <c r="F466" s="36">
        <v>15441.18</v>
      </c>
      <c r="G466" s="37">
        <v>8.76</v>
      </c>
      <c r="H466" s="1"/>
      <c r="I466" s="38">
        <f t="shared" si="0"/>
        <v>135264.73680000001</v>
      </c>
      <c r="J466" s="1"/>
      <c r="K466" s="29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3">
      <c r="A467" s="1"/>
      <c r="B467" s="33">
        <v>44165</v>
      </c>
      <c r="C467" s="34"/>
      <c r="D467" s="24">
        <v>764869</v>
      </c>
      <c r="E467" s="35" t="str">
        <f ca="1">IFERROR(OFFSET('Product list'!$D$1,MATCH(D467,'Product list'!$C:$C,0)-1,0),"Product Not in List")</f>
        <v xml:space="preserve">Brisket Point End - Deckle Off 5 Rib IW/VAC FRZ    Carton </v>
      </c>
      <c r="F467" s="36">
        <v>51470.59</v>
      </c>
      <c r="G467" s="37">
        <v>8.4</v>
      </c>
      <c r="H467" s="1"/>
      <c r="I467" s="38">
        <f t="shared" si="0"/>
        <v>432352.95600000001</v>
      </c>
      <c r="J467" s="1"/>
      <c r="K467" s="29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3">
      <c r="A468" s="1"/>
      <c r="B468" s="33">
        <v>44165</v>
      </c>
      <c r="C468" s="34"/>
      <c r="D468" s="24">
        <v>764916</v>
      </c>
      <c r="E468" s="35" t="str">
        <f ca="1">IFERROR(OFFSET('Product list'!$D$1,MATCH(D468,'Product list'!$C:$C,0)-1,0),"Product Not in List")</f>
        <v xml:space="preserve">Flank Steak  LP FRZ    Carton </v>
      </c>
      <c r="F468" s="36">
        <v>5705</v>
      </c>
      <c r="G468" s="37">
        <v>11.7</v>
      </c>
      <c r="H468" s="1"/>
      <c r="I468" s="38">
        <f t="shared" si="0"/>
        <v>66748.5</v>
      </c>
      <c r="J468" s="1"/>
      <c r="K468" s="29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3">
      <c r="A469" s="1"/>
      <c r="B469" s="33">
        <v>44165</v>
      </c>
      <c r="C469" s="34"/>
      <c r="D469" s="24">
        <v>79863</v>
      </c>
      <c r="E469" s="35" t="str">
        <f ca="1">IFERROR(OFFSET('Product list'!$D$1,MATCH(D469,'Product list'!$C:$C,0)-1,0),"Product Not in List")</f>
        <v>Outside Flat IW/VAC FZN Non-Halal Generic Carton</v>
      </c>
      <c r="F469" s="36">
        <v>10294</v>
      </c>
      <c r="G469" s="37">
        <v>7.15</v>
      </c>
      <c r="H469" s="1"/>
      <c r="I469" s="38">
        <f t="shared" si="0"/>
        <v>73602.100000000006</v>
      </c>
      <c r="J469" s="1"/>
      <c r="K469" s="29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3">
      <c r="A470" s="1"/>
      <c r="B470" s="33">
        <v>44165</v>
      </c>
      <c r="C470" s="34"/>
      <c r="D470" s="24">
        <v>764738</v>
      </c>
      <c r="E470" s="35" t="str">
        <f ca="1">IFERROR(OFFSET('Product list'!$D$1,MATCH(D470,'Product list'!$C:$C,0)-1,0),"Product Not in List")</f>
        <v>Trimmings 85cl</v>
      </c>
      <c r="F470" s="36">
        <v>17647</v>
      </c>
      <c r="G470" s="37">
        <v>6.95</v>
      </c>
      <c r="H470" s="1"/>
      <c r="I470" s="38">
        <f t="shared" si="0"/>
        <v>122646.65000000001</v>
      </c>
      <c r="J470" s="1"/>
      <c r="K470" s="29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3">
      <c r="A471" s="1"/>
      <c r="B471" s="33">
        <v>44172</v>
      </c>
      <c r="C471" s="34"/>
      <c r="D471" s="24">
        <v>12444</v>
      </c>
      <c r="E471" s="35" t="str">
        <f ca="1">IFERROR(OFFSET('Product list'!$D$1,MATCH(D471,'Product list'!$C:$C,0)-1,0),"Product Not in List")</f>
        <v>*YP* Trimmings 75CL 27.2kg BP FRZ Halal Generic Carton</v>
      </c>
      <c r="F471" s="36">
        <v>108235.29</v>
      </c>
      <c r="G471" s="37">
        <v>5</v>
      </c>
      <c r="H471" s="1"/>
      <c r="I471" s="38">
        <f t="shared" si="0"/>
        <v>541176.44999999995</v>
      </c>
      <c r="J471" s="1"/>
      <c r="K471" s="29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3">
      <c r="A472" s="1"/>
      <c r="B472" s="33">
        <v>44172</v>
      </c>
      <c r="C472" s="34"/>
      <c r="D472" s="24">
        <v>55217</v>
      </c>
      <c r="E472" s="35" t="str">
        <f ca="1">IFERROR(OFFSET('Product list'!$D$1,MATCH(D472,'Product list'!$C:$C,0)-1,0),"Product Not in List")</f>
        <v xml:space="preserve">Short Ribs - 3 Rib MW/VAC FRZ    Carton </v>
      </c>
      <c r="F472" s="36">
        <v>10705.88</v>
      </c>
      <c r="G472" s="37">
        <v>10.01</v>
      </c>
      <c r="H472" s="1"/>
      <c r="I472" s="38">
        <f t="shared" si="0"/>
        <v>107165.85879999999</v>
      </c>
      <c r="J472" s="1"/>
      <c r="K472" s="29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3">
      <c r="A473" s="1"/>
      <c r="B473" s="33">
        <v>44172</v>
      </c>
      <c r="C473" s="34"/>
      <c r="D473" s="24">
        <v>689667</v>
      </c>
      <c r="E473" s="35" t="str">
        <f ca="1">IFERROR(OFFSET('Product list'!$D$1,MATCH(D473,'Product list'!$C:$C,0)-1,0),"Product Not in List")</f>
        <v xml:space="preserve">Neck Bone  LP FRZ  Halal  Carton </v>
      </c>
      <c r="F473" s="36">
        <v>10735.29</v>
      </c>
      <c r="G473" s="37">
        <v>2.5499999999999998</v>
      </c>
      <c r="H473" s="1"/>
      <c r="I473" s="38">
        <f t="shared" si="0"/>
        <v>27374.9895</v>
      </c>
      <c r="J473" s="1"/>
      <c r="K473" s="29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3">
      <c r="A474" s="1"/>
      <c r="B474" s="33">
        <v>44172</v>
      </c>
      <c r="C474" s="34"/>
      <c r="D474" s="24">
        <v>689794</v>
      </c>
      <c r="E474" s="35" t="str">
        <f ca="1">IFERROR(OFFSET('Product list'!$D$1,MATCH(D474,'Product list'!$C:$C,0)-1,0),"Product Not in List")</f>
        <v xml:space="preserve">Chuck Roll - 5 Rib IW/VAC FRZ  Halal  Carton </v>
      </c>
      <c r="F474" s="36">
        <v>39117.65</v>
      </c>
      <c r="G474" s="37">
        <v>8.4</v>
      </c>
      <c r="H474" s="1"/>
      <c r="I474" s="38">
        <f t="shared" si="0"/>
        <v>328588.26</v>
      </c>
      <c r="J474" s="1"/>
      <c r="K474" s="29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3">
      <c r="A475" s="1"/>
      <c r="B475" s="33">
        <v>44172</v>
      </c>
      <c r="C475" s="34"/>
      <c r="D475" s="24">
        <v>697365</v>
      </c>
      <c r="E475" s="35" t="str">
        <f ca="1">IFERROR(OFFSET('Product list'!$D$1,MATCH(D475,'Product list'!$C:$C,0)-1,0),"Product Not in List")</f>
        <v>*YP* Knuckle - Undercut On IW/VAC FRZ Halal Generic Carton</v>
      </c>
      <c r="F475" s="36">
        <v>25294</v>
      </c>
      <c r="G475" s="37">
        <v>8.7100000000000009</v>
      </c>
      <c r="H475" s="1"/>
      <c r="I475" s="38">
        <f t="shared" si="0"/>
        <v>220310.74000000002</v>
      </c>
      <c r="J475" s="1"/>
      <c r="K475" s="29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3">
      <c r="A476" s="1"/>
      <c r="B476" s="33">
        <v>44172</v>
      </c>
      <c r="C476" s="34"/>
      <c r="D476" s="24">
        <v>698188</v>
      </c>
      <c r="E476" s="35" t="str">
        <f ca="1">IFERROR(OFFSET('Product list'!$D$1,MATCH(D476,'Product list'!$C:$C,0)-1,0),"Product Not in List")</f>
        <v xml:space="preserve">Chuck Roll - 5 Rib IW/VAC FRZ HGP-Free  CHINA LABEL Carton </v>
      </c>
      <c r="F476" s="36">
        <v>16167.47</v>
      </c>
      <c r="G476" s="37">
        <v>8.6999999999999993</v>
      </c>
      <c r="H476" s="1"/>
      <c r="I476" s="38">
        <f t="shared" si="0"/>
        <v>140656.98899999997</v>
      </c>
      <c r="J476" s="1"/>
      <c r="K476" s="29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3">
      <c r="A477" s="1"/>
      <c r="B477" s="33">
        <v>44172</v>
      </c>
      <c r="C477" s="34"/>
      <c r="D477" s="24">
        <v>698227</v>
      </c>
      <c r="E477" s="35" t="str">
        <f ca="1">IFERROR(OFFSET('Product list'!$D$1,MATCH(D477,'Product list'!$C:$C,0)-1,0),"Product Not in List")</f>
        <v xml:space="preserve">Chuck Short Rib - 3 Rib MW/VAC FRZ HGP-Free  CHINA LABEL Carton </v>
      </c>
      <c r="F477" s="36">
        <v>3529.41</v>
      </c>
      <c r="G477" s="37">
        <v>7.15</v>
      </c>
      <c r="H477" s="1"/>
      <c r="I477" s="38">
        <f t="shared" si="0"/>
        <v>25235.281500000001</v>
      </c>
      <c r="J477" s="1"/>
      <c r="K477" s="29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3">
      <c r="A478" s="1"/>
      <c r="B478" s="33">
        <v>44172</v>
      </c>
      <c r="C478" s="34"/>
      <c r="D478" s="24">
        <v>698228</v>
      </c>
      <c r="E478" s="35" t="str">
        <f ca="1">IFERROR(OFFSET('Product list'!$D$1,MATCH(D478,'Product list'!$C:$C,0)-1,0),"Product Not in List")</f>
        <v xml:space="preserve">Short Rib  MW/VAC FRZ HGP-Free  CHINA LABEL Carton </v>
      </c>
      <c r="F478" s="36">
        <v>4411.76</v>
      </c>
      <c r="G478" s="37">
        <v>9.5500000000000007</v>
      </c>
      <c r="H478" s="1"/>
      <c r="I478" s="38">
        <f t="shared" si="0"/>
        <v>42132.308000000005</v>
      </c>
      <c r="J478" s="1"/>
      <c r="K478" s="29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3">
      <c r="A479" s="1"/>
      <c r="B479" s="33">
        <v>44172</v>
      </c>
      <c r="C479" s="34"/>
      <c r="D479" s="24">
        <v>698267</v>
      </c>
      <c r="E479" s="35" t="str">
        <f ca="1">IFERROR(OFFSET('Product list'!$D$1,MATCH(D479,'Product list'!$C:$C,0)-1,0),"Product Not in List")</f>
        <v xml:space="preserve">Back Ribs - 6 Rib LP FRZ    Carton </v>
      </c>
      <c r="F479" s="36">
        <v>8235.2900000000009</v>
      </c>
      <c r="G479" s="37">
        <v>6.76</v>
      </c>
      <c r="H479" s="1"/>
      <c r="I479" s="38">
        <f t="shared" si="0"/>
        <v>55670.560400000002</v>
      </c>
      <c r="J479" s="1"/>
      <c r="K479" s="29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3">
      <c r="A480" s="1"/>
      <c r="B480" s="33">
        <v>44172</v>
      </c>
      <c r="C480" s="34"/>
      <c r="D480" s="24">
        <v>698268</v>
      </c>
      <c r="E480" s="35" t="str">
        <f ca="1">IFERROR(OFFSET('Product list'!$D$1,MATCH(D480,'Product list'!$C:$C,0)-1,0),"Product Not in List")</f>
        <v xml:space="preserve">Tri Tip  MW/VAC CHILLED    Carton </v>
      </c>
      <c r="F480" s="36">
        <v>7352.94</v>
      </c>
      <c r="G480" s="37">
        <v>9.4</v>
      </c>
      <c r="H480" s="1"/>
      <c r="I480" s="38">
        <f t="shared" si="0"/>
        <v>69117.635999999999</v>
      </c>
      <c r="J480" s="1"/>
      <c r="K480" s="29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3">
      <c r="A481" s="1"/>
      <c r="B481" s="33">
        <v>44172</v>
      </c>
      <c r="C481" s="34"/>
      <c r="D481" s="24">
        <v>698273</v>
      </c>
      <c r="E481" s="35" t="str">
        <f ca="1">IFERROR(OFFSET('Product list'!$D$1,MATCH(D481,'Product list'!$C:$C,0)-1,0),"Product Not in List")</f>
        <v xml:space="preserve">Brisket Pieces - Deckle MW/VAC FRZ HGP-Free  CHINA LABEL Carton </v>
      </c>
      <c r="F481" s="36">
        <v>4411.76</v>
      </c>
      <c r="G481" s="37">
        <v>4.5</v>
      </c>
      <c r="H481" s="1"/>
      <c r="I481" s="38">
        <f t="shared" si="0"/>
        <v>19852.920000000002</v>
      </c>
      <c r="J481" s="1"/>
      <c r="K481" s="29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3">
      <c r="A482" s="1"/>
      <c r="B482" s="33">
        <v>44172</v>
      </c>
      <c r="C482" s="34"/>
      <c r="D482" s="24">
        <v>698301</v>
      </c>
      <c r="E482" s="35" t="str">
        <f ca="1">IFERROR(OFFSET('Product list'!$D$1,MATCH(D482,'Product list'!$C:$C,0)-1,0),"Product Not in List")</f>
        <v xml:space="preserve">Back Ribs - 6 Rib, approx 120mm LP FRZ HGP-Free  CHINA LABEL Carton </v>
      </c>
      <c r="F482" s="36">
        <v>3529</v>
      </c>
      <c r="G482" s="37">
        <v>6.75</v>
      </c>
      <c r="H482" s="1"/>
      <c r="I482" s="38">
        <f t="shared" si="0"/>
        <v>23820.75</v>
      </c>
      <c r="J482" s="1"/>
      <c r="K482" s="29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3">
      <c r="A483" s="1"/>
      <c r="B483" s="33">
        <v>44172</v>
      </c>
      <c r="C483" s="34"/>
      <c r="D483" s="24">
        <v>698565</v>
      </c>
      <c r="E483" s="35" t="str">
        <f ca="1">IFERROR(OFFSET('Product list'!$D$1,MATCH(D483,'Product list'!$C:$C,0)-1,0),"Product Not in List")</f>
        <v xml:space="preserve">Brisket Navel End - 7 Rib IW/VAC CHILLED    Carton </v>
      </c>
      <c r="F483" s="36">
        <v>30882.35</v>
      </c>
      <c r="G483" s="37">
        <v>6</v>
      </c>
      <c r="H483" s="1"/>
      <c r="I483" s="38">
        <f t="shared" si="0"/>
        <v>185294.09999999998</v>
      </c>
      <c r="J483" s="1"/>
      <c r="K483" s="29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3">
      <c r="A484" s="1"/>
      <c r="B484" s="33">
        <v>44172</v>
      </c>
      <c r="C484" s="34"/>
      <c r="D484" s="24">
        <v>698818</v>
      </c>
      <c r="E484" s="35" t="str">
        <f ca="1">IFERROR(OFFSET('Product list'!$D$1,MATCH(D484,'Product list'!$C:$C,0)-1,0),"Product Not in List")</f>
        <v>*YP* Trimmings 65CL 27.2kg BP FRZ Halal Generic Carton</v>
      </c>
      <c r="F484" s="36">
        <v>92647</v>
      </c>
      <c r="G484" s="37">
        <v>4.08</v>
      </c>
      <c r="H484" s="1"/>
      <c r="I484" s="38">
        <f t="shared" si="0"/>
        <v>377999.76</v>
      </c>
      <c r="J484" s="1"/>
      <c r="K484" s="29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3">
      <c r="A485" s="1"/>
      <c r="B485" s="33">
        <v>44172</v>
      </c>
      <c r="C485" s="34"/>
      <c r="D485" s="24">
        <v>763706</v>
      </c>
      <c r="E485" s="35" t="str">
        <f ca="1">IFERROR(OFFSET('Product list'!$D$1,MATCH(D485,'Product list'!$C:$C,0)-1,0),"Product Not in List")</f>
        <v xml:space="preserve">Intercostals - Portion Minimum 85mm MW/VAC FRZ    Carton </v>
      </c>
      <c r="F485" s="36">
        <v>7352</v>
      </c>
      <c r="G485" s="37">
        <v>10.65</v>
      </c>
      <c r="H485" s="1"/>
      <c r="I485" s="38">
        <f t="shared" si="0"/>
        <v>78298.8</v>
      </c>
      <c r="J485" s="1"/>
      <c r="K485" s="29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3">
      <c r="A486" s="1"/>
      <c r="B486" s="33">
        <v>44172</v>
      </c>
      <c r="C486" s="34"/>
      <c r="D486" s="24">
        <v>763707</v>
      </c>
      <c r="E486" s="35" t="str">
        <f ca="1">IFERROR(OFFSET('Product list'!$D$1,MATCH(D486,'Product list'!$C:$C,0)-1,0),"Product Not in List")</f>
        <v xml:space="preserve">Oyster Blade  IW/VAC FRZ    Carton </v>
      </c>
      <c r="F486" s="36">
        <v>8823.5300000000007</v>
      </c>
      <c r="G486" s="37">
        <v>8.42</v>
      </c>
      <c r="H486" s="1"/>
      <c r="I486" s="38">
        <f t="shared" si="0"/>
        <v>74294.122600000002</v>
      </c>
      <c r="J486" s="1"/>
      <c r="K486" s="29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3">
      <c r="A487" s="1"/>
      <c r="B487" s="33">
        <v>44172</v>
      </c>
      <c r="C487" s="34"/>
      <c r="D487" s="24">
        <v>764794</v>
      </c>
      <c r="E487" s="35" t="str">
        <f ca="1">IFERROR(OFFSET('Product list'!$D$1,MATCH(D487,'Product list'!$C:$C,0)-1,0),"Product Not in List")</f>
        <v xml:space="preserve">Chuck Short Rib - 3 Rib MW/VAC FRZ    Carton </v>
      </c>
      <c r="F487" s="36">
        <v>11764.71</v>
      </c>
      <c r="G487" s="37">
        <v>8.9</v>
      </c>
      <c r="H487" s="1"/>
      <c r="I487" s="38">
        <f t="shared" si="0"/>
        <v>104705.91899999999</v>
      </c>
      <c r="J487" s="1"/>
      <c r="K487" s="29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3">
      <c r="A488" s="1"/>
      <c r="B488" s="33">
        <v>44172</v>
      </c>
      <c r="C488" s="34"/>
      <c r="D488" s="24">
        <v>764817</v>
      </c>
      <c r="E488" s="35" t="str">
        <f ca="1">IFERROR(OFFSET('Product list'!$D$1,MATCH(D488,'Product list'!$C:$C,0)-1,0),"Product Not in List")</f>
        <v xml:space="preserve">Flap Meat  MW/VAC CHILLED    Carton </v>
      </c>
      <c r="F488" s="36">
        <v>15441</v>
      </c>
      <c r="G488" s="37">
        <v>13.3</v>
      </c>
      <c r="H488" s="1"/>
      <c r="I488" s="38">
        <f t="shared" si="0"/>
        <v>205365.30000000002</v>
      </c>
      <c r="J488" s="1"/>
      <c r="K488" s="29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3">
      <c r="A489" s="1"/>
      <c r="B489" s="33">
        <v>44172</v>
      </c>
      <c r="C489" s="34"/>
      <c r="D489" s="24">
        <v>764822</v>
      </c>
      <c r="E489" s="35" t="str">
        <f ca="1">IFERROR(OFFSET('Product list'!$D$1,MATCH(D489,'Product list'!$C:$C,0)-1,0),"Product Not in List")</f>
        <v xml:space="preserve">Bolar Blade  IW/VAC FRZ    Carton </v>
      </c>
      <c r="F489" s="36">
        <v>11764</v>
      </c>
      <c r="G489" s="37">
        <v>7.44</v>
      </c>
      <c r="H489" s="1"/>
      <c r="I489" s="38">
        <f t="shared" si="0"/>
        <v>87524.160000000003</v>
      </c>
      <c r="J489" s="1"/>
      <c r="K489" s="29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3">
      <c r="A490" s="1"/>
      <c r="B490" s="33">
        <v>44172</v>
      </c>
      <c r="C490" s="34"/>
      <c r="D490" s="24">
        <v>764828</v>
      </c>
      <c r="E490" s="35" t="str">
        <f ca="1">IFERROR(OFFSET('Product list'!$D$1,MATCH(D490,'Product list'!$C:$C,0)-1,0),"Product Not in List")</f>
        <v xml:space="preserve">Inside Skirt  MW/VAC FRZ    Carton </v>
      </c>
      <c r="F490" s="36">
        <v>11323.53</v>
      </c>
      <c r="G490" s="37">
        <v>8.8000000000000007</v>
      </c>
      <c r="H490" s="1"/>
      <c r="I490" s="38">
        <f t="shared" si="0"/>
        <v>99647.064000000013</v>
      </c>
      <c r="J490" s="1"/>
      <c r="K490" s="29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3">
      <c r="A491" s="1"/>
      <c r="B491" s="33">
        <v>44172</v>
      </c>
      <c r="C491" s="34"/>
      <c r="D491" s="24">
        <v>764832</v>
      </c>
      <c r="E491" s="35" t="str">
        <f ca="1">IFERROR(OFFSET('Product list'!$D$1,MATCH(D491,'Product list'!$C:$C,0)-1,0),"Product Not in List")</f>
        <v xml:space="preserve">Plate Rib  BP FRZ    Carton </v>
      </c>
      <c r="F491" s="36">
        <v>4411.76</v>
      </c>
      <c r="G491" s="37">
        <v>3.79</v>
      </c>
      <c r="H491" s="1"/>
      <c r="I491" s="38">
        <f t="shared" si="0"/>
        <v>16720.570400000001</v>
      </c>
      <c r="J491" s="1"/>
      <c r="K491" s="29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3">
      <c r="A492" s="1"/>
      <c r="B492" s="33">
        <v>44172</v>
      </c>
      <c r="C492" s="34"/>
      <c r="D492" s="24">
        <v>764844</v>
      </c>
      <c r="E492" s="35" t="str">
        <f ca="1">IFERROR(OFFSET('Product list'!$D$1,MATCH(D492,'Product list'!$C:$C,0)-1,0),"Product Not in List")</f>
        <v xml:space="preserve">Spare Ribs - 3Rib LP FRZ    Carton </v>
      </c>
      <c r="F492" s="36">
        <v>5882</v>
      </c>
      <c r="G492" s="37">
        <v>3.95</v>
      </c>
      <c r="H492" s="1"/>
      <c r="I492" s="38">
        <f t="shared" si="0"/>
        <v>23233.9</v>
      </c>
      <c r="J492" s="1"/>
      <c r="K492" s="29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3">
      <c r="A493" s="1"/>
      <c r="B493" s="33">
        <v>44172</v>
      </c>
      <c r="C493" s="34"/>
      <c r="D493" s="24">
        <v>764861</v>
      </c>
      <c r="E493" s="35" t="str">
        <f ca="1">IFERROR(OFFSET('Product list'!$D$1,MATCH(D493,'Product list'!$C:$C,0)-1,0),"Product Not in List")</f>
        <v>*YP* Trimmings 50CL 25.0kg BP FRZ Halal Generic Carton</v>
      </c>
      <c r="F493" s="36">
        <v>17647.060000000001</v>
      </c>
      <c r="G493" s="37">
        <v>2.04</v>
      </c>
      <c r="H493" s="1"/>
      <c r="I493" s="38">
        <f t="shared" si="0"/>
        <v>36000.002400000005</v>
      </c>
      <c r="J493" s="1"/>
      <c r="K493" s="29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3">
      <c r="A494" s="1"/>
      <c r="B494" s="33">
        <v>44172</v>
      </c>
      <c r="C494" s="34"/>
      <c r="D494" s="24">
        <v>764867</v>
      </c>
      <c r="E494" s="35" t="str">
        <f ca="1">IFERROR(OFFSET('Product list'!$D$1,MATCH(D494,'Product list'!$C:$C,0)-1,0),"Product Not in List")</f>
        <v xml:space="preserve">Eye Round  MW/VAC FRZ    Carton </v>
      </c>
      <c r="F494" s="36">
        <v>15441.18</v>
      </c>
      <c r="G494" s="37">
        <v>8.76</v>
      </c>
      <c r="H494" s="1"/>
      <c r="I494" s="38">
        <f t="shared" si="0"/>
        <v>135264.73680000001</v>
      </c>
      <c r="J494" s="1"/>
      <c r="K494" s="29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3">
      <c r="A495" s="1"/>
      <c r="B495" s="33">
        <v>44172</v>
      </c>
      <c r="C495" s="34"/>
      <c r="D495" s="24">
        <v>764869</v>
      </c>
      <c r="E495" s="35" t="str">
        <f ca="1">IFERROR(OFFSET('Product list'!$D$1,MATCH(D495,'Product list'!$C:$C,0)-1,0),"Product Not in List")</f>
        <v xml:space="preserve">Brisket Point End - Deckle Off 5 Rib IW/VAC FRZ    Carton </v>
      </c>
      <c r="F495" s="36">
        <v>51470.59</v>
      </c>
      <c r="G495" s="37">
        <v>8.4</v>
      </c>
      <c r="H495" s="1"/>
      <c r="I495" s="38">
        <f t="shared" si="0"/>
        <v>432352.95600000001</v>
      </c>
      <c r="J495" s="1"/>
      <c r="K495" s="29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3">
      <c r="A496" s="1"/>
      <c r="B496" s="33">
        <v>44172</v>
      </c>
      <c r="C496" s="34"/>
      <c r="D496" s="24">
        <v>764916</v>
      </c>
      <c r="E496" s="35" t="str">
        <f ca="1">IFERROR(OFFSET('Product list'!$D$1,MATCH(D496,'Product list'!$C:$C,0)-1,0),"Product Not in List")</f>
        <v xml:space="preserve">Flank Steak  LP FRZ    Carton </v>
      </c>
      <c r="F496" s="36">
        <v>5705</v>
      </c>
      <c r="G496" s="37">
        <v>11.7</v>
      </c>
      <c r="H496" s="1"/>
      <c r="I496" s="38">
        <f t="shared" si="0"/>
        <v>66748.5</v>
      </c>
      <c r="J496" s="1"/>
      <c r="K496" s="29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3">
      <c r="A497" s="1"/>
      <c r="B497" s="33">
        <v>44172</v>
      </c>
      <c r="C497" s="34"/>
      <c r="D497" s="24">
        <v>79863</v>
      </c>
      <c r="E497" s="35" t="str">
        <f ca="1">IFERROR(OFFSET('Product list'!$D$1,MATCH(D497,'Product list'!$C:$C,0)-1,0),"Product Not in List")</f>
        <v>Outside Flat IW/VAC FZN Non-Halal Generic Carton</v>
      </c>
      <c r="F497" s="36">
        <v>10294</v>
      </c>
      <c r="G497" s="37">
        <v>7.15</v>
      </c>
      <c r="H497" s="1"/>
      <c r="I497" s="38">
        <f t="shared" si="0"/>
        <v>73602.100000000006</v>
      </c>
      <c r="J497" s="1"/>
      <c r="K497" s="29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3">
      <c r="A498" s="1"/>
      <c r="B498" s="33">
        <v>44172</v>
      </c>
      <c r="C498" s="34"/>
      <c r="D498" s="24">
        <v>764738</v>
      </c>
      <c r="E498" s="35" t="str">
        <f ca="1">IFERROR(OFFSET('Product list'!$D$1,MATCH(D498,'Product list'!$C:$C,0)-1,0),"Product Not in List")</f>
        <v>Trimmings 85cl</v>
      </c>
      <c r="F498" s="36">
        <v>17647</v>
      </c>
      <c r="G498" s="37">
        <v>6.95</v>
      </c>
      <c r="H498" s="1"/>
      <c r="I498" s="38">
        <f t="shared" si="0"/>
        <v>122646.65000000001</v>
      </c>
      <c r="J498" s="1"/>
      <c r="K498" s="29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3">
      <c r="A499" s="1"/>
      <c r="B499" s="33">
        <v>44179</v>
      </c>
      <c r="C499" s="34"/>
      <c r="D499" s="24">
        <v>12444</v>
      </c>
      <c r="E499" s="35" t="str">
        <f ca="1">IFERROR(OFFSET('Product list'!$D$1,MATCH(D499,'Product list'!$C:$C,0)-1,0),"Product Not in List")</f>
        <v>*YP* Trimmings 75CL 27.2kg BP FRZ Halal Generic Carton</v>
      </c>
      <c r="F499" s="36">
        <v>108235.29</v>
      </c>
      <c r="G499" s="37">
        <v>5</v>
      </c>
      <c r="H499" s="1"/>
      <c r="I499" s="38">
        <f t="shared" si="0"/>
        <v>541176.44999999995</v>
      </c>
      <c r="J499" s="1"/>
      <c r="K499" s="29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3">
      <c r="A500" s="1"/>
      <c r="B500" s="33">
        <v>44179</v>
      </c>
      <c r="C500" s="34"/>
      <c r="D500" s="24">
        <v>55217</v>
      </c>
      <c r="E500" s="35" t="str">
        <f ca="1">IFERROR(OFFSET('Product list'!$D$1,MATCH(D500,'Product list'!$C:$C,0)-1,0),"Product Not in List")</f>
        <v xml:space="preserve">Short Ribs - 3 Rib MW/VAC FRZ    Carton </v>
      </c>
      <c r="F500" s="36">
        <v>10705.88</v>
      </c>
      <c r="G500" s="37">
        <v>10.01</v>
      </c>
      <c r="H500" s="1"/>
      <c r="I500" s="38">
        <f t="shared" si="0"/>
        <v>107165.85879999999</v>
      </c>
      <c r="J500" s="1"/>
      <c r="K500" s="29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3">
      <c r="A501" s="1"/>
      <c r="B501" s="33">
        <v>44179</v>
      </c>
      <c r="C501" s="34"/>
      <c r="D501" s="24">
        <v>689667</v>
      </c>
      <c r="E501" s="35" t="str">
        <f ca="1">IFERROR(OFFSET('Product list'!$D$1,MATCH(D501,'Product list'!$C:$C,0)-1,0),"Product Not in List")</f>
        <v xml:space="preserve">Neck Bone  LP FRZ  Halal  Carton </v>
      </c>
      <c r="F501" s="36">
        <v>10735.29</v>
      </c>
      <c r="G501" s="37">
        <v>2.5499999999999998</v>
      </c>
      <c r="H501" s="1"/>
      <c r="I501" s="38">
        <f t="shared" si="0"/>
        <v>27374.9895</v>
      </c>
      <c r="J501" s="1"/>
      <c r="K501" s="29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3">
      <c r="A502" s="1"/>
      <c r="B502" s="33">
        <v>44179</v>
      </c>
      <c r="C502" s="34"/>
      <c r="D502" s="24">
        <v>689794</v>
      </c>
      <c r="E502" s="35" t="str">
        <f ca="1">IFERROR(OFFSET('Product list'!$D$1,MATCH(D502,'Product list'!$C:$C,0)-1,0),"Product Not in List")</f>
        <v xml:space="preserve">Chuck Roll - 5 Rib IW/VAC FRZ  Halal  Carton </v>
      </c>
      <c r="F502" s="36">
        <v>39117.65</v>
      </c>
      <c r="G502" s="37">
        <v>8.4</v>
      </c>
      <c r="H502" s="1"/>
      <c r="I502" s="38">
        <f t="shared" si="0"/>
        <v>328588.26</v>
      </c>
      <c r="J502" s="1"/>
      <c r="K502" s="29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3">
      <c r="A503" s="1"/>
      <c r="B503" s="33">
        <v>44179</v>
      </c>
      <c r="C503" s="34"/>
      <c r="D503" s="24">
        <v>697365</v>
      </c>
      <c r="E503" s="35" t="str">
        <f ca="1">IFERROR(OFFSET('Product list'!$D$1,MATCH(D503,'Product list'!$C:$C,0)-1,0),"Product Not in List")</f>
        <v>*YP* Knuckle - Undercut On IW/VAC FRZ Halal Generic Carton</v>
      </c>
      <c r="F503" s="36">
        <v>25294</v>
      </c>
      <c r="G503" s="37">
        <v>8.7100000000000009</v>
      </c>
      <c r="H503" s="1"/>
      <c r="I503" s="38">
        <f t="shared" si="0"/>
        <v>220310.74000000002</v>
      </c>
      <c r="J503" s="1"/>
      <c r="K503" s="29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3">
      <c r="A504" s="1"/>
      <c r="B504" s="33">
        <v>44179</v>
      </c>
      <c r="C504" s="34"/>
      <c r="D504" s="24">
        <v>698188</v>
      </c>
      <c r="E504" s="35" t="str">
        <f ca="1">IFERROR(OFFSET('Product list'!$D$1,MATCH(D504,'Product list'!$C:$C,0)-1,0),"Product Not in List")</f>
        <v xml:space="preserve">Chuck Roll - 5 Rib IW/VAC FRZ HGP-Free  CHINA LABEL Carton </v>
      </c>
      <c r="F504" s="36">
        <v>16167.47</v>
      </c>
      <c r="G504" s="37">
        <v>8.6999999999999993</v>
      </c>
      <c r="H504" s="1"/>
      <c r="I504" s="38">
        <f t="shared" si="0"/>
        <v>140656.98899999997</v>
      </c>
      <c r="J504" s="1"/>
      <c r="K504" s="29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3">
      <c r="A505" s="1"/>
      <c r="B505" s="33">
        <v>44179</v>
      </c>
      <c r="C505" s="34"/>
      <c r="D505" s="24">
        <v>698227</v>
      </c>
      <c r="E505" s="35" t="str">
        <f ca="1">IFERROR(OFFSET('Product list'!$D$1,MATCH(D505,'Product list'!$C:$C,0)-1,0),"Product Not in List")</f>
        <v xml:space="preserve">Chuck Short Rib - 3 Rib MW/VAC FRZ HGP-Free  CHINA LABEL Carton </v>
      </c>
      <c r="F505" s="36">
        <v>3529.41</v>
      </c>
      <c r="G505" s="37">
        <v>7.15</v>
      </c>
      <c r="H505" s="1"/>
      <c r="I505" s="38">
        <f t="shared" si="0"/>
        <v>25235.281500000001</v>
      </c>
      <c r="J505" s="1"/>
      <c r="K505" s="29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3">
      <c r="A506" s="1"/>
      <c r="B506" s="33">
        <v>44179</v>
      </c>
      <c r="C506" s="34"/>
      <c r="D506" s="24">
        <v>698228</v>
      </c>
      <c r="E506" s="35" t="str">
        <f ca="1">IFERROR(OFFSET('Product list'!$D$1,MATCH(D506,'Product list'!$C:$C,0)-1,0),"Product Not in List")</f>
        <v xml:space="preserve">Short Rib  MW/VAC FRZ HGP-Free  CHINA LABEL Carton </v>
      </c>
      <c r="F506" s="36">
        <v>4411.76</v>
      </c>
      <c r="G506" s="37">
        <v>9.5500000000000007</v>
      </c>
      <c r="H506" s="1"/>
      <c r="I506" s="38">
        <f t="shared" si="0"/>
        <v>42132.308000000005</v>
      </c>
      <c r="J506" s="1"/>
      <c r="K506" s="29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3">
      <c r="A507" s="1"/>
      <c r="B507" s="33">
        <v>44179</v>
      </c>
      <c r="C507" s="34"/>
      <c r="D507" s="24">
        <v>698267</v>
      </c>
      <c r="E507" s="35" t="str">
        <f ca="1">IFERROR(OFFSET('Product list'!$D$1,MATCH(D507,'Product list'!$C:$C,0)-1,0),"Product Not in List")</f>
        <v xml:space="preserve">Back Ribs - 6 Rib LP FRZ    Carton </v>
      </c>
      <c r="F507" s="36">
        <v>8235.2900000000009</v>
      </c>
      <c r="G507" s="37">
        <v>6.76</v>
      </c>
      <c r="H507" s="1"/>
      <c r="I507" s="38">
        <f t="shared" si="0"/>
        <v>55670.560400000002</v>
      </c>
      <c r="J507" s="1"/>
      <c r="K507" s="29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3">
      <c r="A508" s="1"/>
      <c r="B508" s="33">
        <v>44179</v>
      </c>
      <c r="C508" s="34"/>
      <c r="D508" s="24">
        <v>698268</v>
      </c>
      <c r="E508" s="35" t="str">
        <f ca="1">IFERROR(OFFSET('Product list'!$D$1,MATCH(D508,'Product list'!$C:$C,0)-1,0),"Product Not in List")</f>
        <v xml:space="preserve">Tri Tip  MW/VAC CHILLED    Carton </v>
      </c>
      <c r="F508" s="36">
        <v>7352.94</v>
      </c>
      <c r="G508" s="37">
        <v>9.4</v>
      </c>
      <c r="H508" s="1"/>
      <c r="I508" s="38">
        <f t="shared" si="0"/>
        <v>69117.635999999999</v>
      </c>
      <c r="J508" s="1"/>
      <c r="K508" s="29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3">
      <c r="A509" s="1"/>
      <c r="B509" s="33">
        <v>44179</v>
      </c>
      <c r="C509" s="34"/>
      <c r="D509" s="24">
        <v>698273</v>
      </c>
      <c r="E509" s="35" t="str">
        <f ca="1">IFERROR(OFFSET('Product list'!$D$1,MATCH(D509,'Product list'!$C:$C,0)-1,0),"Product Not in List")</f>
        <v xml:space="preserve">Brisket Pieces - Deckle MW/VAC FRZ HGP-Free  CHINA LABEL Carton </v>
      </c>
      <c r="F509" s="36">
        <v>4411.76</v>
      </c>
      <c r="G509" s="37">
        <v>4.5</v>
      </c>
      <c r="H509" s="1"/>
      <c r="I509" s="38">
        <f t="shared" si="0"/>
        <v>19852.920000000002</v>
      </c>
      <c r="J509" s="1"/>
      <c r="K509" s="29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3">
      <c r="A510" s="1"/>
      <c r="B510" s="33">
        <v>44179</v>
      </c>
      <c r="C510" s="34"/>
      <c r="D510" s="24">
        <v>698301</v>
      </c>
      <c r="E510" s="35" t="str">
        <f ca="1">IFERROR(OFFSET('Product list'!$D$1,MATCH(D510,'Product list'!$C:$C,0)-1,0),"Product Not in List")</f>
        <v xml:space="preserve">Back Ribs - 6 Rib, approx 120mm LP FRZ HGP-Free  CHINA LABEL Carton </v>
      </c>
      <c r="F510" s="36">
        <v>3529</v>
      </c>
      <c r="G510" s="37">
        <v>6.75</v>
      </c>
      <c r="H510" s="1"/>
      <c r="I510" s="38">
        <f t="shared" si="0"/>
        <v>23820.75</v>
      </c>
      <c r="J510" s="1"/>
      <c r="K510" s="29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3">
      <c r="A511" s="1"/>
      <c r="B511" s="33">
        <v>44179</v>
      </c>
      <c r="C511" s="34"/>
      <c r="D511" s="24">
        <v>698565</v>
      </c>
      <c r="E511" s="35" t="str">
        <f ca="1">IFERROR(OFFSET('Product list'!$D$1,MATCH(D511,'Product list'!$C:$C,0)-1,0),"Product Not in List")</f>
        <v xml:space="preserve">Brisket Navel End - 7 Rib IW/VAC CHILLED    Carton </v>
      </c>
      <c r="F511" s="36">
        <v>30882.35</v>
      </c>
      <c r="G511" s="37">
        <v>6</v>
      </c>
      <c r="H511" s="1"/>
      <c r="I511" s="38">
        <f t="shared" si="0"/>
        <v>185294.09999999998</v>
      </c>
      <c r="J511" s="1"/>
      <c r="K511" s="29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3">
      <c r="A512" s="1"/>
      <c r="B512" s="33">
        <v>44179</v>
      </c>
      <c r="C512" s="34"/>
      <c r="D512" s="24">
        <v>698818</v>
      </c>
      <c r="E512" s="35" t="str">
        <f ca="1">IFERROR(OFFSET('Product list'!$D$1,MATCH(D512,'Product list'!$C:$C,0)-1,0),"Product Not in List")</f>
        <v>*YP* Trimmings 65CL 27.2kg BP FRZ Halal Generic Carton</v>
      </c>
      <c r="F512" s="36">
        <v>92647</v>
      </c>
      <c r="G512" s="37">
        <v>4.08</v>
      </c>
      <c r="H512" s="1"/>
      <c r="I512" s="38">
        <f t="shared" si="0"/>
        <v>377999.76</v>
      </c>
      <c r="J512" s="1"/>
      <c r="K512" s="29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3">
      <c r="A513" s="1"/>
      <c r="B513" s="33">
        <v>44179</v>
      </c>
      <c r="C513" s="34"/>
      <c r="D513" s="24">
        <v>763706</v>
      </c>
      <c r="E513" s="35" t="str">
        <f ca="1">IFERROR(OFFSET('Product list'!$D$1,MATCH(D513,'Product list'!$C:$C,0)-1,0),"Product Not in List")</f>
        <v xml:space="preserve">Intercostals - Portion Minimum 85mm MW/VAC FRZ    Carton </v>
      </c>
      <c r="F513" s="36">
        <v>7352</v>
      </c>
      <c r="G513" s="37">
        <v>10.65</v>
      </c>
      <c r="H513" s="1"/>
      <c r="I513" s="38">
        <f t="shared" si="0"/>
        <v>78298.8</v>
      </c>
      <c r="J513" s="1"/>
      <c r="K513" s="29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3">
      <c r="A514" s="1"/>
      <c r="B514" s="33">
        <v>44179</v>
      </c>
      <c r="C514" s="34"/>
      <c r="D514" s="24">
        <v>763707</v>
      </c>
      <c r="E514" s="35" t="str">
        <f ca="1">IFERROR(OFFSET('Product list'!$D$1,MATCH(D514,'Product list'!$C:$C,0)-1,0),"Product Not in List")</f>
        <v xml:space="preserve">Oyster Blade  IW/VAC FRZ    Carton </v>
      </c>
      <c r="F514" s="36">
        <v>8823.5300000000007</v>
      </c>
      <c r="G514" s="37">
        <v>8.42</v>
      </c>
      <c r="H514" s="1"/>
      <c r="I514" s="38">
        <f t="shared" si="0"/>
        <v>74294.122600000002</v>
      </c>
      <c r="J514" s="1"/>
      <c r="K514" s="29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3">
      <c r="A515" s="1"/>
      <c r="B515" s="33">
        <v>44179</v>
      </c>
      <c r="C515" s="34"/>
      <c r="D515" s="24">
        <v>764794</v>
      </c>
      <c r="E515" s="35" t="str">
        <f ca="1">IFERROR(OFFSET('Product list'!$D$1,MATCH(D515,'Product list'!$C:$C,0)-1,0),"Product Not in List")</f>
        <v xml:space="preserve">Chuck Short Rib - 3 Rib MW/VAC FRZ    Carton </v>
      </c>
      <c r="F515" s="36">
        <v>11764.71</v>
      </c>
      <c r="G515" s="37">
        <v>8.9</v>
      </c>
      <c r="H515" s="1"/>
      <c r="I515" s="38">
        <f t="shared" si="0"/>
        <v>104705.91899999999</v>
      </c>
      <c r="J515" s="1"/>
      <c r="K515" s="29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3">
      <c r="A516" s="1"/>
      <c r="B516" s="33">
        <v>44179</v>
      </c>
      <c r="C516" s="34"/>
      <c r="D516" s="24">
        <v>764817</v>
      </c>
      <c r="E516" s="35" t="str">
        <f ca="1">IFERROR(OFFSET('Product list'!$D$1,MATCH(D516,'Product list'!$C:$C,0)-1,0),"Product Not in List")</f>
        <v xml:space="preserve">Flap Meat  MW/VAC CHILLED    Carton </v>
      </c>
      <c r="F516" s="36">
        <v>15441</v>
      </c>
      <c r="G516" s="37">
        <v>13.3</v>
      </c>
      <c r="H516" s="1"/>
      <c r="I516" s="38">
        <f t="shared" si="0"/>
        <v>205365.30000000002</v>
      </c>
      <c r="J516" s="1"/>
      <c r="K516" s="29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3">
      <c r="A517" s="1"/>
      <c r="B517" s="33">
        <v>44179</v>
      </c>
      <c r="C517" s="34"/>
      <c r="D517" s="24">
        <v>764822</v>
      </c>
      <c r="E517" s="35" t="str">
        <f ca="1">IFERROR(OFFSET('Product list'!$D$1,MATCH(D517,'Product list'!$C:$C,0)-1,0),"Product Not in List")</f>
        <v xml:space="preserve">Bolar Blade  IW/VAC FRZ    Carton </v>
      </c>
      <c r="F517" s="36">
        <v>11764</v>
      </c>
      <c r="G517" s="37">
        <v>7.44</v>
      </c>
      <c r="H517" s="1"/>
      <c r="I517" s="38">
        <f t="shared" si="0"/>
        <v>87524.160000000003</v>
      </c>
      <c r="J517" s="1"/>
      <c r="K517" s="29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3">
      <c r="A518" s="1"/>
      <c r="B518" s="33">
        <v>44179</v>
      </c>
      <c r="C518" s="34"/>
      <c r="D518" s="24">
        <v>764828</v>
      </c>
      <c r="E518" s="35" t="str">
        <f ca="1">IFERROR(OFFSET('Product list'!$D$1,MATCH(D518,'Product list'!$C:$C,0)-1,0),"Product Not in List")</f>
        <v xml:space="preserve">Inside Skirt  MW/VAC FRZ    Carton </v>
      </c>
      <c r="F518" s="36">
        <v>11323.53</v>
      </c>
      <c r="G518" s="37">
        <v>8.8000000000000007</v>
      </c>
      <c r="H518" s="1"/>
      <c r="I518" s="38">
        <f t="shared" si="0"/>
        <v>99647.064000000013</v>
      </c>
      <c r="J518" s="1"/>
      <c r="K518" s="29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3">
      <c r="A519" s="1"/>
      <c r="B519" s="33">
        <v>44179</v>
      </c>
      <c r="C519" s="34"/>
      <c r="D519" s="24">
        <v>764832</v>
      </c>
      <c r="E519" s="35" t="str">
        <f ca="1">IFERROR(OFFSET('Product list'!$D$1,MATCH(D519,'Product list'!$C:$C,0)-1,0),"Product Not in List")</f>
        <v xml:space="preserve">Plate Rib  BP FRZ    Carton </v>
      </c>
      <c r="F519" s="36">
        <v>4411.76</v>
      </c>
      <c r="G519" s="37">
        <v>3.79</v>
      </c>
      <c r="H519" s="1"/>
      <c r="I519" s="38">
        <f t="shared" si="0"/>
        <v>16720.570400000001</v>
      </c>
      <c r="J519" s="1"/>
      <c r="K519" s="29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3">
      <c r="A520" s="1"/>
      <c r="B520" s="33">
        <v>44179</v>
      </c>
      <c r="C520" s="34"/>
      <c r="D520" s="24">
        <v>764844</v>
      </c>
      <c r="E520" s="35" t="str">
        <f ca="1">IFERROR(OFFSET('Product list'!$D$1,MATCH(D520,'Product list'!$C:$C,0)-1,0),"Product Not in List")</f>
        <v xml:space="preserve">Spare Ribs - 3Rib LP FRZ    Carton </v>
      </c>
      <c r="F520" s="36">
        <v>5882</v>
      </c>
      <c r="G520" s="37">
        <v>3.95</v>
      </c>
      <c r="H520" s="1"/>
      <c r="I520" s="38">
        <f t="shared" si="0"/>
        <v>23233.9</v>
      </c>
      <c r="J520" s="1"/>
      <c r="K520" s="29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3">
      <c r="A521" s="1"/>
      <c r="B521" s="33">
        <v>44179</v>
      </c>
      <c r="C521" s="34"/>
      <c r="D521" s="24">
        <v>764861</v>
      </c>
      <c r="E521" s="35" t="str">
        <f ca="1">IFERROR(OFFSET('Product list'!$D$1,MATCH(D521,'Product list'!$C:$C,0)-1,0),"Product Not in List")</f>
        <v>*YP* Trimmings 50CL 25.0kg BP FRZ Halal Generic Carton</v>
      </c>
      <c r="F521" s="36">
        <v>17647.060000000001</v>
      </c>
      <c r="G521" s="37">
        <v>2.04</v>
      </c>
      <c r="H521" s="1"/>
      <c r="I521" s="38">
        <f t="shared" si="0"/>
        <v>36000.002400000005</v>
      </c>
      <c r="J521" s="1"/>
      <c r="K521" s="29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3">
      <c r="A522" s="1"/>
      <c r="B522" s="33">
        <v>44179</v>
      </c>
      <c r="C522" s="34"/>
      <c r="D522" s="24">
        <v>764867</v>
      </c>
      <c r="E522" s="35" t="str">
        <f ca="1">IFERROR(OFFSET('Product list'!$D$1,MATCH(D522,'Product list'!$C:$C,0)-1,0),"Product Not in List")</f>
        <v xml:space="preserve">Eye Round  MW/VAC FRZ    Carton </v>
      </c>
      <c r="F522" s="36">
        <v>15441.18</v>
      </c>
      <c r="G522" s="37">
        <v>8.76</v>
      </c>
      <c r="H522" s="1"/>
      <c r="I522" s="38">
        <f t="shared" si="0"/>
        <v>135264.73680000001</v>
      </c>
      <c r="J522" s="1"/>
      <c r="K522" s="29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3">
      <c r="A523" s="1"/>
      <c r="B523" s="33">
        <v>44179</v>
      </c>
      <c r="C523" s="34"/>
      <c r="D523" s="24">
        <v>764869</v>
      </c>
      <c r="E523" s="35" t="str">
        <f ca="1">IFERROR(OFFSET('Product list'!$D$1,MATCH(D523,'Product list'!$C:$C,0)-1,0),"Product Not in List")</f>
        <v xml:space="preserve">Brisket Point End - Deckle Off 5 Rib IW/VAC FRZ    Carton </v>
      </c>
      <c r="F523" s="36">
        <v>51470.59</v>
      </c>
      <c r="G523" s="37">
        <v>8.4</v>
      </c>
      <c r="H523" s="1"/>
      <c r="I523" s="38">
        <f t="shared" si="0"/>
        <v>432352.95600000001</v>
      </c>
      <c r="J523" s="1"/>
      <c r="K523" s="29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3">
      <c r="A524" s="1"/>
      <c r="B524" s="33">
        <v>44179</v>
      </c>
      <c r="C524" s="34"/>
      <c r="D524" s="24">
        <v>764916</v>
      </c>
      <c r="E524" s="35" t="str">
        <f ca="1">IFERROR(OFFSET('Product list'!$D$1,MATCH(D524,'Product list'!$C:$C,0)-1,0),"Product Not in List")</f>
        <v xml:space="preserve">Flank Steak  LP FRZ    Carton </v>
      </c>
      <c r="F524" s="36">
        <v>5705</v>
      </c>
      <c r="G524" s="37">
        <v>11.7</v>
      </c>
      <c r="H524" s="1"/>
      <c r="I524" s="38">
        <f t="shared" si="0"/>
        <v>66748.5</v>
      </c>
      <c r="J524" s="1"/>
      <c r="K524" s="29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3">
      <c r="A525" s="1"/>
      <c r="B525" s="33">
        <v>44179</v>
      </c>
      <c r="C525" s="34"/>
      <c r="D525" s="24">
        <v>79863</v>
      </c>
      <c r="E525" s="35" t="str">
        <f ca="1">IFERROR(OFFSET('Product list'!$D$1,MATCH(D525,'Product list'!$C:$C,0)-1,0),"Product Not in List")</f>
        <v>Outside Flat IW/VAC FZN Non-Halal Generic Carton</v>
      </c>
      <c r="F525" s="36">
        <v>10294</v>
      </c>
      <c r="G525" s="37">
        <v>7.15</v>
      </c>
      <c r="H525" s="1"/>
      <c r="I525" s="38">
        <f t="shared" si="0"/>
        <v>73602.100000000006</v>
      </c>
      <c r="J525" s="1"/>
      <c r="K525" s="29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3">
      <c r="A526" s="1"/>
      <c r="B526" s="33">
        <v>44179</v>
      </c>
      <c r="C526" s="34"/>
      <c r="D526" s="24">
        <v>764738</v>
      </c>
      <c r="E526" s="35" t="str">
        <f ca="1">IFERROR(OFFSET('Product list'!$D$1,MATCH(D526,'Product list'!$C:$C,0)-1,0),"Product Not in List")</f>
        <v>Trimmings 85cl</v>
      </c>
      <c r="F526" s="36">
        <v>17647</v>
      </c>
      <c r="G526" s="37">
        <v>6.95</v>
      </c>
      <c r="H526" s="1"/>
      <c r="I526" s="38">
        <f t="shared" si="0"/>
        <v>122646.65000000001</v>
      </c>
      <c r="J526" s="1"/>
      <c r="K526" s="29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3">
      <c r="A527" s="1"/>
      <c r="B527" s="33">
        <v>44186</v>
      </c>
      <c r="C527" s="34"/>
      <c r="D527" s="24">
        <v>12444</v>
      </c>
      <c r="E527" s="35" t="str">
        <f ca="1">IFERROR(OFFSET('Product list'!$D$1,MATCH(D527,'Product list'!$C:$C,0)-1,0),"Product Not in List")</f>
        <v>*YP* Trimmings 75CL 27.2kg BP FRZ Halal Generic Carton</v>
      </c>
      <c r="F527" s="36">
        <v>108235.29</v>
      </c>
      <c r="G527" s="37">
        <v>5</v>
      </c>
      <c r="H527" s="1"/>
      <c r="I527" s="38">
        <f t="shared" si="0"/>
        <v>541176.44999999995</v>
      </c>
      <c r="J527" s="1"/>
      <c r="K527" s="29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3">
      <c r="A528" s="1"/>
      <c r="B528" s="33">
        <v>44186</v>
      </c>
      <c r="C528" s="34"/>
      <c r="D528" s="24">
        <v>55217</v>
      </c>
      <c r="E528" s="35" t="str">
        <f ca="1">IFERROR(OFFSET('Product list'!$D$1,MATCH(D528,'Product list'!$C:$C,0)-1,0),"Product Not in List")</f>
        <v xml:space="preserve">Short Ribs - 3 Rib MW/VAC FRZ    Carton </v>
      </c>
      <c r="F528" s="36">
        <v>10705.88</v>
      </c>
      <c r="G528" s="37">
        <v>10.01</v>
      </c>
      <c r="H528" s="1"/>
      <c r="I528" s="38">
        <f t="shared" si="0"/>
        <v>107165.85879999999</v>
      </c>
      <c r="J528" s="1"/>
      <c r="K528" s="29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3">
      <c r="A529" s="1"/>
      <c r="B529" s="33">
        <v>44186</v>
      </c>
      <c r="C529" s="34"/>
      <c r="D529" s="24">
        <v>689667</v>
      </c>
      <c r="E529" s="35" t="str">
        <f ca="1">IFERROR(OFFSET('Product list'!$D$1,MATCH(D529,'Product list'!$C:$C,0)-1,0),"Product Not in List")</f>
        <v xml:space="preserve">Neck Bone  LP FRZ  Halal  Carton </v>
      </c>
      <c r="F529" s="36">
        <v>10735.29</v>
      </c>
      <c r="G529" s="37">
        <v>2.5499999999999998</v>
      </c>
      <c r="H529" s="1"/>
      <c r="I529" s="38">
        <f t="shared" si="0"/>
        <v>27374.9895</v>
      </c>
      <c r="J529" s="1"/>
      <c r="K529" s="29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3">
      <c r="A530" s="1"/>
      <c r="B530" s="33">
        <v>44186</v>
      </c>
      <c r="C530" s="34"/>
      <c r="D530" s="24">
        <v>689794</v>
      </c>
      <c r="E530" s="35" t="str">
        <f ca="1">IFERROR(OFFSET('Product list'!$D$1,MATCH(D530,'Product list'!$C:$C,0)-1,0),"Product Not in List")</f>
        <v xml:space="preserve">Chuck Roll - 5 Rib IW/VAC FRZ  Halal  Carton </v>
      </c>
      <c r="F530" s="36">
        <v>39117.65</v>
      </c>
      <c r="G530" s="37">
        <v>8.4</v>
      </c>
      <c r="H530" s="1"/>
      <c r="I530" s="38">
        <f t="shared" si="0"/>
        <v>328588.26</v>
      </c>
      <c r="J530" s="1"/>
      <c r="K530" s="29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3">
      <c r="A531" s="1"/>
      <c r="B531" s="33">
        <v>44186</v>
      </c>
      <c r="C531" s="34"/>
      <c r="D531" s="24">
        <v>697365</v>
      </c>
      <c r="E531" s="35" t="str">
        <f ca="1">IFERROR(OFFSET('Product list'!$D$1,MATCH(D531,'Product list'!$C:$C,0)-1,0),"Product Not in List")</f>
        <v>*YP* Knuckle - Undercut On IW/VAC FRZ Halal Generic Carton</v>
      </c>
      <c r="F531" s="36">
        <v>25294</v>
      </c>
      <c r="G531" s="37">
        <v>8.7100000000000009</v>
      </c>
      <c r="H531" s="1"/>
      <c r="I531" s="38">
        <f t="shared" si="0"/>
        <v>220310.74000000002</v>
      </c>
      <c r="J531" s="1"/>
      <c r="K531" s="29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3">
      <c r="A532" s="1"/>
      <c r="B532" s="33">
        <v>44186</v>
      </c>
      <c r="C532" s="34"/>
      <c r="D532" s="24">
        <v>698188</v>
      </c>
      <c r="E532" s="35" t="str">
        <f ca="1">IFERROR(OFFSET('Product list'!$D$1,MATCH(D532,'Product list'!$C:$C,0)-1,0),"Product Not in List")</f>
        <v xml:space="preserve">Chuck Roll - 5 Rib IW/VAC FRZ HGP-Free  CHINA LABEL Carton </v>
      </c>
      <c r="F532" s="36">
        <v>16167.47</v>
      </c>
      <c r="G532" s="37">
        <v>8.6999999999999993</v>
      </c>
      <c r="H532" s="1"/>
      <c r="I532" s="38">
        <f t="shared" si="0"/>
        <v>140656.98899999997</v>
      </c>
      <c r="J532" s="1"/>
      <c r="K532" s="29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3">
      <c r="A533" s="1"/>
      <c r="B533" s="33">
        <v>44186</v>
      </c>
      <c r="C533" s="34"/>
      <c r="D533" s="24">
        <v>698227</v>
      </c>
      <c r="E533" s="35" t="str">
        <f ca="1">IFERROR(OFFSET('Product list'!$D$1,MATCH(D533,'Product list'!$C:$C,0)-1,0),"Product Not in List")</f>
        <v xml:space="preserve">Chuck Short Rib - 3 Rib MW/VAC FRZ HGP-Free  CHINA LABEL Carton </v>
      </c>
      <c r="F533" s="36">
        <v>3529.41</v>
      </c>
      <c r="G533" s="37">
        <v>7.15</v>
      </c>
      <c r="H533" s="1"/>
      <c r="I533" s="38">
        <f t="shared" si="0"/>
        <v>25235.281500000001</v>
      </c>
      <c r="J533" s="1"/>
      <c r="K533" s="29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3">
      <c r="A534" s="1"/>
      <c r="B534" s="33">
        <v>44186</v>
      </c>
      <c r="C534" s="34"/>
      <c r="D534" s="24">
        <v>698228</v>
      </c>
      <c r="E534" s="35" t="str">
        <f ca="1">IFERROR(OFFSET('Product list'!$D$1,MATCH(D534,'Product list'!$C:$C,0)-1,0),"Product Not in List")</f>
        <v xml:space="preserve">Short Rib  MW/VAC FRZ HGP-Free  CHINA LABEL Carton </v>
      </c>
      <c r="F534" s="36">
        <v>4411.76</v>
      </c>
      <c r="G534" s="37">
        <v>9.5500000000000007</v>
      </c>
      <c r="H534" s="1"/>
      <c r="I534" s="38">
        <f t="shared" si="0"/>
        <v>42132.308000000005</v>
      </c>
      <c r="J534" s="1"/>
      <c r="K534" s="29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3">
      <c r="A535" s="1"/>
      <c r="B535" s="33">
        <v>44186</v>
      </c>
      <c r="C535" s="34"/>
      <c r="D535" s="24">
        <v>698267</v>
      </c>
      <c r="E535" s="35" t="str">
        <f ca="1">IFERROR(OFFSET('Product list'!$D$1,MATCH(D535,'Product list'!$C:$C,0)-1,0),"Product Not in List")</f>
        <v xml:space="preserve">Back Ribs - 6 Rib LP FRZ    Carton </v>
      </c>
      <c r="F535" s="36">
        <v>8235.2900000000009</v>
      </c>
      <c r="G535" s="37">
        <v>6.76</v>
      </c>
      <c r="H535" s="1"/>
      <c r="I535" s="38">
        <f t="shared" si="0"/>
        <v>55670.560400000002</v>
      </c>
      <c r="J535" s="1"/>
      <c r="K535" s="29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3">
      <c r="A536" s="1"/>
      <c r="B536" s="33">
        <v>44186</v>
      </c>
      <c r="C536" s="34"/>
      <c r="D536" s="24">
        <v>698268</v>
      </c>
      <c r="E536" s="35" t="str">
        <f ca="1">IFERROR(OFFSET('Product list'!$D$1,MATCH(D536,'Product list'!$C:$C,0)-1,0),"Product Not in List")</f>
        <v xml:space="preserve">Tri Tip  MW/VAC CHILLED    Carton </v>
      </c>
      <c r="F536" s="36">
        <v>7352.94</v>
      </c>
      <c r="G536" s="37">
        <v>9.4</v>
      </c>
      <c r="H536" s="1"/>
      <c r="I536" s="38">
        <f t="shared" si="0"/>
        <v>69117.635999999999</v>
      </c>
      <c r="J536" s="1"/>
      <c r="K536" s="29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3">
      <c r="A537" s="1"/>
      <c r="B537" s="33">
        <v>44186</v>
      </c>
      <c r="C537" s="34"/>
      <c r="D537" s="24">
        <v>698273</v>
      </c>
      <c r="E537" s="35" t="str">
        <f ca="1">IFERROR(OFFSET('Product list'!$D$1,MATCH(D537,'Product list'!$C:$C,0)-1,0),"Product Not in List")</f>
        <v xml:space="preserve">Brisket Pieces - Deckle MW/VAC FRZ HGP-Free  CHINA LABEL Carton </v>
      </c>
      <c r="F537" s="36">
        <v>4411.76</v>
      </c>
      <c r="G537" s="37">
        <v>4.5</v>
      </c>
      <c r="H537" s="1"/>
      <c r="I537" s="38">
        <f t="shared" si="0"/>
        <v>19852.920000000002</v>
      </c>
      <c r="J537" s="1"/>
      <c r="K537" s="29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3">
      <c r="A538" s="1"/>
      <c r="B538" s="33">
        <v>44186</v>
      </c>
      <c r="C538" s="34"/>
      <c r="D538" s="24">
        <v>698301</v>
      </c>
      <c r="E538" s="35" t="str">
        <f ca="1">IFERROR(OFFSET('Product list'!$D$1,MATCH(D538,'Product list'!$C:$C,0)-1,0),"Product Not in List")</f>
        <v xml:space="preserve">Back Ribs - 6 Rib, approx 120mm LP FRZ HGP-Free  CHINA LABEL Carton </v>
      </c>
      <c r="F538" s="36">
        <v>3529</v>
      </c>
      <c r="G538" s="37">
        <v>6.75</v>
      </c>
      <c r="H538" s="1"/>
      <c r="I538" s="38">
        <f t="shared" si="0"/>
        <v>23820.75</v>
      </c>
      <c r="J538" s="1"/>
      <c r="K538" s="29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3">
      <c r="A539" s="1"/>
      <c r="B539" s="33">
        <v>44186</v>
      </c>
      <c r="C539" s="34"/>
      <c r="D539" s="24">
        <v>698565</v>
      </c>
      <c r="E539" s="35" t="str">
        <f ca="1">IFERROR(OFFSET('Product list'!$D$1,MATCH(D539,'Product list'!$C:$C,0)-1,0),"Product Not in List")</f>
        <v xml:space="preserve">Brisket Navel End - 7 Rib IW/VAC CHILLED    Carton </v>
      </c>
      <c r="F539" s="36">
        <v>30882.35</v>
      </c>
      <c r="G539" s="37">
        <v>6</v>
      </c>
      <c r="H539" s="1"/>
      <c r="I539" s="38">
        <f t="shared" si="0"/>
        <v>185294.09999999998</v>
      </c>
      <c r="J539" s="1"/>
      <c r="K539" s="29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3">
      <c r="A540" s="1"/>
      <c r="B540" s="33">
        <v>44186</v>
      </c>
      <c r="C540" s="34"/>
      <c r="D540" s="24">
        <v>698818</v>
      </c>
      <c r="E540" s="35" t="str">
        <f ca="1">IFERROR(OFFSET('Product list'!$D$1,MATCH(D540,'Product list'!$C:$C,0)-1,0),"Product Not in List")</f>
        <v>*YP* Trimmings 65CL 27.2kg BP FRZ Halal Generic Carton</v>
      </c>
      <c r="F540" s="36">
        <v>92647</v>
      </c>
      <c r="G540" s="37">
        <v>4.08</v>
      </c>
      <c r="H540" s="1"/>
      <c r="I540" s="38">
        <f t="shared" si="0"/>
        <v>377999.76</v>
      </c>
      <c r="J540" s="1"/>
      <c r="K540" s="29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3">
      <c r="A541" s="1"/>
      <c r="B541" s="33">
        <v>44186</v>
      </c>
      <c r="C541" s="34"/>
      <c r="D541" s="24">
        <v>763706</v>
      </c>
      <c r="E541" s="35" t="str">
        <f ca="1">IFERROR(OFFSET('Product list'!$D$1,MATCH(D541,'Product list'!$C:$C,0)-1,0),"Product Not in List")</f>
        <v xml:space="preserve">Intercostals - Portion Minimum 85mm MW/VAC FRZ    Carton </v>
      </c>
      <c r="F541" s="36">
        <v>7352</v>
      </c>
      <c r="G541" s="37">
        <v>10.65</v>
      </c>
      <c r="H541" s="1"/>
      <c r="I541" s="38">
        <f t="shared" si="0"/>
        <v>78298.8</v>
      </c>
      <c r="J541" s="1"/>
      <c r="K541" s="29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3">
      <c r="A542" s="1"/>
      <c r="B542" s="33">
        <v>44186</v>
      </c>
      <c r="C542" s="34"/>
      <c r="D542" s="24">
        <v>763707</v>
      </c>
      <c r="E542" s="35" t="str">
        <f ca="1">IFERROR(OFFSET('Product list'!$D$1,MATCH(D542,'Product list'!$C:$C,0)-1,0),"Product Not in List")</f>
        <v xml:space="preserve">Oyster Blade  IW/VAC FRZ    Carton </v>
      </c>
      <c r="F542" s="36">
        <v>8823.5300000000007</v>
      </c>
      <c r="G542" s="37">
        <v>8.42</v>
      </c>
      <c r="H542" s="1"/>
      <c r="I542" s="38">
        <f t="shared" si="0"/>
        <v>74294.122600000002</v>
      </c>
      <c r="J542" s="1"/>
      <c r="K542" s="29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3">
      <c r="A543" s="1"/>
      <c r="B543" s="33">
        <v>44186</v>
      </c>
      <c r="C543" s="34"/>
      <c r="D543" s="24">
        <v>764794</v>
      </c>
      <c r="E543" s="35" t="str">
        <f ca="1">IFERROR(OFFSET('Product list'!$D$1,MATCH(D543,'Product list'!$C:$C,0)-1,0),"Product Not in List")</f>
        <v xml:space="preserve">Chuck Short Rib - 3 Rib MW/VAC FRZ    Carton </v>
      </c>
      <c r="F543" s="36">
        <v>11764.71</v>
      </c>
      <c r="G543" s="37">
        <v>8.9</v>
      </c>
      <c r="H543" s="1"/>
      <c r="I543" s="38">
        <f t="shared" si="0"/>
        <v>104705.91899999999</v>
      </c>
      <c r="J543" s="1"/>
      <c r="K543" s="29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3">
      <c r="A544" s="1"/>
      <c r="B544" s="33">
        <v>44186</v>
      </c>
      <c r="C544" s="34"/>
      <c r="D544" s="24">
        <v>764817</v>
      </c>
      <c r="E544" s="35" t="str">
        <f ca="1">IFERROR(OFFSET('Product list'!$D$1,MATCH(D544,'Product list'!$C:$C,0)-1,0),"Product Not in List")</f>
        <v xml:space="preserve">Flap Meat  MW/VAC CHILLED    Carton </v>
      </c>
      <c r="F544" s="36">
        <v>15441</v>
      </c>
      <c r="G544" s="37">
        <v>13.3</v>
      </c>
      <c r="H544" s="1"/>
      <c r="I544" s="38">
        <f t="shared" si="0"/>
        <v>205365.30000000002</v>
      </c>
      <c r="J544" s="1"/>
      <c r="K544" s="29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3">
      <c r="A545" s="1"/>
      <c r="B545" s="33">
        <v>44186</v>
      </c>
      <c r="C545" s="34"/>
      <c r="D545" s="24">
        <v>764822</v>
      </c>
      <c r="E545" s="35" t="str">
        <f ca="1">IFERROR(OFFSET('Product list'!$D$1,MATCH(D545,'Product list'!$C:$C,0)-1,0),"Product Not in List")</f>
        <v xml:space="preserve">Bolar Blade  IW/VAC FRZ    Carton </v>
      </c>
      <c r="F545" s="36">
        <v>11764</v>
      </c>
      <c r="G545" s="37">
        <v>7.44</v>
      </c>
      <c r="H545" s="1"/>
      <c r="I545" s="38">
        <f t="shared" si="0"/>
        <v>87524.160000000003</v>
      </c>
      <c r="J545" s="1"/>
      <c r="K545" s="29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3">
      <c r="A546" s="1"/>
      <c r="B546" s="33">
        <v>44186</v>
      </c>
      <c r="C546" s="34"/>
      <c r="D546" s="24">
        <v>764828</v>
      </c>
      <c r="E546" s="35" t="str">
        <f ca="1">IFERROR(OFFSET('Product list'!$D$1,MATCH(D546,'Product list'!$C:$C,0)-1,0),"Product Not in List")</f>
        <v xml:space="preserve">Inside Skirt  MW/VAC FRZ    Carton </v>
      </c>
      <c r="F546" s="36">
        <v>11323.53</v>
      </c>
      <c r="G546" s="37">
        <v>8.8000000000000007</v>
      </c>
      <c r="H546" s="1"/>
      <c r="I546" s="38">
        <f t="shared" si="0"/>
        <v>99647.064000000013</v>
      </c>
      <c r="J546" s="1"/>
      <c r="K546" s="29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3">
      <c r="A547" s="1"/>
      <c r="B547" s="33">
        <v>44186</v>
      </c>
      <c r="C547" s="34"/>
      <c r="D547" s="24">
        <v>764832</v>
      </c>
      <c r="E547" s="35" t="str">
        <f ca="1">IFERROR(OFFSET('Product list'!$D$1,MATCH(D547,'Product list'!$C:$C,0)-1,0),"Product Not in List")</f>
        <v xml:space="preserve">Plate Rib  BP FRZ    Carton </v>
      </c>
      <c r="F547" s="36">
        <v>4411.76</v>
      </c>
      <c r="G547" s="37">
        <v>3.79</v>
      </c>
      <c r="H547" s="1"/>
      <c r="I547" s="38">
        <f t="shared" si="0"/>
        <v>16720.570400000001</v>
      </c>
      <c r="J547" s="1"/>
      <c r="K547" s="29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3">
      <c r="A548" s="1"/>
      <c r="B548" s="33">
        <v>44186</v>
      </c>
      <c r="C548" s="34"/>
      <c r="D548" s="24">
        <v>764844</v>
      </c>
      <c r="E548" s="35" t="str">
        <f ca="1">IFERROR(OFFSET('Product list'!$D$1,MATCH(D548,'Product list'!$C:$C,0)-1,0),"Product Not in List")</f>
        <v xml:space="preserve">Spare Ribs - 3Rib LP FRZ    Carton </v>
      </c>
      <c r="F548" s="36">
        <v>5882</v>
      </c>
      <c r="G548" s="37">
        <v>3.95</v>
      </c>
      <c r="H548" s="1"/>
      <c r="I548" s="38">
        <f t="shared" si="0"/>
        <v>23233.9</v>
      </c>
      <c r="J548" s="1"/>
      <c r="K548" s="29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3">
      <c r="A549" s="1"/>
      <c r="B549" s="33">
        <v>44186</v>
      </c>
      <c r="C549" s="34"/>
      <c r="D549" s="24">
        <v>764861</v>
      </c>
      <c r="E549" s="35" t="str">
        <f ca="1">IFERROR(OFFSET('Product list'!$D$1,MATCH(D549,'Product list'!$C:$C,0)-1,0),"Product Not in List")</f>
        <v>*YP* Trimmings 50CL 25.0kg BP FRZ Halal Generic Carton</v>
      </c>
      <c r="F549" s="36">
        <v>17647.060000000001</v>
      </c>
      <c r="G549" s="37">
        <v>2.04</v>
      </c>
      <c r="H549" s="1"/>
      <c r="I549" s="38">
        <f t="shared" si="0"/>
        <v>36000.002400000005</v>
      </c>
      <c r="J549" s="1"/>
      <c r="K549" s="29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3">
      <c r="A550" s="1"/>
      <c r="B550" s="33">
        <v>44186</v>
      </c>
      <c r="C550" s="34"/>
      <c r="D550" s="24">
        <v>764867</v>
      </c>
      <c r="E550" s="35" t="str">
        <f ca="1">IFERROR(OFFSET('Product list'!$D$1,MATCH(D550,'Product list'!$C:$C,0)-1,0),"Product Not in List")</f>
        <v xml:space="preserve">Eye Round  MW/VAC FRZ    Carton </v>
      </c>
      <c r="F550" s="36">
        <v>15441.18</v>
      </c>
      <c r="G550" s="37">
        <v>8.76</v>
      </c>
      <c r="H550" s="1"/>
      <c r="I550" s="38">
        <f t="shared" si="0"/>
        <v>135264.73680000001</v>
      </c>
      <c r="J550" s="1"/>
      <c r="K550" s="29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3">
      <c r="A551" s="1"/>
      <c r="B551" s="33">
        <v>44186</v>
      </c>
      <c r="C551" s="34"/>
      <c r="D551" s="24">
        <v>764869</v>
      </c>
      <c r="E551" s="35" t="str">
        <f ca="1">IFERROR(OFFSET('Product list'!$D$1,MATCH(D551,'Product list'!$C:$C,0)-1,0),"Product Not in List")</f>
        <v xml:space="preserve">Brisket Point End - Deckle Off 5 Rib IW/VAC FRZ    Carton </v>
      </c>
      <c r="F551" s="36">
        <v>51470.59</v>
      </c>
      <c r="G551" s="37">
        <v>8.4</v>
      </c>
      <c r="H551" s="1"/>
      <c r="I551" s="38">
        <f t="shared" si="0"/>
        <v>432352.95600000001</v>
      </c>
      <c r="J551" s="1"/>
      <c r="K551" s="29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3">
      <c r="A552" s="1"/>
      <c r="B552" s="33">
        <v>44186</v>
      </c>
      <c r="C552" s="34"/>
      <c r="D552" s="24">
        <v>764916</v>
      </c>
      <c r="E552" s="35" t="str">
        <f ca="1">IFERROR(OFFSET('Product list'!$D$1,MATCH(D552,'Product list'!$C:$C,0)-1,0),"Product Not in List")</f>
        <v xml:space="preserve">Flank Steak  LP FRZ    Carton </v>
      </c>
      <c r="F552" s="36">
        <v>5705</v>
      </c>
      <c r="G552" s="37">
        <v>11.7</v>
      </c>
      <c r="H552" s="1"/>
      <c r="I552" s="38">
        <f t="shared" si="0"/>
        <v>66748.5</v>
      </c>
      <c r="J552" s="1"/>
      <c r="K552" s="29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3">
      <c r="A553" s="1"/>
      <c r="B553" s="33">
        <v>44186</v>
      </c>
      <c r="C553" s="34"/>
      <c r="D553" s="24">
        <v>79863</v>
      </c>
      <c r="E553" s="35" t="str">
        <f ca="1">IFERROR(OFFSET('Product list'!$D$1,MATCH(D553,'Product list'!$C:$C,0)-1,0),"Product Not in List")</f>
        <v>Outside Flat IW/VAC FZN Non-Halal Generic Carton</v>
      </c>
      <c r="F553" s="36">
        <v>10294</v>
      </c>
      <c r="G553" s="37">
        <v>7.15</v>
      </c>
      <c r="H553" s="1"/>
      <c r="I553" s="38">
        <f t="shared" si="0"/>
        <v>73602.100000000006</v>
      </c>
      <c r="J553" s="1"/>
      <c r="K553" s="29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3">
      <c r="A554" s="1"/>
      <c r="B554" s="33">
        <v>44186</v>
      </c>
      <c r="C554" s="34"/>
      <c r="D554" s="24">
        <v>764738</v>
      </c>
      <c r="E554" s="35" t="str">
        <f ca="1">IFERROR(OFFSET('Product list'!$D$1,MATCH(D554,'Product list'!$C:$C,0)-1,0),"Product Not in List")</f>
        <v>Trimmings 85cl</v>
      </c>
      <c r="F554" s="36">
        <v>17647</v>
      </c>
      <c r="G554" s="37">
        <v>6.95</v>
      </c>
      <c r="H554" s="1"/>
      <c r="I554" s="38">
        <f t="shared" si="0"/>
        <v>122646.65000000001</v>
      </c>
      <c r="J554" s="1"/>
      <c r="K554" s="29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3">
      <c r="A555" s="1"/>
      <c r="B555" s="33">
        <v>44193</v>
      </c>
      <c r="C555" s="34"/>
      <c r="D555" s="24">
        <v>12444</v>
      </c>
      <c r="E555" s="35" t="str">
        <f ca="1">IFERROR(OFFSET('Product list'!$D$1,MATCH(D555,'Product list'!$C:$C,0)-1,0),"Product Not in List")</f>
        <v>*YP* Trimmings 75CL 27.2kg BP FRZ Halal Generic Carton</v>
      </c>
      <c r="F555" s="36">
        <v>108235.29</v>
      </c>
      <c r="G555" s="37">
        <v>5</v>
      </c>
      <c r="H555" s="1"/>
      <c r="I555" s="38">
        <f t="shared" si="0"/>
        <v>541176.44999999995</v>
      </c>
      <c r="J555" s="1"/>
      <c r="K555" s="29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3">
      <c r="A556" s="1"/>
      <c r="B556" s="33">
        <v>44193</v>
      </c>
      <c r="C556" s="34"/>
      <c r="D556" s="24">
        <v>55217</v>
      </c>
      <c r="E556" s="35" t="str">
        <f ca="1">IFERROR(OFFSET('Product list'!$D$1,MATCH(D556,'Product list'!$C:$C,0)-1,0),"Product Not in List")</f>
        <v xml:space="preserve">Short Ribs - 3 Rib MW/VAC FRZ    Carton </v>
      </c>
      <c r="F556" s="36">
        <v>10705.88</v>
      </c>
      <c r="G556" s="37">
        <v>10.01</v>
      </c>
      <c r="H556" s="1"/>
      <c r="I556" s="38">
        <f t="shared" si="0"/>
        <v>107165.85879999999</v>
      </c>
      <c r="J556" s="1"/>
      <c r="K556" s="29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3">
      <c r="A557" s="1"/>
      <c r="B557" s="33">
        <v>44193</v>
      </c>
      <c r="C557" s="34"/>
      <c r="D557" s="24">
        <v>689667</v>
      </c>
      <c r="E557" s="35" t="str">
        <f ca="1">IFERROR(OFFSET('Product list'!$D$1,MATCH(D557,'Product list'!$C:$C,0)-1,0),"Product Not in List")</f>
        <v xml:space="preserve">Neck Bone  LP FRZ  Halal  Carton </v>
      </c>
      <c r="F557" s="36">
        <v>10735.29</v>
      </c>
      <c r="G557" s="37">
        <v>2.5499999999999998</v>
      </c>
      <c r="H557" s="1"/>
      <c r="I557" s="38">
        <f t="shared" si="0"/>
        <v>27374.9895</v>
      </c>
      <c r="J557" s="1"/>
      <c r="K557" s="29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3">
      <c r="A558" s="1"/>
      <c r="B558" s="33">
        <v>44193</v>
      </c>
      <c r="C558" s="34"/>
      <c r="D558" s="24">
        <v>689794</v>
      </c>
      <c r="E558" s="35" t="str">
        <f ca="1">IFERROR(OFFSET('Product list'!$D$1,MATCH(D558,'Product list'!$C:$C,0)-1,0),"Product Not in List")</f>
        <v xml:space="preserve">Chuck Roll - 5 Rib IW/VAC FRZ  Halal  Carton </v>
      </c>
      <c r="F558" s="36">
        <v>39117.65</v>
      </c>
      <c r="G558" s="37">
        <v>8.4</v>
      </c>
      <c r="H558" s="1"/>
      <c r="I558" s="38">
        <f t="shared" si="0"/>
        <v>328588.26</v>
      </c>
      <c r="J558" s="1"/>
      <c r="K558" s="29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3">
      <c r="A559" s="1"/>
      <c r="B559" s="33">
        <v>44193</v>
      </c>
      <c r="C559" s="34"/>
      <c r="D559" s="24">
        <v>697365</v>
      </c>
      <c r="E559" s="35" t="str">
        <f ca="1">IFERROR(OFFSET('Product list'!$D$1,MATCH(D559,'Product list'!$C:$C,0)-1,0),"Product Not in List")</f>
        <v>*YP* Knuckle - Undercut On IW/VAC FRZ Halal Generic Carton</v>
      </c>
      <c r="F559" s="36">
        <v>25294</v>
      </c>
      <c r="G559" s="37">
        <v>8.7100000000000009</v>
      </c>
      <c r="H559" s="1"/>
      <c r="I559" s="38">
        <f t="shared" si="0"/>
        <v>220310.74000000002</v>
      </c>
      <c r="J559" s="1"/>
      <c r="K559" s="29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3">
      <c r="A560" s="1"/>
      <c r="B560" s="33">
        <v>44193</v>
      </c>
      <c r="C560" s="34"/>
      <c r="D560" s="24">
        <v>698188</v>
      </c>
      <c r="E560" s="35" t="str">
        <f ca="1">IFERROR(OFFSET('Product list'!$D$1,MATCH(D560,'Product list'!$C:$C,0)-1,0),"Product Not in List")</f>
        <v xml:space="preserve">Chuck Roll - 5 Rib IW/VAC FRZ HGP-Free  CHINA LABEL Carton </v>
      </c>
      <c r="F560" s="36">
        <v>16167.47</v>
      </c>
      <c r="G560" s="37">
        <v>8.6999999999999993</v>
      </c>
      <c r="H560" s="1"/>
      <c r="I560" s="38">
        <f t="shared" si="0"/>
        <v>140656.98899999997</v>
      </c>
      <c r="J560" s="1"/>
      <c r="K560" s="29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3">
      <c r="A561" s="1"/>
      <c r="B561" s="33">
        <v>44193</v>
      </c>
      <c r="C561" s="34"/>
      <c r="D561" s="24">
        <v>698227</v>
      </c>
      <c r="E561" s="35" t="str">
        <f ca="1">IFERROR(OFFSET('Product list'!$D$1,MATCH(D561,'Product list'!$C:$C,0)-1,0),"Product Not in List")</f>
        <v xml:space="preserve">Chuck Short Rib - 3 Rib MW/VAC FRZ HGP-Free  CHINA LABEL Carton </v>
      </c>
      <c r="F561" s="36">
        <v>3529.41</v>
      </c>
      <c r="G561" s="37">
        <v>7.15</v>
      </c>
      <c r="H561" s="1"/>
      <c r="I561" s="38">
        <f t="shared" si="0"/>
        <v>25235.281500000001</v>
      </c>
      <c r="J561" s="1"/>
      <c r="K561" s="29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3">
      <c r="A562" s="1"/>
      <c r="B562" s="33">
        <v>44193</v>
      </c>
      <c r="C562" s="34"/>
      <c r="D562" s="24">
        <v>698228</v>
      </c>
      <c r="E562" s="35" t="str">
        <f ca="1">IFERROR(OFFSET('Product list'!$D$1,MATCH(D562,'Product list'!$C:$C,0)-1,0),"Product Not in List")</f>
        <v xml:space="preserve">Short Rib  MW/VAC FRZ HGP-Free  CHINA LABEL Carton </v>
      </c>
      <c r="F562" s="36">
        <v>4411.76</v>
      </c>
      <c r="G562" s="37">
        <v>9.5500000000000007</v>
      </c>
      <c r="H562" s="1"/>
      <c r="I562" s="38">
        <f t="shared" si="0"/>
        <v>42132.308000000005</v>
      </c>
      <c r="J562" s="1"/>
      <c r="K562" s="29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3">
      <c r="A563" s="1"/>
      <c r="B563" s="33">
        <v>44193</v>
      </c>
      <c r="C563" s="34"/>
      <c r="D563" s="24">
        <v>698267</v>
      </c>
      <c r="E563" s="35" t="str">
        <f ca="1">IFERROR(OFFSET('Product list'!$D$1,MATCH(D563,'Product list'!$C:$C,0)-1,0),"Product Not in List")</f>
        <v xml:space="preserve">Back Ribs - 6 Rib LP FRZ    Carton </v>
      </c>
      <c r="F563" s="36">
        <v>8235.2900000000009</v>
      </c>
      <c r="G563" s="37">
        <v>6.76</v>
      </c>
      <c r="H563" s="1"/>
      <c r="I563" s="38">
        <f t="shared" si="0"/>
        <v>55670.560400000002</v>
      </c>
      <c r="J563" s="1"/>
      <c r="K563" s="29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3">
      <c r="A564" s="1"/>
      <c r="B564" s="33">
        <v>44193</v>
      </c>
      <c r="C564" s="34"/>
      <c r="D564" s="24">
        <v>698268</v>
      </c>
      <c r="E564" s="35" t="str">
        <f ca="1">IFERROR(OFFSET('Product list'!$D$1,MATCH(D564,'Product list'!$C:$C,0)-1,0),"Product Not in List")</f>
        <v xml:space="preserve">Tri Tip  MW/VAC CHILLED    Carton </v>
      </c>
      <c r="F564" s="36">
        <v>7352.94</v>
      </c>
      <c r="G564" s="37">
        <v>9.4</v>
      </c>
      <c r="H564" s="1"/>
      <c r="I564" s="38">
        <f t="shared" si="0"/>
        <v>69117.635999999999</v>
      </c>
      <c r="J564" s="1"/>
      <c r="K564" s="29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3">
      <c r="A565" s="1"/>
      <c r="B565" s="33">
        <v>44193</v>
      </c>
      <c r="C565" s="34"/>
      <c r="D565" s="24">
        <v>698273</v>
      </c>
      <c r="E565" s="35" t="str">
        <f ca="1">IFERROR(OFFSET('Product list'!$D$1,MATCH(D565,'Product list'!$C:$C,0)-1,0),"Product Not in List")</f>
        <v xml:space="preserve">Brisket Pieces - Deckle MW/VAC FRZ HGP-Free  CHINA LABEL Carton </v>
      </c>
      <c r="F565" s="36">
        <v>4411.76</v>
      </c>
      <c r="G565" s="37">
        <v>4.5</v>
      </c>
      <c r="H565" s="1"/>
      <c r="I565" s="38">
        <f t="shared" si="0"/>
        <v>19852.920000000002</v>
      </c>
      <c r="J565" s="1"/>
      <c r="K565" s="29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3">
      <c r="A566" s="1"/>
      <c r="B566" s="33">
        <v>44193</v>
      </c>
      <c r="C566" s="34"/>
      <c r="D566" s="24">
        <v>698301</v>
      </c>
      <c r="E566" s="35" t="str">
        <f ca="1">IFERROR(OFFSET('Product list'!$D$1,MATCH(D566,'Product list'!$C:$C,0)-1,0),"Product Not in List")</f>
        <v xml:space="preserve">Back Ribs - 6 Rib, approx 120mm LP FRZ HGP-Free  CHINA LABEL Carton </v>
      </c>
      <c r="F566" s="36">
        <v>3529</v>
      </c>
      <c r="G566" s="37">
        <v>6.75</v>
      </c>
      <c r="H566" s="1"/>
      <c r="I566" s="38">
        <f t="shared" si="0"/>
        <v>23820.75</v>
      </c>
      <c r="J566" s="1"/>
      <c r="K566" s="29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3">
      <c r="A567" s="1"/>
      <c r="B567" s="33">
        <v>44193</v>
      </c>
      <c r="C567" s="34"/>
      <c r="D567" s="24">
        <v>698565</v>
      </c>
      <c r="E567" s="35" t="str">
        <f ca="1">IFERROR(OFFSET('Product list'!$D$1,MATCH(D567,'Product list'!$C:$C,0)-1,0),"Product Not in List")</f>
        <v xml:space="preserve">Brisket Navel End - 7 Rib IW/VAC CHILLED    Carton </v>
      </c>
      <c r="F567" s="36">
        <v>30882.35</v>
      </c>
      <c r="G567" s="37">
        <v>6</v>
      </c>
      <c r="H567" s="1"/>
      <c r="I567" s="38">
        <f t="shared" si="0"/>
        <v>185294.09999999998</v>
      </c>
      <c r="J567" s="1"/>
      <c r="K567" s="29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3">
      <c r="A568" s="1"/>
      <c r="B568" s="33">
        <v>44193</v>
      </c>
      <c r="C568" s="34"/>
      <c r="D568" s="24">
        <v>698818</v>
      </c>
      <c r="E568" s="35" t="str">
        <f ca="1">IFERROR(OFFSET('Product list'!$D$1,MATCH(D568,'Product list'!$C:$C,0)-1,0),"Product Not in List")</f>
        <v>*YP* Trimmings 65CL 27.2kg BP FRZ Halal Generic Carton</v>
      </c>
      <c r="F568" s="36">
        <v>92647</v>
      </c>
      <c r="G568" s="37">
        <v>4.08</v>
      </c>
      <c r="H568" s="1"/>
      <c r="I568" s="38">
        <f t="shared" si="0"/>
        <v>377999.76</v>
      </c>
      <c r="J568" s="1"/>
      <c r="K568" s="29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3">
      <c r="A569" s="1"/>
      <c r="B569" s="33">
        <v>44193</v>
      </c>
      <c r="C569" s="34"/>
      <c r="D569" s="24">
        <v>763706</v>
      </c>
      <c r="E569" s="35" t="str">
        <f ca="1">IFERROR(OFFSET('Product list'!$D$1,MATCH(D569,'Product list'!$C:$C,0)-1,0),"Product Not in List")</f>
        <v xml:space="preserve">Intercostals - Portion Minimum 85mm MW/VAC FRZ    Carton </v>
      </c>
      <c r="F569" s="36">
        <v>7352</v>
      </c>
      <c r="G569" s="37">
        <v>10.65</v>
      </c>
      <c r="H569" s="1"/>
      <c r="I569" s="38">
        <f t="shared" si="0"/>
        <v>78298.8</v>
      </c>
      <c r="J569" s="1"/>
      <c r="K569" s="29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3">
      <c r="A570" s="1"/>
      <c r="B570" s="33">
        <v>44193</v>
      </c>
      <c r="C570" s="34"/>
      <c r="D570" s="24">
        <v>763707</v>
      </c>
      <c r="E570" s="35" t="str">
        <f ca="1">IFERROR(OFFSET('Product list'!$D$1,MATCH(D570,'Product list'!$C:$C,0)-1,0),"Product Not in List")</f>
        <v xml:space="preserve">Oyster Blade  IW/VAC FRZ    Carton </v>
      </c>
      <c r="F570" s="36">
        <v>8823.5300000000007</v>
      </c>
      <c r="G570" s="37">
        <v>8.42</v>
      </c>
      <c r="H570" s="1"/>
      <c r="I570" s="38">
        <f t="shared" si="0"/>
        <v>74294.122600000002</v>
      </c>
      <c r="J570" s="1"/>
      <c r="K570" s="29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3">
      <c r="A571" s="1"/>
      <c r="B571" s="33">
        <v>44193</v>
      </c>
      <c r="C571" s="34"/>
      <c r="D571" s="24">
        <v>764794</v>
      </c>
      <c r="E571" s="35" t="str">
        <f ca="1">IFERROR(OFFSET('Product list'!$D$1,MATCH(D571,'Product list'!$C:$C,0)-1,0),"Product Not in List")</f>
        <v xml:space="preserve">Chuck Short Rib - 3 Rib MW/VAC FRZ    Carton </v>
      </c>
      <c r="F571" s="36">
        <v>11764.71</v>
      </c>
      <c r="G571" s="37">
        <v>8.9</v>
      </c>
      <c r="H571" s="1"/>
      <c r="I571" s="38">
        <f t="shared" si="0"/>
        <v>104705.91899999999</v>
      </c>
      <c r="J571" s="1"/>
      <c r="K571" s="29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3">
      <c r="A572" s="1"/>
      <c r="B572" s="33">
        <v>44193</v>
      </c>
      <c r="C572" s="34"/>
      <c r="D572" s="24">
        <v>764817</v>
      </c>
      <c r="E572" s="35" t="str">
        <f ca="1">IFERROR(OFFSET('Product list'!$D$1,MATCH(D572,'Product list'!$C:$C,0)-1,0),"Product Not in List")</f>
        <v xml:space="preserve">Flap Meat  MW/VAC CHILLED    Carton </v>
      </c>
      <c r="F572" s="36">
        <v>15441</v>
      </c>
      <c r="G572" s="37">
        <v>13.3</v>
      </c>
      <c r="H572" s="1"/>
      <c r="I572" s="38">
        <f t="shared" si="0"/>
        <v>205365.30000000002</v>
      </c>
      <c r="J572" s="1"/>
      <c r="K572" s="29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3">
      <c r="A573" s="1"/>
      <c r="B573" s="33">
        <v>44193</v>
      </c>
      <c r="C573" s="34"/>
      <c r="D573" s="24">
        <v>764822</v>
      </c>
      <c r="E573" s="35" t="str">
        <f ca="1">IFERROR(OFFSET('Product list'!$D$1,MATCH(D573,'Product list'!$C:$C,0)-1,0),"Product Not in List")</f>
        <v xml:space="preserve">Bolar Blade  IW/VAC FRZ    Carton </v>
      </c>
      <c r="F573" s="36">
        <v>11764</v>
      </c>
      <c r="G573" s="37">
        <v>7.44</v>
      </c>
      <c r="H573" s="1"/>
      <c r="I573" s="38">
        <f t="shared" si="0"/>
        <v>87524.160000000003</v>
      </c>
      <c r="J573" s="1"/>
      <c r="K573" s="29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3">
      <c r="A574" s="1"/>
      <c r="B574" s="33">
        <v>44193</v>
      </c>
      <c r="C574" s="34"/>
      <c r="D574" s="24">
        <v>764828</v>
      </c>
      <c r="E574" s="35" t="str">
        <f ca="1">IFERROR(OFFSET('Product list'!$D$1,MATCH(D574,'Product list'!$C:$C,0)-1,0),"Product Not in List")</f>
        <v xml:space="preserve">Inside Skirt  MW/VAC FRZ    Carton </v>
      </c>
      <c r="F574" s="36">
        <v>11323.53</v>
      </c>
      <c r="G574" s="37">
        <v>8.8000000000000007</v>
      </c>
      <c r="H574" s="1"/>
      <c r="I574" s="38">
        <f t="shared" si="0"/>
        <v>99647.064000000013</v>
      </c>
      <c r="J574" s="1"/>
      <c r="K574" s="29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3">
      <c r="A575" s="1"/>
      <c r="B575" s="33">
        <v>44193</v>
      </c>
      <c r="C575" s="34"/>
      <c r="D575" s="24">
        <v>764832</v>
      </c>
      <c r="E575" s="35" t="str">
        <f ca="1">IFERROR(OFFSET('Product list'!$D$1,MATCH(D575,'Product list'!$C:$C,0)-1,0),"Product Not in List")</f>
        <v xml:space="preserve">Plate Rib  BP FRZ    Carton </v>
      </c>
      <c r="F575" s="36">
        <v>4411.76</v>
      </c>
      <c r="G575" s="37">
        <v>3.79</v>
      </c>
      <c r="H575" s="1"/>
      <c r="I575" s="38">
        <f t="shared" si="0"/>
        <v>16720.570400000001</v>
      </c>
      <c r="J575" s="1"/>
      <c r="K575" s="29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3">
      <c r="A576" s="1"/>
      <c r="B576" s="33">
        <v>44193</v>
      </c>
      <c r="C576" s="34"/>
      <c r="D576" s="24">
        <v>764844</v>
      </c>
      <c r="E576" s="35" t="str">
        <f ca="1">IFERROR(OFFSET('Product list'!$D$1,MATCH(D576,'Product list'!$C:$C,0)-1,0),"Product Not in List")</f>
        <v xml:space="preserve">Spare Ribs - 3Rib LP FRZ    Carton </v>
      </c>
      <c r="F576" s="36">
        <v>5882</v>
      </c>
      <c r="G576" s="37">
        <v>3.95</v>
      </c>
      <c r="H576" s="1"/>
      <c r="I576" s="38">
        <f t="shared" si="0"/>
        <v>23233.9</v>
      </c>
      <c r="J576" s="1"/>
      <c r="K576" s="29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3">
      <c r="A577" s="1"/>
      <c r="B577" s="33">
        <v>44193</v>
      </c>
      <c r="C577" s="34"/>
      <c r="D577" s="24">
        <v>764861</v>
      </c>
      <c r="E577" s="35" t="str">
        <f ca="1">IFERROR(OFFSET('Product list'!$D$1,MATCH(D577,'Product list'!$C:$C,0)-1,0),"Product Not in List")</f>
        <v>*YP* Trimmings 50CL 25.0kg BP FRZ Halal Generic Carton</v>
      </c>
      <c r="F577" s="36">
        <v>17647.060000000001</v>
      </c>
      <c r="G577" s="37">
        <v>2.04</v>
      </c>
      <c r="H577" s="1"/>
      <c r="I577" s="38">
        <f t="shared" si="0"/>
        <v>36000.002400000005</v>
      </c>
      <c r="J577" s="1"/>
      <c r="K577" s="29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3">
      <c r="A578" s="1"/>
      <c r="B578" s="33">
        <v>44193</v>
      </c>
      <c r="C578" s="34"/>
      <c r="D578" s="24">
        <v>764867</v>
      </c>
      <c r="E578" s="35" t="str">
        <f ca="1">IFERROR(OFFSET('Product list'!$D$1,MATCH(D578,'Product list'!$C:$C,0)-1,0),"Product Not in List")</f>
        <v xml:space="preserve">Eye Round  MW/VAC FRZ    Carton </v>
      </c>
      <c r="F578" s="36">
        <v>15441.18</v>
      </c>
      <c r="G578" s="37">
        <v>8.76</v>
      </c>
      <c r="H578" s="1"/>
      <c r="I578" s="38">
        <f t="shared" si="0"/>
        <v>135264.73680000001</v>
      </c>
      <c r="J578" s="1"/>
      <c r="K578" s="29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3">
      <c r="A579" s="1"/>
      <c r="B579" s="33">
        <v>44193</v>
      </c>
      <c r="C579" s="34"/>
      <c r="D579" s="24">
        <v>764869</v>
      </c>
      <c r="E579" s="35" t="str">
        <f ca="1">IFERROR(OFFSET('Product list'!$D$1,MATCH(D579,'Product list'!$C:$C,0)-1,0),"Product Not in List")</f>
        <v xml:space="preserve">Brisket Point End - Deckle Off 5 Rib IW/VAC FRZ    Carton </v>
      </c>
      <c r="F579" s="36">
        <v>51470.59</v>
      </c>
      <c r="G579" s="37">
        <v>8.4</v>
      </c>
      <c r="H579" s="1"/>
      <c r="I579" s="38">
        <f t="shared" si="0"/>
        <v>432352.95600000001</v>
      </c>
      <c r="J579" s="1"/>
      <c r="K579" s="29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3">
      <c r="A580" s="1"/>
      <c r="B580" s="33">
        <v>44193</v>
      </c>
      <c r="C580" s="34"/>
      <c r="D580" s="24">
        <v>764916</v>
      </c>
      <c r="E580" s="35" t="str">
        <f ca="1">IFERROR(OFFSET('Product list'!$D$1,MATCH(D580,'Product list'!$C:$C,0)-1,0),"Product Not in List")</f>
        <v xml:space="preserve">Flank Steak  LP FRZ    Carton </v>
      </c>
      <c r="F580" s="36">
        <v>5705</v>
      </c>
      <c r="G580" s="37">
        <v>11.7</v>
      </c>
      <c r="H580" s="1"/>
      <c r="I580" s="38">
        <f t="shared" si="0"/>
        <v>66748.5</v>
      </c>
      <c r="J580" s="1"/>
      <c r="K580" s="29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3">
      <c r="A581" s="1"/>
      <c r="B581" s="33">
        <v>44193</v>
      </c>
      <c r="C581" s="34"/>
      <c r="D581" s="24">
        <v>79863</v>
      </c>
      <c r="E581" s="35" t="str">
        <f ca="1">IFERROR(OFFSET('Product list'!$D$1,MATCH(D581,'Product list'!$C:$C,0)-1,0),"Product Not in List")</f>
        <v>Outside Flat IW/VAC FZN Non-Halal Generic Carton</v>
      </c>
      <c r="F581" s="36">
        <v>10294</v>
      </c>
      <c r="G581" s="37">
        <v>7.15</v>
      </c>
      <c r="H581" s="1"/>
      <c r="I581" s="38">
        <f t="shared" si="0"/>
        <v>73602.100000000006</v>
      </c>
      <c r="J581" s="1"/>
      <c r="K581" s="29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3">
      <c r="A582" s="1"/>
      <c r="B582" s="33">
        <v>44193</v>
      </c>
      <c r="C582" s="34"/>
      <c r="D582" s="24">
        <v>764738</v>
      </c>
      <c r="E582" s="35" t="str">
        <f ca="1">IFERROR(OFFSET('Product list'!$D$1,MATCH(D582,'Product list'!$C:$C,0)-1,0),"Product Not in List")</f>
        <v>Trimmings 85cl</v>
      </c>
      <c r="F582" s="36">
        <v>17647</v>
      </c>
      <c r="G582" s="37">
        <v>6.95</v>
      </c>
      <c r="H582" s="1"/>
      <c r="I582" s="38">
        <f t="shared" si="0"/>
        <v>122646.65000000001</v>
      </c>
      <c r="J582" s="1"/>
      <c r="K582" s="29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3">
      <c r="A583" s="1"/>
      <c r="B583" s="33">
        <v>44200</v>
      </c>
      <c r="C583" s="34"/>
      <c r="D583" s="24">
        <v>12444</v>
      </c>
      <c r="E583" s="35" t="str">
        <f ca="1">IFERROR(OFFSET('Product list'!$D$1,MATCH(D583,'Product list'!$C:$C,0)-1,0),"Product Not in List")</f>
        <v>*YP* Trimmings 75CL 27.2kg BP FRZ Halal Generic Carton</v>
      </c>
      <c r="F583" s="36">
        <v>108235.29</v>
      </c>
      <c r="G583" s="37">
        <v>5</v>
      </c>
      <c r="H583" s="1"/>
      <c r="I583" s="38">
        <f t="shared" si="0"/>
        <v>541176.44999999995</v>
      </c>
      <c r="J583" s="1"/>
      <c r="K583" s="29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3">
      <c r="A584" s="1"/>
      <c r="B584" s="33">
        <v>44200</v>
      </c>
      <c r="C584" s="34"/>
      <c r="D584" s="24">
        <v>55217</v>
      </c>
      <c r="E584" s="35" t="str">
        <f ca="1">IFERROR(OFFSET('Product list'!$D$1,MATCH(D584,'Product list'!$C:$C,0)-1,0),"Product Not in List")</f>
        <v xml:space="preserve">Short Ribs - 3 Rib MW/VAC FRZ    Carton </v>
      </c>
      <c r="F584" s="36">
        <v>10705.88</v>
      </c>
      <c r="G584" s="37">
        <v>10.01</v>
      </c>
      <c r="H584" s="1"/>
      <c r="I584" s="38">
        <f t="shared" si="0"/>
        <v>107165.85879999999</v>
      </c>
      <c r="J584" s="1"/>
      <c r="K584" s="29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3">
      <c r="A585" s="1"/>
      <c r="B585" s="33">
        <v>44200</v>
      </c>
      <c r="C585" s="34"/>
      <c r="D585" s="24">
        <v>689667</v>
      </c>
      <c r="E585" s="35" t="str">
        <f ca="1">IFERROR(OFFSET('Product list'!$D$1,MATCH(D585,'Product list'!$C:$C,0)-1,0),"Product Not in List")</f>
        <v xml:space="preserve">Neck Bone  LP FRZ  Halal  Carton </v>
      </c>
      <c r="F585" s="36">
        <v>10735.29</v>
      </c>
      <c r="G585" s="37">
        <v>2.5499999999999998</v>
      </c>
      <c r="H585" s="1"/>
      <c r="I585" s="38">
        <f t="shared" si="0"/>
        <v>27374.9895</v>
      </c>
      <c r="J585" s="1"/>
      <c r="K585" s="29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3">
      <c r="A586" s="1"/>
      <c r="B586" s="33">
        <v>44200</v>
      </c>
      <c r="C586" s="34"/>
      <c r="D586" s="24">
        <v>689794</v>
      </c>
      <c r="E586" s="35" t="str">
        <f ca="1">IFERROR(OFFSET('Product list'!$D$1,MATCH(D586,'Product list'!$C:$C,0)-1,0),"Product Not in List")</f>
        <v xml:space="preserve">Chuck Roll - 5 Rib IW/VAC FRZ  Halal  Carton </v>
      </c>
      <c r="F586" s="36">
        <v>39117.65</v>
      </c>
      <c r="G586" s="37">
        <v>8.4</v>
      </c>
      <c r="H586" s="1"/>
      <c r="I586" s="38">
        <f t="shared" si="0"/>
        <v>328588.26</v>
      </c>
      <c r="J586" s="1"/>
      <c r="K586" s="29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3">
      <c r="A587" s="1"/>
      <c r="B587" s="33">
        <v>44200</v>
      </c>
      <c r="C587" s="34"/>
      <c r="D587" s="24">
        <v>697365</v>
      </c>
      <c r="E587" s="35" t="str">
        <f ca="1">IFERROR(OFFSET('Product list'!$D$1,MATCH(D587,'Product list'!$C:$C,0)-1,0),"Product Not in List")</f>
        <v>*YP* Knuckle - Undercut On IW/VAC FRZ Halal Generic Carton</v>
      </c>
      <c r="F587" s="36">
        <v>25294</v>
      </c>
      <c r="G587" s="37">
        <v>8.7100000000000009</v>
      </c>
      <c r="H587" s="1"/>
      <c r="I587" s="38">
        <f t="shared" si="0"/>
        <v>220310.74000000002</v>
      </c>
      <c r="J587" s="1"/>
      <c r="K587" s="29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3">
      <c r="A588" s="1"/>
      <c r="B588" s="33">
        <v>44200</v>
      </c>
      <c r="C588" s="34"/>
      <c r="D588" s="24">
        <v>698188</v>
      </c>
      <c r="E588" s="35" t="str">
        <f ca="1">IFERROR(OFFSET('Product list'!$D$1,MATCH(D588,'Product list'!$C:$C,0)-1,0),"Product Not in List")</f>
        <v xml:space="preserve">Chuck Roll - 5 Rib IW/VAC FRZ HGP-Free  CHINA LABEL Carton </v>
      </c>
      <c r="F588" s="36">
        <v>16167.47</v>
      </c>
      <c r="G588" s="37">
        <v>8.6999999999999993</v>
      </c>
      <c r="H588" s="1"/>
      <c r="I588" s="38">
        <f t="shared" si="0"/>
        <v>140656.98899999997</v>
      </c>
      <c r="J588" s="1"/>
      <c r="K588" s="29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3">
      <c r="A589" s="1"/>
      <c r="B589" s="33">
        <v>44200</v>
      </c>
      <c r="C589" s="34"/>
      <c r="D589" s="24">
        <v>698227</v>
      </c>
      <c r="E589" s="35" t="str">
        <f ca="1">IFERROR(OFFSET('Product list'!$D$1,MATCH(D589,'Product list'!$C:$C,0)-1,0),"Product Not in List")</f>
        <v xml:space="preserve">Chuck Short Rib - 3 Rib MW/VAC FRZ HGP-Free  CHINA LABEL Carton </v>
      </c>
      <c r="F589" s="36">
        <v>3529.41</v>
      </c>
      <c r="G589" s="37">
        <v>7.15</v>
      </c>
      <c r="H589" s="1"/>
      <c r="I589" s="38">
        <f t="shared" si="0"/>
        <v>25235.281500000001</v>
      </c>
      <c r="J589" s="1"/>
      <c r="K589" s="29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3">
      <c r="A590" s="1"/>
      <c r="B590" s="33">
        <v>44200</v>
      </c>
      <c r="C590" s="34"/>
      <c r="D590" s="24">
        <v>698228</v>
      </c>
      <c r="E590" s="35" t="str">
        <f ca="1">IFERROR(OFFSET('Product list'!$D$1,MATCH(D590,'Product list'!$C:$C,0)-1,0),"Product Not in List")</f>
        <v xml:space="preserve">Short Rib  MW/VAC FRZ HGP-Free  CHINA LABEL Carton </v>
      </c>
      <c r="F590" s="36">
        <v>4411.76</v>
      </c>
      <c r="G590" s="37">
        <v>9.5500000000000007</v>
      </c>
      <c r="H590" s="1"/>
      <c r="I590" s="38">
        <f t="shared" si="0"/>
        <v>42132.308000000005</v>
      </c>
      <c r="J590" s="1"/>
      <c r="K590" s="29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3">
      <c r="A591" s="1"/>
      <c r="B591" s="33">
        <v>44200</v>
      </c>
      <c r="C591" s="34"/>
      <c r="D591" s="24">
        <v>698267</v>
      </c>
      <c r="E591" s="35" t="str">
        <f ca="1">IFERROR(OFFSET('Product list'!$D$1,MATCH(D591,'Product list'!$C:$C,0)-1,0),"Product Not in List")</f>
        <v xml:space="preserve">Back Ribs - 6 Rib LP FRZ    Carton </v>
      </c>
      <c r="F591" s="36">
        <v>8235.2900000000009</v>
      </c>
      <c r="G591" s="37">
        <v>6.76</v>
      </c>
      <c r="H591" s="1"/>
      <c r="I591" s="38">
        <f t="shared" si="0"/>
        <v>55670.560400000002</v>
      </c>
      <c r="J591" s="1"/>
      <c r="K591" s="29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3">
      <c r="A592" s="1"/>
      <c r="B592" s="33">
        <v>44200</v>
      </c>
      <c r="C592" s="34"/>
      <c r="D592" s="24">
        <v>698268</v>
      </c>
      <c r="E592" s="35" t="str">
        <f ca="1">IFERROR(OFFSET('Product list'!$D$1,MATCH(D592,'Product list'!$C:$C,0)-1,0),"Product Not in List")</f>
        <v xml:space="preserve">Tri Tip  MW/VAC CHILLED    Carton </v>
      </c>
      <c r="F592" s="36">
        <v>7352.94</v>
      </c>
      <c r="G592" s="37">
        <v>9.4</v>
      </c>
      <c r="H592" s="1"/>
      <c r="I592" s="38">
        <f t="shared" si="0"/>
        <v>69117.635999999999</v>
      </c>
      <c r="J592" s="1"/>
      <c r="K592" s="29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3">
      <c r="A593" s="1"/>
      <c r="B593" s="33">
        <v>44200</v>
      </c>
      <c r="C593" s="34"/>
      <c r="D593" s="24">
        <v>698273</v>
      </c>
      <c r="E593" s="35" t="str">
        <f ca="1">IFERROR(OFFSET('Product list'!$D$1,MATCH(D593,'Product list'!$C:$C,0)-1,0),"Product Not in List")</f>
        <v xml:space="preserve">Brisket Pieces - Deckle MW/VAC FRZ HGP-Free  CHINA LABEL Carton </v>
      </c>
      <c r="F593" s="36">
        <v>4411.76</v>
      </c>
      <c r="G593" s="37">
        <v>4.5</v>
      </c>
      <c r="H593" s="1"/>
      <c r="I593" s="38">
        <f t="shared" si="0"/>
        <v>19852.920000000002</v>
      </c>
      <c r="J593" s="1"/>
      <c r="K593" s="29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3">
      <c r="A594" s="1"/>
      <c r="B594" s="33">
        <v>44200</v>
      </c>
      <c r="C594" s="34"/>
      <c r="D594" s="24">
        <v>698301</v>
      </c>
      <c r="E594" s="35" t="str">
        <f ca="1">IFERROR(OFFSET('Product list'!$D$1,MATCH(D594,'Product list'!$C:$C,0)-1,0),"Product Not in List")</f>
        <v xml:space="preserve">Back Ribs - 6 Rib, approx 120mm LP FRZ HGP-Free  CHINA LABEL Carton </v>
      </c>
      <c r="F594" s="36">
        <v>3529</v>
      </c>
      <c r="G594" s="37">
        <v>6.75</v>
      </c>
      <c r="H594" s="1"/>
      <c r="I594" s="38">
        <f t="shared" si="0"/>
        <v>23820.75</v>
      </c>
      <c r="J594" s="1"/>
      <c r="K594" s="29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3">
      <c r="A595" s="1"/>
      <c r="B595" s="33">
        <v>44200</v>
      </c>
      <c r="C595" s="34"/>
      <c r="D595" s="24">
        <v>698565</v>
      </c>
      <c r="E595" s="35" t="str">
        <f ca="1">IFERROR(OFFSET('Product list'!$D$1,MATCH(D595,'Product list'!$C:$C,0)-1,0),"Product Not in List")</f>
        <v xml:space="preserve">Brisket Navel End - 7 Rib IW/VAC CHILLED    Carton </v>
      </c>
      <c r="F595" s="36">
        <v>30882.35</v>
      </c>
      <c r="G595" s="37">
        <v>6</v>
      </c>
      <c r="H595" s="1"/>
      <c r="I595" s="38">
        <f t="shared" si="0"/>
        <v>185294.09999999998</v>
      </c>
      <c r="J595" s="1"/>
      <c r="K595" s="29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3">
      <c r="A596" s="1"/>
      <c r="B596" s="33">
        <v>44200</v>
      </c>
      <c r="C596" s="34"/>
      <c r="D596" s="24">
        <v>698818</v>
      </c>
      <c r="E596" s="35" t="str">
        <f ca="1">IFERROR(OFFSET('Product list'!$D$1,MATCH(D596,'Product list'!$C:$C,0)-1,0),"Product Not in List")</f>
        <v>*YP* Trimmings 65CL 27.2kg BP FRZ Halal Generic Carton</v>
      </c>
      <c r="F596" s="36">
        <v>92647</v>
      </c>
      <c r="G596" s="37">
        <v>4.08</v>
      </c>
      <c r="H596" s="1"/>
      <c r="I596" s="38">
        <f t="shared" si="0"/>
        <v>377999.76</v>
      </c>
      <c r="J596" s="1"/>
      <c r="K596" s="29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3">
      <c r="A597" s="1"/>
      <c r="B597" s="33">
        <v>44200</v>
      </c>
      <c r="C597" s="34"/>
      <c r="D597" s="24">
        <v>763706</v>
      </c>
      <c r="E597" s="35" t="str">
        <f ca="1">IFERROR(OFFSET('Product list'!$D$1,MATCH(D597,'Product list'!$C:$C,0)-1,0),"Product Not in List")</f>
        <v xml:space="preserve">Intercostals - Portion Minimum 85mm MW/VAC FRZ    Carton </v>
      </c>
      <c r="F597" s="36">
        <v>7352</v>
      </c>
      <c r="G597" s="37">
        <v>10.65</v>
      </c>
      <c r="H597" s="1"/>
      <c r="I597" s="38">
        <f t="shared" si="0"/>
        <v>78298.8</v>
      </c>
      <c r="J597" s="1"/>
      <c r="K597" s="29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3">
      <c r="A598" s="1"/>
      <c r="B598" s="33">
        <v>44200</v>
      </c>
      <c r="C598" s="34"/>
      <c r="D598" s="24">
        <v>763707</v>
      </c>
      <c r="E598" s="35" t="str">
        <f ca="1">IFERROR(OFFSET('Product list'!$D$1,MATCH(D598,'Product list'!$C:$C,0)-1,0),"Product Not in List")</f>
        <v xml:space="preserve">Oyster Blade  IW/VAC FRZ    Carton </v>
      </c>
      <c r="F598" s="36">
        <v>8823.5300000000007</v>
      </c>
      <c r="G598" s="37">
        <v>8.42</v>
      </c>
      <c r="H598" s="1"/>
      <c r="I598" s="38">
        <f t="shared" si="0"/>
        <v>74294.122600000002</v>
      </c>
      <c r="J598" s="1"/>
      <c r="K598" s="29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3">
      <c r="A599" s="1"/>
      <c r="B599" s="33">
        <v>44200</v>
      </c>
      <c r="C599" s="34"/>
      <c r="D599" s="24">
        <v>764794</v>
      </c>
      <c r="E599" s="35" t="str">
        <f ca="1">IFERROR(OFFSET('Product list'!$D$1,MATCH(D599,'Product list'!$C:$C,0)-1,0),"Product Not in List")</f>
        <v xml:space="preserve">Chuck Short Rib - 3 Rib MW/VAC FRZ    Carton </v>
      </c>
      <c r="F599" s="36">
        <v>11764.71</v>
      </c>
      <c r="G599" s="37">
        <v>8.9</v>
      </c>
      <c r="H599" s="1"/>
      <c r="I599" s="38">
        <f t="shared" si="0"/>
        <v>104705.91899999999</v>
      </c>
      <c r="J599" s="1"/>
      <c r="K599" s="29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3">
      <c r="A600" s="1"/>
      <c r="B600" s="33">
        <v>44200</v>
      </c>
      <c r="C600" s="34"/>
      <c r="D600" s="24">
        <v>764817</v>
      </c>
      <c r="E600" s="35" t="str">
        <f ca="1">IFERROR(OFFSET('Product list'!$D$1,MATCH(D600,'Product list'!$C:$C,0)-1,0),"Product Not in List")</f>
        <v xml:space="preserve">Flap Meat  MW/VAC CHILLED    Carton </v>
      </c>
      <c r="F600" s="36">
        <v>15441</v>
      </c>
      <c r="G600" s="37">
        <v>13.3</v>
      </c>
      <c r="H600" s="1"/>
      <c r="I600" s="38">
        <f t="shared" si="0"/>
        <v>205365.30000000002</v>
      </c>
      <c r="J600" s="1"/>
      <c r="K600" s="29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3">
      <c r="A601" s="1"/>
      <c r="B601" s="33">
        <v>44200</v>
      </c>
      <c r="C601" s="34"/>
      <c r="D601" s="24">
        <v>764822</v>
      </c>
      <c r="E601" s="35" t="str">
        <f ca="1">IFERROR(OFFSET('Product list'!$D$1,MATCH(D601,'Product list'!$C:$C,0)-1,0),"Product Not in List")</f>
        <v xml:space="preserve">Bolar Blade  IW/VAC FRZ    Carton </v>
      </c>
      <c r="F601" s="36">
        <v>11764</v>
      </c>
      <c r="G601" s="37">
        <v>7.44</v>
      </c>
      <c r="H601" s="1"/>
      <c r="I601" s="38">
        <f t="shared" si="0"/>
        <v>87524.160000000003</v>
      </c>
      <c r="J601" s="1"/>
      <c r="K601" s="29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3">
      <c r="A602" s="1"/>
      <c r="B602" s="33">
        <v>44200</v>
      </c>
      <c r="C602" s="34"/>
      <c r="D602" s="24">
        <v>764828</v>
      </c>
      <c r="E602" s="35" t="str">
        <f ca="1">IFERROR(OFFSET('Product list'!$D$1,MATCH(D602,'Product list'!$C:$C,0)-1,0),"Product Not in List")</f>
        <v xml:space="preserve">Inside Skirt  MW/VAC FRZ    Carton </v>
      </c>
      <c r="F602" s="36">
        <v>11323.53</v>
      </c>
      <c r="G602" s="37">
        <v>8.8000000000000007</v>
      </c>
      <c r="H602" s="1"/>
      <c r="I602" s="38">
        <f t="shared" si="0"/>
        <v>99647.064000000013</v>
      </c>
      <c r="J602" s="1"/>
      <c r="K602" s="29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3">
      <c r="A603" s="1"/>
      <c r="B603" s="33">
        <v>44200</v>
      </c>
      <c r="C603" s="34"/>
      <c r="D603" s="24">
        <v>764832</v>
      </c>
      <c r="E603" s="35" t="str">
        <f ca="1">IFERROR(OFFSET('Product list'!$D$1,MATCH(D603,'Product list'!$C:$C,0)-1,0),"Product Not in List")</f>
        <v xml:space="preserve">Plate Rib  BP FRZ    Carton </v>
      </c>
      <c r="F603" s="36">
        <v>4411.76</v>
      </c>
      <c r="G603" s="37">
        <v>3.79</v>
      </c>
      <c r="H603" s="1"/>
      <c r="I603" s="38">
        <f t="shared" si="0"/>
        <v>16720.570400000001</v>
      </c>
      <c r="J603" s="1"/>
      <c r="K603" s="29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3">
      <c r="A604" s="1"/>
      <c r="B604" s="33">
        <v>44200</v>
      </c>
      <c r="C604" s="34"/>
      <c r="D604" s="24">
        <v>764844</v>
      </c>
      <c r="E604" s="35" t="str">
        <f ca="1">IFERROR(OFFSET('Product list'!$D$1,MATCH(D604,'Product list'!$C:$C,0)-1,0),"Product Not in List")</f>
        <v xml:space="preserve">Spare Ribs - 3Rib LP FRZ    Carton </v>
      </c>
      <c r="F604" s="36">
        <v>5882</v>
      </c>
      <c r="G604" s="37">
        <v>3.95</v>
      </c>
      <c r="H604" s="1"/>
      <c r="I604" s="38">
        <f t="shared" si="0"/>
        <v>23233.9</v>
      </c>
      <c r="J604" s="1"/>
      <c r="K604" s="29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3">
      <c r="A605" s="1"/>
      <c r="B605" s="33">
        <v>44200</v>
      </c>
      <c r="C605" s="34"/>
      <c r="D605" s="24">
        <v>764861</v>
      </c>
      <c r="E605" s="35" t="str">
        <f ca="1">IFERROR(OFFSET('Product list'!$D$1,MATCH(D605,'Product list'!$C:$C,0)-1,0),"Product Not in List")</f>
        <v>*YP* Trimmings 50CL 25.0kg BP FRZ Halal Generic Carton</v>
      </c>
      <c r="F605" s="36">
        <v>17647.060000000001</v>
      </c>
      <c r="G605" s="37">
        <v>2.04</v>
      </c>
      <c r="H605" s="1"/>
      <c r="I605" s="38">
        <f t="shared" si="0"/>
        <v>36000.002400000005</v>
      </c>
      <c r="J605" s="1"/>
      <c r="K605" s="29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3">
      <c r="A606" s="1"/>
      <c r="B606" s="33">
        <v>44200</v>
      </c>
      <c r="C606" s="34"/>
      <c r="D606" s="24">
        <v>764867</v>
      </c>
      <c r="E606" s="35" t="str">
        <f ca="1">IFERROR(OFFSET('Product list'!$D$1,MATCH(D606,'Product list'!$C:$C,0)-1,0),"Product Not in List")</f>
        <v xml:space="preserve">Eye Round  MW/VAC FRZ    Carton </v>
      </c>
      <c r="F606" s="36">
        <v>15441.18</v>
      </c>
      <c r="G606" s="37">
        <v>8.76</v>
      </c>
      <c r="H606" s="1"/>
      <c r="I606" s="38">
        <f t="shared" si="0"/>
        <v>135264.73680000001</v>
      </c>
      <c r="J606" s="1"/>
      <c r="K606" s="29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3">
      <c r="A607" s="1"/>
      <c r="B607" s="33">
        <v>44200</v>
      </c>
      <c r="C607" s="34"/>
      <c r="D607" s="24">
        <v>764869</v>
      </c>
      <c r="E607" s="35" t="str">
        <f ca="1">IFERROR(OFFSET('Product list'!$D$1,MATCH(D607,'Product list'!$C:$C,0)-1,0),"Product Not in List")</f>
        <v xml:space="preserve">Brisket Point End - Deckle Off 5 Rib IW/VAC FRZ    Carton </v>
      </c>
      <c r="F607" s="36">
        <v>51470.59</v>
      </c>
      <c r="G607" s="37">
        <v>8.4</v>
      </c>
      <c r="H607" s="1"/>
      <c r="I607" s="38">
        <f t="shared" si="0"/>
        <v>432352.95600000001</v>
      </c>
      <c r="J607" s="1"/>
      <c r="K607" s="29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3">
      <c r="A608" s="1"/>
      <c r="B608" s="33">
        <v>44200</v>
      </c>
      <c r="C608" s="34"/>
      <c r="D608" s="24">
        <v>764916</v>
      </c>
      <c r="E608" s="35" t="str">
        <f ca="1">IFERROR(OFFSET('Product list'!$D$1,MATCH(D608,'Product list'!$C:$C,0)-1,0),"Product Not in List")</f>
        <v xml:space="preserve">Flank Steak  LP FRZ    Carton </v>
      </c>
      <c r="F608" s="36">
        <v>5705</v>
      </c>
      <c r="G608" s="37">
        <v>11.7</v>
      </c>
      <c r="H608" s="1"/>
      <c r="I608" s="38">
        <f t="shared" si="0"/>
        <v>66748.5</v>
      </c>
      <c r="J608" s="1"/>
      <c r="K608" s="29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3">
      <c r="A609" s="1"/>
      <c r="B609" s="33">
        <v>44200</v>
      </c>
      <c r="C609" s="34"/>
      <c r="D609" s="24">
        <v>79863</v>
      </c>
      <c r="E609" s="35" t="str">
        <f ca="1">IFERROR(OFFSET('Product list'!$D$1,MATCH(D609,'Product list'!$C:$C,0)-1,0),"Product Not in List")</f>
        <v>Outside Flat IW/VAC FZN Non-Halal Generic Carton</v>
      </c>
      <c r="F609" s="36">
        <v>10294</v>
      </c>
      <c r="G609" s="37">
        <v>7.15</v>
      </c>
      <c r="H609" s="1"/>
      <c r="I609" s="38">
        <f t="shared" si="0"/>
        <v>73602.100000000006</v>
      </c>
      <c r="J609" s="1"/>
      <c r="K609" s="29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3">
      <c r="A610" s="1"/>
      <c r="B610" s="33">
        <v>44200</v>
      </c>
      <c r="C610" s="34"/>
      <c r="D610" s="24">
        <v>764738</v>
      </c>
      <c r="E610" s="35" t="str">
        <f ca="1">IFERROR(OFFSET('Product list'!$D$1,MATCH(D610,'Product list'!$C:$C,0)-1,0),"Product Not in List")</f>
        <v>Trimmings 85cl</v>
      </c>
      <c r="F610" s="36">
        <v>17647</v>
      </c>
      <c r="G610" s="37">
        <v>6.95</v>
      </c>
      <c r="H610" s="1"/>
      <c r="I610" s="38">
        <f t="shared" si="0"/>
        <v>122646.65000000001</v>
      </c>
      <c r="J610" s="1"/>
      <c r="K610" s="29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3">
      <c r="A611" s="1"/>
      <c r="B611" s="33">
        <v>44207</v>
      </c>
      <c r="C611" s="34"/>
      <c r="D611" s="24">
        <v>12444</v>
      </c>
      <c r="E611" s="35" t="str">
        <f ca="1">IFERROR(OFFSET('Product list'!$D$1,MATCH(D611,'Product list'!$C:$C,0)-1,0),"Product Not in List")</f>
        <v>*YP* Trimmings 75CL 27.2kg BP FRZ Halal Generic Carton</v>
      </c>
      <c r="F611" s="36">
        <v>108235.29</v>
      </c>
      <c r="G611" s="37">
        <v>5</v>
      </c>
      <c r="H611" s="1"/>
      <c r="I611" s="38">
        <f t="shared" si="0"/>
        <v>541176.44999999995</v>
      </c>
      <c r="J611" s="1"/>
      <c r="K611" s="29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3">
      <c r="A612" s="1"/>
      <c r="B612" s="33">
        <v>44207</v>
      </c>
      <c r="C612" s="34"/>
      <c r="D612" s="24">
        <v>55217</v>
      </c>
      <c r="E612" s="35" t="str">
        <f ca="1">IFERROR(OFFSET('Product list'!$D$1,MATCH(D612,'Product list'!$C:$C,0)-1,0),"Product Not in List")</f>
        <v xml:space="preserve">Short Ribs - 3 Rib MW/VAC FRZ    Carton </v>
      </c>
      <c r="F612" s="36">
        <v>10705.88</v>
      </c>
      <c r="G612" s="37">
        <v>10.01</v>
      </c>
      <c r="H612" s="1"/>
      <c r="I612" s="38">
        <f t="shared" si="0"/>
        <v>107165.85879999999</v>
      </c>
      <c r="J612" s="1"/>
      <c r="K612" s="29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3">
      <c r="A613" s="1"/>
      <c r="B613" s="33">
        <v>44207</v>
      </c>
      <c r="C613" s="34"/>
      <c r="D613" s="24">
        <v>689667</v>
      </c>
      <c r="E613" s="35" t="str">
        <f ca="1">IFERROR(OFFSET('Product list'!$D$1,MATCH(D613,'Product list'!$C:$C,0)-1,0),"Product Not in List")</f>
        <v xml:space="preserve">Neck Bone  LP FRZ  Halal  Carton </v>
      </c>
      <c r="F613" s="36">
        <v>10735.29</v>
      </c>
      <c r="G613" s="37">
        <v>2.5499999999999998</v>
      </c>
      <c r="H613" s="1"/>
      <c r="I613" s="38">
        <f t="shared" si="0"/>
        <v>27374.9895</v>
      </c>
      <c r="J613" s="1"/>
      <c r="K613" s="29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3">
      <c r="A614" s="1"/>
      <c r="B614" s="33">
        <v>44207</v>
      </c>
      <c r="C614" s="34"/>
      <c r="D614" s="24">
        <v>689794</v>
      </c>
      <c r="E614" s="35" t="str">
        <f ca="1">IFERROR(OFFSET('Product list'!$D$1,MATCH(D614,'Product list'!$C:$C,0)-1,0),"Product Not in List")</f>
        <v xml:space="preserve">Chuck Roll - 5 Rib IW/VAC FRZ  Halal  Carton </v>
      </c>
      <c r="F614" s="36">
        <v>39117.65</v>
      </c>
      <c r="G614" s="37">
        <v>8.4</v>
      </c>
      <c r="H614" s="1"/>
      <c r="I614" s="38">
        <f t="shared" si="0"/>
        <v>328588.26</v>
      </c>
      <c r="J614" s="1"/>
      <c r="K614" s="29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3">
      <c r="A615" s="1"/>
      <c r="B615" s="33">
        <v>44207</v>
      </c>
      <c r="C615" s="34"/>
      <c r="D615" s="24">
        <v>697365</v>
      </c>
      <c r="E615" s="35" t="str">
        <f ca="1">IFERROR(OFFSET('Product list'!$D$1,MATCH(D615,'Product list'!$C:$C,0)-1,0),"Product Not in List")</f>
        <v>*YP* Knuckle - Undercut On IW/VAC FRZ Halal Generic Carton</v>
      </c>
      <c r="F615" s="36">
        <v>25294</v>
      </c>
      <c r="G615" s="37">
        <v>8.7100000000000009</v>
      </c>
      <c r="H615" s="1"/>
      <c r="I615" s="38">
        <f t="shared" si="0"/>
        <v>220310.74000000002</v>
      </c>
      <c r="J615" s="1"/>
      <c r="K615" s="29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3">
      <c r="A616" s="1"/>
      <c r="B616" s="33">
        <v>44207</v>
      </c>
      <c r="C616" s="34"/>
      <c r="D616" s="24">
        <v>698188</v>
      </c>
      <c r="E616" s="35" t="str">
        <f ca="1">IFERROR(OFFSET('Product list'!$D$1,MATCH(D616,'Product list'!$C:$C,0)-1,0),"Product Not in List")</f>
        <v xml:space="preserve">Chuck Roll - 5 Rib IW/VAC FRZ HGP-Free  CHINA LABEL Carton </v>
      </c>
      <c r="F616" s="36">
        <v>16167.47</v>
      </c>
      <c r="G616" s="37">
        <v>8.6999999999999993</v>
      </c>
      <c r="H616" s="1"/>
      <c r="I616" s="38">
        <f t="shared" si="0"/>
        <v>140656.98899999997</v>
      </c>
      <c r="J616" s="1"/>
      <c r="K616" s="29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3">
      <c r="A617" s="1"/>
      <c r="B617" s="33">
        <v>44207</v>
      </c>
      <c r="C617" s="34"/>
      <c r="D617" s="24">
        <v>698227</v>
      </c>
      <c r="E617" s="35" t="str">
        <f ca="1">IFERROR(OFFSET('Product list'!$D$1,MATCH(D617,'Product list'!$C:$C,0)-1,0),"Product Not in List")</f>
        <v xml:space="preserve">Chuck Short Rib - 3 Rib MW/VAC FRZ HGP-Free  CHINA LABEL Carton </v>
      </c>
      <c r="F617" s="36">
        <v>3529.41</v>
      </c>
      <c r="G617" s="37">
        <v>7.15</v>
      </c>
      <c r="H617" s="1"/>
      <c r="I617" s="38">
        <f t="shared" si="0"/>
        <v>25235.281500000001</v>
      </c>
      <c r="J617" s="1"/>
      <c r="K617" s="29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3">
      <c r="A618" s="1"/>
      <c r="B618" s="33">
        <v>44207</v>
      </c>
      <c r="C618" s="34"/>
      <c r="D618" s="24">
        <v>698228</v>
      </c>
      <c r="E618" s="35" t="str">
        <f ca="1">IFERROR(OFFSET('Product list'!$D$1,MATCH(D618,'Product list'!$C:$C,0)-1,0),"Product Not in List")</f>
        <v xml:space="preserve">Short Rib  MW/VAC FRZ HGP-Free  CHINA LABEL Carton </v>
      </c>
      <c r="F618" s="36">
        <v>4411.76</v>
      </c>
      <c r="G618" s="37">
        <v>9.5500000000000007</v>
      </c>
      <c r="H618" s="1"/>
      <c r="I618" s="38">
        <f t="shared" si="0"/>
        <v>42132.308000000005</v>
      </c>
      <c r="J618" s="1"/>
      <c r="K618" s="29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3">
      <c r="A619" s="1"/>
      <c r="B619" s="33">
        <v>44207</v>
      </c>
      <c r="C619" s="34"/>
      <c r="D619" s="24">
        <v>698267</v>
      </c>
      <c r="E619" s="35" t="str">
        <f ca="1">IFERROR(OFFSET('Product list'!$D$1,MATCH(D619,'Product list'!$C:$C,0)-1,0),"Product Not in List")</f>
        <v xml:space="preserve">Back Ribs - 6 Rib LP FRZ    Carton </v>
      </c>
      <c r="F619" s="36">
        <v>8235.2900000000009</v>
      </c>
      <c r="G619" s="37">
        <v>6.76</v>
      </c>
      <c r="H619" s="1"/>
      <c r="I619" s="38">
        <f t="shared" si="0"/>
        <v>55670.560400000002</v>
      </c>
      <c r="J619" s="1"/>
      <c r="K619" s="29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3">
      <c r="A620" s="1"/>
      <c r="B620" s="33">
        <v>44207</v>
      </c>
      <c r="C620" s="34"/>
      <c r="D620" s="24">
        <v>698268</v>
      </c>
      <c r="E620" s="35" t="str">
        <f ca="1">IFERROR(OFFSET('Product list'!$D$1,MATCH(D620,'Product list'!$C:$C,0)-1,0),"Product Not in List")</f>
        <v xml:space="preserve">Tri Tip  MW/VAC CHILLED    Carton </v>
      </c>
      <c r="F620" s="36">
        <v>7352.94</v>
      </c>
      <c r="G620" s="37">
        <v>9.4</v>
      </c>
      <c r="H620" s="1"/>
      <c r="I620" s="38">
        <f t="shared" si="0"/>
        <v>69117.635999999999</v>
      </c>
      <c r="J620" s="1"/>
      <c r="K620" s="29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3">
      <c r="A621" s="1"/>
      <c r="B621" s="33">
        <v>44207</v>
      </c>
      <c r="C621" s="34"/>
      <c r="D621" s="24">
        <v>698273</v>
      </c>
      <c r="E621" s="35" t="str">
        <f ca="1">IFERROR(OFFSET('Product list'!$D$1,MATCH(D621,'Product list'!$C:$C,0)-1,0),"Product Not in List")</f>
        <v xml:space="preserve">Brisket Pieces - Deckle MW/VAC FRZ HGP-Free  CHINA LABEL Carton </v>
      </c>
      <c r="F621" s="36">
        <v>4411.76</v>
      </c>
      <c r="G621" s="37">
        <v>4.5</v>
      </c>
      <c r="H621" s="1"/>
      <c r="I621" s="38">
        <f t="shared" si="0"/>
        <v>19852.920000000002</v>
      </c>
      <c r="J621" s="1"/>
      <c r="K621" s="29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3">
      <c r="A622" s="1"/>
      <c r="B622" s="33">
        <v>44207</v>
      </c>
      <c r="C622" s="34"/>
      <c r="D622" s="24">
        <v>698301</v>
      </c>
      <c r="E622" s="35" t="str">
        <f ca="1">IFERROR(OFFSET('Product list'!$D$1,MATCH(D622,'Product list'!$C:$C,0)-1,0),"Product Not in List")</f>
        <v xml:space="preserve">Back Ribs - 6 Rib, approx 120mm LP FRZ HGP-Free  CHINA LABEL Carton </v>
      </c>
      <c r="F622" s="36">
        <v>3529</v>
      </c>
      <c r="G622" s="37">
        <v>6.75</v>
      </c>
      <c r="H622" s="1"/>
      <c r="I622" s="38">
        <f t="shared" si="0"/>
        <v>23820.75</v>
      </c>
      <c r="J622" s="1"/>
      <c r="K622" s="29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3">
      <c r="A623" s="1"/>
      <c r="B623" s="33">
        <v>44207</v>
      </c>
      <c r="C623" s="34"/>
      <c r="D623" s="24">
        <v>698565</v>
      </c>
      <c r="E623" s="35" t="str">
        <f ca="1">IFERROR(OFFSET('Product list'!$D$1,MATCH(D623,'Product list'!$C:$C,0)-1,0),"Product Not in List")</f>
        <v xml:space="preserve">Brisket Navel End - 7 Rib IW/VAC CHILLED    Carton </v>
      </c>
      <c r="F623" s="36">
        <v>30882.35</v>
      </c>
      <c r="G623" s="37">
        <v>6</v>
      </c>
      <c r="H623" s="1"/>
      <c r="I623" s="38">
        <f t="shared" si="0"/>
        <v>185294.09999999998</v>
      </c>
      <c r="J623" s="1"/>
      <c r="K623" s="29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3">
      <c r="A624" s="1"/>
      <c r="B624" s="33">
        <v>44207</v>
      </c>
      <c r="C624" s="34"/>
      <c r="D624" s="24">
        <v>698818</v>
      </c>
      <c r="E624" s="35" t="str">
        <f ca="1">IFERROR(OFFSET('Product list'!$D$1,MATCH(D624,'Product list'!$C:$C,0)-1,0),"Product Not in List")</f>
        <v>*YP* Trimmings 65CL 27.2kg BP FRZ Halal Generic Carton</v>
      </c>
      <c r="F624" s="36">
        <v>92647</v>
      </c>
      <c r="G624" s="37">
        <v>4.08</v>
      </c>
      <c r="H624" s="1"/>
      <c r="I624" s="38">
        <f t="shared" si="0"/>
        <v>377999.76</v>
      </c>
      <c r="J624" s="1"/>
      <c r="K624" s="29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3">
      <c r="A625" s="1"/>
      <c r="B625" s="33">
        <v>44207</v>
      </c>
      <c r="C625" s="34"/>
      <c r="D625" s="24">
        <v>763706</v>
      </c>
      <c r="E625" s="35" t="str">
        <f ca="1">IFERROR(OFFSET('Product list'!$D$1,MATCH(D625,'Product list'!$C:$C,0)-1,0),"Product Not in List")</f>
        <v xml:space="preserve">Intercostals - Portion Minimum 85mm MW/VAC FRZ    Carton </v>
      </c>
      <c r="F625" s="36">
        <v>7352</v>
      </c>
      <c r="G625" s="37">
        <v>10.65</v>
      </c>
      <c r="H625" s="1"/>
      <c r="I625" s="38">
        <f t="shared" si="0"/>
        <v>78298.8</v>
      </c>
      <c r="J625" s="1"/>
      <c r="K625" s="29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3">
      <c r="A626" s="1"/>
      <c r="B626" s="33">
        <v>44207</v>
      </c>
      <c r="C626" s="34"/>
      <c r="D626" s="24">
        <v>763707</v>
      </c>
      <c r="E626" s="35" t="str">
        <f ca="1">IFERROR(OFFSET('Product list'!$D$1,MATCH(D626,'Product list'!$C:$C,0)-1,0),"Product Not in List")</f>
        <v xml:space="preserve">Oyster Blade  IW/VAC FRZ    Carton </v>
      </c>
      <c r="F626" s="36">
        <v>8823.5300000000007</v>
      </c>
      <c r="G626" s="37">
        <v>8.42</v>
      </c>
      <c r="H626" s="1"/>
      <c r="I626" s="38">
        <f t="shared" si="0"/>
        <v>74294.122600000002</v>
      </c>
      <c r="J626" s="1"/>
      <c r="K626" s="29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3">
      <c r="A627" s="1"/>
      <c r="B627" s="33">
        <v>44207</v>
      </c>
      <c r="C627" s="34"/>
      <c r="D627" s="24">
        <v>764794</v>
      </c>
      <c r="E627" s="35" t="str">
        <f ca="1">IFERROR(OFFSET('Product list'!$D$1,MATCH(D627,'Product list'!$C:$C,0)-1,0),"Product Not in List")</f>
        <v xml:space="preserve">Chuck Short Rib - 3 Rib MW/VAC FRZ    Carton </v>
      </c>
      <c r="F627" s="36">
        <v>11764.71</v>
      </c>
      <c r="G627" s="37">
        <v>8.9</v>
      </c>
      <c r="H627" s="1"/>
      <c r="I627" s="38">
        <f t="shared" si="0"/>
        <v>104705.91899999999</v>
      </c>
      <c r="J627" s="1"/>
      <c r="K627" s="29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3">
      <c r="A628" s="1"/>
      <c r="B628" s="33">
        <v>44207</v>
      </c>
      <c r="C628" s="34"/>
      <c r="D628" s="24">
        <v>764817</v>
      </c>
      <c r="E628" s="35" t="str">
        <f ca="1">IFERROR(OFFSET('Product list'!$D$1,MATCH(D628,'Product list'!$C:$C,0)-1,0),"Product Not in List")</f>
        <v xml:space="preserve">Flap Meat  MW/VAC CHILLED    Carton </v>
      </c>
      <c r="F628" s="36">
        <v>15441</v>
      </c>
      <c r="G628" s="37">
        <v>13.3</v>
      </c>
      <c r="H628" s="1"/>
      <c r="I628" s="38">
        <f t="shared" si="0"/>
        <v>205365.30000000002</v>
      </c>
      <c r="J628" s="1"/>
      <c r="K628" s="29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3">
      <c r="A629" s="1"/>
      <c r="B629" s="33">
        <v>44207</v>
      </c>
      <c r="C629" s="34"/>
      <c r="D629" s="24">
        <v>764822</v>
      </c>
      <c r="E629" s="35" t="str">
        <f ca="1">IFERROR(OFFSET('Product list'!$D$1,MATCH(D629,'Product list'!$C:$C,0)-1,0),"Product Not in List")</f>
        <v xml:space="preserve">Bolar Blade  IW/VAC FRZ    Carton </v>
      </c>
      <c r="F629" s="36">
        <v>11764</v>
      </c>
      <c r="G629" s="37">
        <v>7.44</v>
      </c>
      <c r="H629" s="1"/>
      <c r="I629" s="38">
        <f t="shared" si="0"/>
        <v>87524.160000000003</v>
      </c>
      <c r="J629" s="1"/>
      <c r="K629" s="29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3">
      <c r="A630" s="1"/>
      <c r="B630" s="33">
        <v>44207</v>
      </c>
      <c r="C630" s="34"/>
      <c r="D630" s="24">
        <v>764828</v>
      </c>
      <c r="E630" s="35" t="str">
        <f ca="1">IFERROR(OFFSET('Product list'!$D$1,MATCH(D630,'Product list'!$C:$C,0)-1,0),"Product Not in List")</f>
        <v xml:space="preserve">Inside Skirt  MW/VAC FRZ    Carton </v>
      </c>
      <c r="F630" s="36">
        <v>11323.53</v>
      </c>
      <c r="G630" s="37">
        <v>8.8000000000000007</v>
      </c>
      <c r="H630" s="1"/>
      <c r="I630" s="38">
        <f t="shared" si="0"/>
        <v>99647.064000000013</v>
      </c>
      <c r="J630" s="1"/>
      <c r="K630" s="29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3">
      <c r="A631" s="1"/>
      <c r="B631" s="33">
        <v>44207</v>
      </c>
      <c r="C631" s="34"/>
      <c r="D631" s="24">
        <v>764832</v>
      </c>
      <c r="E631" s="35" t="str">
        <f ca="1">IFERROR(OFFSET('Product list'!$D$1,MATCH(D631,'Product list'!$C:$C,0)-1,0),"Product Not in List")</f>
        <v xml:space="preserve">Plate Rib  BP FRZ    Carton </v>
      </c>
      <c r="F631" s="36">
        <v>4411.76</v>
      </c>
      <c r="G631" s="37">
        <v>3.79</v>
      </c>
      <c r="H631" s="1"/>
      <c r="I631" s="38">
        <f t="shared" si="0"/>
        <v>16720.570400000001</v>
      </c>
      <c r="J631" s="1"/>
      <c r="K631" s="29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3">
      <c r="A632" s="1"/>
      <c r="B632" s="33">
        <v>44207</v>
      </c>
      <c r="C632" s="34"/>
      <c r="D632" s="24">
        <v>764844</v>
      </c>
      <c r="E632" s="35" t="str">
        <f ca="1">IFERROR(OFFSET('Product list'!$D$1,MATCH(D632,'Product list'!$C:$C,0)-1,0),"Product Not in List")</f>
        <v xml:space="preserve">Spare Ribs - 3Rib LP FRZ    Carton </v>
      </c>
      <c r="F632" s="36">
        <v>5882</v>
      </c>
      <c r="G632" s="37">
        <v>3.95</v>
      </c>
      <c r="H632" s="1"/>
      <c r="I632" s="38">
        <f t="shared" si="0"/>
        <v>23233.9</v>
      </c>
      <c r="J632" s="1"/>
      <c r="K632" s="29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3">
      <c r="A633" s="1"/>
      <c r="B633" s="33">
        <v>44207</v>
      </c>
      <c r="C633" s="34"/>
      <c r="D633" s="24">
        <v>764861</v>
      </c>
      <c r="E633" s="35" t="str">
        <f ca="1">IFERROR(OFFSET('Product list'!$D$1,MATCH(D633,'Product list'!$C:$C,0)-1,0),"Product Not in List")</f>
        <v>*YP* Trimmings 50CL 25.0kg BP FRZ Halal Generic Carton</v>
      </c>
      <c r="F633" s="36">
        <v>17647.060000000001</v>
      </c>
      <c r="G633" s="37">
        <v>2.04</v>
      </c>
      <c r="H633" s="1"/>
      <c r="I633" s="38">
        <f t="shared" si="0"/>
        <v>36000.002400000005</v>
      </c>
      <c r="J633" s="1"/>
      <c r="K633" s="29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3">
      <c r="A634" s="1"/>
      <c r="B634" s="33">
        <v>44207</v>
      </c>
      <c r="C634" s="34"/>
      <c r="D634" s="24">
        <v>764867</v>
      </c>
      <c r="E634" s="35" t="str">
        <f ca="1">IFERROR(OFFSET('Product list'!$D$1,MATCH(D634,'Product list'!$C:$C,0)-1,0),"Product Not in List")</f>
        <v xml:space="preserve">Eye Round  MW/VAC FRZ    Carton </v>
      </c>
      <c r="F634" s="36">
        <v>15441.18</v>
      </c>
      <c r="G634" s="37">
        <v>8.76</v>
      </c>
      <c r="H634" s="1"/>
      <c r="I634" s="38">
        <f t="shared" si="0"/>
        <v>135264.73680000001</v>
      </c>
      <c r="J634" s="1"/>
      <c r="K634" s="29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3">
      <c r="A635" s="1"/>
      <c r="B635" s="33">
        <v>44207</v>
      </c>
      <c r="C635" s="34"/>
      <c r="D635" s="24">
        <v>764869</v>
      </c>
      <c r="E635" s="35" t="str">
        <f ca="1">IFERROR(OFFSET('Product list'!$D$1,MATCH(D635,'Product list'!$C:$C,0)-1,0),"Product Not in List")</f>
        <v xml:space="preserve">Brisket Point End - Deckle Off 5 Rib IW/VAC FRZ    Carton </v>
      </c>
      <c r="F635" s="36">
        <v>51470.59</v>
      </c>
      <c r="G635" s="37">
        <v>8.4</v>
      </c>
      <c r="H635" s="1"/>
      <c r="I635" s="38">
        <f t="shared" si="0"/>
        <v>432352.95600000001</v>
      </c>
      <c r="J635" s="1"/>
      <c r="K635" s="29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3">
      <c r="A636" s="1"/>
      <c r="B636" s="33">
        <v>44207</v>
      </c>
      <c r="C636" s="34"/>
      <c r="D636" s="24">
        <v>764916</v>
      </c>
      <c r="E636" s="35" t="str">
        <f ca="1">IFERROR(OFFSET('Product list'!$D$1,MATCH(D636,'Product list'!$C:$C,0)-1,0),"Product Not in List")</f>
        <v xml:space="preserve">Flank Steak  LP FRZ    Carton </v>
      </c>
      <c r="F636" s="36">
        <v>5705</v>
      </c>
      <c r="G636" s="37">
        <v>11.7</v>
      </c>
      <c r="H636" s="1"/>
      <c r="I636" s="38">
        <f t="shared" si="0"/>
        <v>66748.5</v>
      </c>
      <c r="J636" s="1"/>
      <c r="K636" s="29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3">
      <c r="A637" s="1"/>
      <c r="B637" s="33">
        <v>44207</v>
      </c>
      <c r="C637" s="34"/>
      <c r="D637" s="24">
        <v>79863</v>
      </c>
      <c r="E637" s="35" t="str">
        <f ca="1">IFERROR(OFFSET('Product list'!$D$1,MATCH(D637,'Product list'!$C:$C,0)-1,0),"Product Not in List")</f>
        <v>Outside Flat IW/VAC FZN Non-Halal Generic Carton</v>
      </c>
      <c r="F637" s="36">
        <v>10294</v>
      </c>
      <c r="G637" s="37">
        <v>7.15</v>
      </c>
      <c r="H637" s="1"/>
      <c r="I637" s="38">
        <f t="shared" si="0"/>
        <v>73602.100000000006</v>
      </c>
      <c r="J637" s="1"/>
      <c r="K637" s="29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3">
      <c r="A638" s="1"/>
      <c r="B638" s="33">
        <v>44207</v>
      </c>
      <c r="C638" s="34"/>
      <c r="D638" s="24">
        <v>764738</v>
      </c>
      <c r="E638" s="35" t="str">
        <f ca="1">IFERROR(OFFSET('Product list'!$D$1,MATCH(D638,'Product list'!$C:$C,0)-1,0),"Product Not in List")</f>
        <v>Trimmings 85cl</v>
      </c>
      <c r="F638" s="36">
        <v>17647</v>
      </c>
      <c r="G638" s="37">
        <v>6.95</v>
      </c>
      <c r="H638" s="1"/>
      <c r="I638" s="38">
        <f t="shared" si="0"/>
        <v>122646.65000000001</v>
      </c>
      <c r="J638" s="1"/>
      <c r="K638" s="29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3">
      <c r="A639" s="1"/>
      <c r="B639" s="33">
        <v>44214</v>
      </c>
      <c r="C639" s="34"/>
      <c r="D639" s="24">
        <v>12444</v>
      </c>
      <c r="E639" s="35" t="str">
        <f ca="1">IFERROR(OFFSET('Product list'!$D$1,MATCH(D639,'Product list'!$C:$C,0)-1,0),"Product Not in List")</f>
        <v>*YP* Trimmings 75CL 27.2kg BP FRZ Halal Generic Carton</v>
      </c>
      <c r="F639" s="36">
        <v>108235.29</v>
      </c>
      <c r="G639" s="37">
        <v>5</v>
      </c>
      <c r="H639" s="1"/>
      <c r="I639" s="38">
        <f t="shared" si="0"/>
        <v>541176.44999999995</v>
      </c>
      <c r="J639" s="1"/>
      <c r="K639" s="29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3">
      <c r="A640" s="1"/>
      <c r="B640" s="33">
        <v>44214</v>
      </c>
      <c r="C640" s="34"/>
      <c r="D640" s="24">
        <v>55217</v>
      </c>
      <c r="E640" s="35" t="str">
        <f ca="1">IFERROR(OFFSET('Product list'!$D$1,MATCH(D640,'Product list'!$C:$C,0)-1,0),"Product Not in List")</f>
        <v xml:space="preserve">Short Ribs - 3 Rib MW/VAC FRZ    Carton </v>
      </c>
      <c r="F640" s="36">
        <v>10705.88</v>
      </c>
      <c r="G640" s="37">
        <v>10.01</v>
      </c>
      <c r="H640" s="1"/>
      <c r="I640" s="38">
        <f t="shared" si="0"/>
        <v>107165.85879999999</v>
      </c>
      <c r="J640" s="1"/>
      <c r="K640" s="29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3">
      <c r="A641" s="1"/>
      <c r="B641" s="33">
        <v>44214</v>
      </c>
      <c r="C641" s="34"/>
      <c r="D641" s="24">
        <v>689667</v>
      </c>
      <c r="E641" s="35" t="str">
        <f ca="1">IFERROR(OFFSET('Product list'!$D$1,MATCH(D641,'Product list'!$C:$C,0)-1,0),"Product Not in List")</f>
        <v xml:space="preserve">Neck Bone  LP FRZ  Halal  Carton </v>
      </c>
      <c r="F641" s="36">
        <v>10735.29</v>
      </c>
      <c r="G641" s="37">
        <v>2.5499999999999998</v>
      </c>
      <c r="H641" s="1"/>
      <c r="I641" s="38">
        <f t="shared" si="0"/>
        <v>27374.9895</v>
      </c>
      <c r="J641" s="1"/>
      <c r="K641" s="29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3">
      <c r="A642" s="1"/>
      <c r="B642" s="33">
        <v>44214</v>
      </c>
      <c r="C642" s="34"/>
      <c r="D642" s="24">
        <v>689794</v>
      </c>
      <c r="E642" s="35" t="str">
        <f ca="1">IFERROR(OFFSET('Product list'!$D$1,MATCH(D642,'Product list'!$C:$C,0)-1,0),"Product Not in List")</f>
        <v xml:space="preserve">Chuck Roll - 5 Rib IW/VAC FRZ  Halal  Carton </v>
      </c>
      <c r="F642" s="36">
        <v>39117.65</v>
      </c>
      <c r="G642" s="37">
        <v>8.4</v>
      </c>
      <c r="H642" s="1"/>
      <c r="I642" s="38">
        <f t="shared" si="0"/>
        <v>328588.26</v>
      </c>
      <c r="J642" s="1"/>
      <c r="K642" s="29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3">
      <c r="A643" s="1"/>
      <c r="B643" s="33">
        <v>44214</v>
      </c>
      <c r="C643" s="34"/>
      <c r="D643" s="24">
        <v>697365</v>
      </c>
      <c r="E643" s="35" t="str">
        <f ca="1">IFERROR(OFFSET('Product list'!$D$1,MATCH(D643,'Product list'!$C:$C,0)-1,0),"Product Not in List")</f>
        <v>*YP* Knuckle - Undercut On IW/VAC FRZ Halal Generic Carton</v>
      </c>
      <c r="F643" s="36">
        <v>25294</v>
      </c>
      <c r="G643" s="37">
        <v>8.7100000000000009</v>
      </c>
      <c r="H643" s="1"/>
      <c r="I643" s="38">
        <f t="shared" si="0"/>
        <v>220310.74000000002</v>
      </c>
      <c r="J643" s="1"/>
      <c r="K643" s="29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3">
      <c r="A644" s="1"/>
      <c r="B644" s="33">
        <v>44214</v>
      </c>
      <c r="C644" s="34"/>
      <c r="D644" s="24">
        <v>698188</v>
      </c>
      <c r="E644" s="35" t="str">
        <f ca="1">IFERROR(OFFSET('Product list'!$D$1,MATCH(D644,'Product list'!$C:$C,0)-1,0),"Product Not in List")</f>
        <v xml:space="preserve">Chuck Roll - 5 Rib IW/VAC FRZ HGP-Free  CHINA LABEL Carton </v>
      </c>
      <c r="F644" s="36">
        <v>16167.47</v>
      </c>
      <c r="G644" s="37">
        <v>8.1</v>
      </c>
      <c r="H644" s="1"/>
      <c r="I644" s="38">
        <f t="shared" si="0"/>
        <v>130956.50699999998</v>
      </c>
      <c r="J644" s="1"/>
      <c r="K644" s="29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3">
      <c r="A645" s="1"/>
      <c r="B645" s="33">
        <v>44214</v>
      </c>
      <c r="C645" s="34"/>
      <c r="D645" s="24">
        <v>698227</v>
      </c>
      <c r="E645" s="35" t="str">
        <f ca="1">IFERROR(OFFSET('Product list'!$D$1,MATCH(D645,'Product list'!$C:$C,0)-1,0),"Product Not in List")</f>
        <v xml:space="preserve">Chuck Short Rib - 3 Rib MW/VAC FRZ HGP-Free  CHINA LABEL Carton </v>
      </c>
      <c r="F645" s="36">
        <v>3529.41</v>
      </c>
      <c r="G645" s="37">
        <v>7.15</v>
      </c>
      <c r="H645" s="1"/>
      <c r="I645" s="38">
        <f t="shared" si="0"/>
        <v>25235.281500000001</v>
      </c>
      <c r="J645" s="1"/>
      <c r="K645" s="29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3">
      <c r="A646" s="1"/>
      <c r="B646" s="33">
        <v>44214</v>
      </c>
      <c r="C646" s="34"/>
      <c r="D646" s="24">
        <v>698228</v>
      </c>
      <c r="E646" s="35" t="str">
        <f ca="1">IFERROR(OFFSET('Product list'!$D$1,MATCH(D646,'Product list'!$C:$C,0)-1,0),"Product Not in List")</f>
        <v xml:space="preserve">Short Rib  MW/VAC FRZ HGP-Free  CHINA LABEL Carton </v>
      </c>
      <c r="F646" s="36">
        <v>4411.76</v>
      </c>
      <c r="G646" s="37">
        <v>9.5500000000000007</v>
      </c>
      <c r="H646" s="1"/>
      <c r="I646" s="38">
        <f t="shared" si="0"/>
        <v>42132.308000000005</v>
      </c>
      <c r="J646" s="1"/>
      <c r="K646" s="29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3">
      <c r="A647" s="1"/>
      <c r="B647" s="33">
        <v>44214</v>
      </c>
      <c r="C647" s="34"/>
      <c r="D647" s="24">
        <v>698267</v>
      </c>
      <c r="E647" s="35" t="str">
        <f ca="1">IFERROR(OFFSET('Product list'!$D$1,MATCH(D647,'Product list'!$C:$C,0)-1,0),"Product Not in List")</f>
        <v xml:space="preserve">Back Ribs - 6 Rib LP FRZ    Carton </v>
      </c>
      <c r="F647" s="36">
        <v>8235.2900000000009</v>
      </c>
      <c r="G647" s="37">
        <v>6.76</v>
      </c>
      <c r="H647" s="1"/>
      <c r="I647" s="38">
        <f t="shared" si="0"/>
        <v>55670.560400000002</v>
      </c>
      <c r="J647" s="1"/>
      <c r="K647" s="29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3">
      <c r="A648" s="1"/>
      <c r="B648" s="33">
        <v>44214</v>
      </c>
      <c r="C648" s="34"/>
      <c r="D648" s="24">
        <v>698268</v>
      </c>
      <c r="E648" s="35" t="str">
        <f ca="1">IFERROR(OFFSET('Product list'!$D$1,MATCH(D648,'Product list'!$C:$C,0)-1,0),"Product Not in List")</f>
        <v xml:space="preserve">Tri Tip  MW/VAC CHILLED    Carton </v>
      </c>
      <c r="F648" s="36">
        <v>7352.94</v>
      </c>
      <c r="G648" s="37">
        <v>9.6999999999999993</v>
      </c>
      <c r="H648" s="1"/>
      <c r="I648" s="38">
        <f t="shared" si="0"/>
        <v>71323.517999999996</v>
      </c>
      <c r="J648" s="1"/>
      <c r="K648" s="29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3">
      <c r="A649" s="1"/>
      <c r="B649" s="33">
        <v>44214</v>
      </c>
      <c r="C649" s="34"/>
      <c r="D649" s="24">
        <v>698273</v>
      </c>
      <c r="E649" s="35" t="str">
        <f ca="1">IFERROR(OFFSET('Product list'!$D$1,MATCH(D649,'Product list'!$C:$C,0)-1,0),"Product Not in List")</f>
        <v xml:space="preserve">Brisket Pieces - Deckle MW/VAC FRZ HGP-Free  CHINA LABEL Carton </v>
      </c>
      <c r="F649" s="36">
        <v>4411.76</v>
      </c>
      <c r="G649" s="37">
        <v>4.5</v>
      </c>
      <c r="H649" s="1"/>
      <c r="I649" s="38">
        <f t="shared" si="0"/>
        <v>19852.920000000002</v>
      </c>
      <c r="J649" s="1"/>
      <c r="K649" s="29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3">
      <c r="A650" s="1"/>
      <c r="B650" s="33">
        <v>44214</v>
      </c>
      <c r="C650" s="34"/>
      <c r="D650" s="24">
        <v>698301</v>
      </c>
      <c r="E650" s="35" t="str">
        <f ca="1">IFERROR(OFFSET('Product list'!$D$1,MATCH(D650,'Product list'!$C:$C,0)-1,0),"Product Not in List")</f>
        <v xml:space="preserve">Back Ribs - 6 Rib, approx 120mm LP FRZ HGP-Free  CHINA LABEL Carton </v>
      </c>
      <c r="F650" s="36">
        <v>3529</v>
      </c>
      <c r="G650" s="37">
        <v>6.75</v>
      </c>
      <c r="H650" s="1"/>
      <c r="I650" s="38">
        <f t="shared" si="0"/>
        <v>23820.75</v>
      </c>
      <c r="J650" s="1"/>
      <c r="K650" s="29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3">
      <c r="A651" s="1"/>
      <c r="B651" s="33">
        <v>44214</v>
      </c>
      <c r="C651" s="34"/>
      <c r="D651" s="24">
        <v>698565</v>
      </c>
      <c r="E651" s="35" t="str">
        <f ca="1">IFERROR(OFFSET('Product list'!$D$1,MATCH(D651,'Product list'!$C:$C,0)-1,0),"Product Not in List")</f>
        <v xml:space="preserve">Brisket Navel End - 7 Rib IW/VAC CHILLED    Carton </v>
      </c>
      <c r="F651" s="36">
        <v>30882.35</v>
      </c>
      <c r="G651" s="37">
        <v>6</v>
      </c>
      <c r="H651" s="1"/>
      <c r="I651" s="38">
        <f t="shared" si="0"/>
        <v>185294.09999999998</v>
      </c>
      <c r="J651" s="1"/>
      <c r="K651" s="29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3">
      <c r="A652" s="1"/>
      <c r="B652" s="33">
        <v>44214</v>
      </c>
      <c r="C652" s="34"/>
      <c r="D652" s="24">
        <v>698818</v>
      </c>
      <c r="E652" s="35" t="str">
        <f ca="1">IFERROR(OFFSET('Product list'!$D$1,MATCH(D652,'Product list'!$C:$C,0)-1,0),"Product Not in List")</f>
        <v>*YP* Trimmings 65CL 27.2kg BP FRZ Halal Generic Carton</v>
      </c>
      <c r="F652" s="36">
        <v>92647</v>
      </c>
      <c r="G652" s="37">
        <v>4.08</v>
      </c>
      <c r="H652" s="1"/>
      <c r="I652" s="38">
        <f t="shared" si="0"/>
        <v>377999.76</v>
      </c>
      <c r="J652" s="1"/>
      <c r="K652" s="29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3">
      <c r="A653" s="1"/>
      <c r="B653" s="33">
        <v>44214</v>
      </c>
      <c r="C653" s="34"/>
      <c r="D653" s="24">
        <v>763706</v>
      </c>
      <c r="E653" s="35" t="str">
        <f ca="1">IFERROR(OFFSET('Product list'!$D$1,MATCH(D653,'Product list'!$C:$C,0)-1,0),"Product Not in List")</f>
        <v xml:space="preserve">Intercostals - Portion Minimum 85mm MW/VAC FRZ    Carton </v>
      </c>
      <c r="F653" s="36">
        <v>7352</v>
      </c>
      <c r="G653" s="37">
        <v>10.65</v>
      </c>
      <c r="H653" s="1"/>
      <c r="I653" s="38">
        <f t="shared" si="0"/>
        <v>78298.8</v>
      </c>
      <c r="J653" s="1"/>
      <c r="K653" s="29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3">
      <c r="A654" s="1"/>
      <c r="B654" s="33">
        <v>44214</v>
      </c>
      <c r="C654" s="34"/>
      <c r="D654" s="24">
        <v>763707</v>
      </c>
      <c r="E654" s="35" t="str">
        <f ca="1">IFERROR(OFFSET('Product list'!$D$1,MATCH(D654,'Product list'!$C:$C,0)-1,0),"Product Not in List")</f>
        <v xml:space="preserve">Oyster Blade  IW/VAC FRZ    Carton </v>
      </c>
      <c r="F654" s="36">
        <v>8823.5300000000007</v>
      </c>
      <c r="G654" s="37">
        <v>8.42</v>
      </c>
      <c r="H654" s="1"/>
      <c r="I654" s="38">
        <f t="shared" si="0"/>
        <v>74294.122600000002</v>
      </c>
      <c r="J654" s="1"/>
      <c r="K654" s="29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3">
      <c r="A655" s="1"/>
      <c r="B655" s="33">
        <v>44214</v>
      </c>
      <c r="C655" s="34"/>
      <c r="D655" s="24">
        <v>764794</v>
      </c>
      <c r="E655" s="35" t="str">
        <f ca="1">IFERROR(OFFSET('Product list'!$D$1,MATCH(D655,'Product list'!$C:$C,0)-1,0),"Product Not in List")</f>
        <v xml:space="preserve">Chuck Short Rib - 3 Rib MW/VAC FRZ    Carton </v>
      </c>
      <c r="F655" s="36">
        <v>11764.71</v>
      </c>
      <c r="G655" s="37">
        <v>8.9</v>
      </c>
      <c r="H655" s="1"/>
      <c r="I655" s="38">
        <f t="shared" si="0"/>
        <v>104705.91899999999</v>
      </c>
      <c r="J655" s="1"/>
      <c r="K655" s="29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3">
      <c r="A656" s="1"/>
      <c r="B656" s="33">
        <v>44214</v>
      </c>
      <c r="C656" s="34"/>
      <c r="D656" s="24">
        <v>764817</v>
      </c>
      <c r="E656" s="35" t="str">
        <f ca="1">IFERROR(OFFSET('Product list'!$D$1,MATCH(D656,'Product list'!$C:$C,0)-1,0),"Product Not in List")</f>
        <v xml:space="preserve">Flap Meat  MW/VAC CHILLED    Carton </v>
      </c>
      <c r="F656" s="36">
        <v>15441</v>
      </c>
      <c r="G656" s="37">
        <v>13.5</v>
      </c>
      <c r="H656" s="1"/>
      <c r="I656" s="38">
        <f t="shared" si="0"/>
        <v>208453.5</v>
      </c>
      <c r="J656" s="1"/>
      <c r="K656" s="29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3">
      <c r="A657" s="1"/>
      <c r="B657" s="33">
        <v>44214</v>
      </c>
      <c r="C657" s="34"/>
      <c r="D657" s="24">
        <v>764822</v>
      </c>
      <c r="E657" s="35" t="str">
        <f ca="1">IFERROR(OFFSET('Product list'!$D$1,MATCH(D657,'Product list'!$C:$C,0)-1,0),"Product Not in List")</f>
        <v xml:space="preserve">Bolar Blade  IW/VAC FRZ    Carton </v>
      </c>
      <c r="F657" s="36">
        <v>11764</v>
      </c>
      <c r="G657" s="37">
        <v>7.44</v>
      </c>
      <c r="H657" s="1"/>
      <c r="I657" s="38">
        <f t="shared" si="0"/>
        <v>87524.160000000003</v>
      </c>
      <c r="J657" s="1"/>
      <c r="K657" s="29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3">
      <c r="A658" s="1"/>
      <c r="B658" s="33">
        <v>44214</v>
      </c>
      <c r="C658" s="34"/>
      <c r="D658" s="24">
        <v>764828</v>
      </c>
      <c r="E658" s="35" t="str">
        <f ca="1">IFERROR(OFFSET('Product list'!$D$1,MATCH(D658,'Product list'!$C:$C,0)-1,0),"Product Not in List")</f>
        <v xml:space="preserve">Inside Skirt  MW/VAC FRZ    Carton </v>
      </c>
      <c r="F658" s="36">
        <v>11323.53</v>
      </c>
      <c r="G658" s="37">
        <v>8.8000000000000007</v>
      </c>
      <c r="H658" s="1"/>
      <c r="I658" s="38">
        <f t="shared" si="0"/>
        <v>99647.064000000013</v>
      </c>
      <c r="J658" s="1"/>
      <c r="K658" s="29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3">
      <c r="A659" s="1"/>
      <c r="B659" s="33">
        <v>44214</v>
      </c>
      <c r="C659" s="34"/>
      <c r="D659" s="24">
        <v>764832</v>
      </c>
      <c r="E659" s="35" t="str">
        <f ca="1">IFERROR(OFFSET('Product list'!$D$1,MATCH(D659,'Product list'!$C:$C,0)-1,0),"Product Not in List")</f>
        <v xml:space="preserve">Plate Rib  BP FRZ    Carton </v>
      </c>
      <c r="F659" s="36">
        <v>4411.76</v>
      </c>
      <c r="G659" s="37">
        <v>3.79</v>
      </c>
      <c r="H659" s="1"/>
      <c r="I659" s="38">
        <f t="shared" si="0"/>
        <v>16720.570400000001</v>
      </c>
      <c r="J659" s="1"/>
      <c r="K659" s="29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3">
      <c r="A660" s="1"/>
      <c r="B660" s="33">
        <v>44214</v>
      </c>
      <c r="C660" s="34"/>
      <c r="D660" s="24">
        <v>764844</v>
      </c>
      <c r="E660" s="35" t="str">
        <f ca="1">IFERROR(OFFSET('Product list'!$D$1,MATCH(D660,'Product list'!$C:$C,0)-1,0),"Product Not in List")</f>
        <v xml:space="preserve">Spare Ribs - 3Rib LP FRZ    Carton </v>
      </c>
      <c r="F660" s="36">
        <v>5882</v>
      </c>
      <c r="G660" s="37">
        <v>3.95</v>
      </c>
      <c r="H660" s="1"/>
      <c r="I660" s="38">
        <f t="shared" si="0"/>
        <v>23233.9</v>
      </c>
      <c r="J660" s="1"/>
      <c r="K660" s="29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3">
      <c r="A661" s="1"/>
      <c r="B661" s="33">
        <v>44214</v>
      </c>
      <c r="C661" s="34"/>
      <c r="D661" s="24">
        <v>764861</v>
      </c>
      <c r="E661" s="35" t="str">
        <f ca="1">IFERROR(OFFSET('Product list'!$D$1,MATCH(D661,'Product list'!$C:$C,0)-1,0),"Product Not in List")</f>
        <v>*YP* Trimmings 50CL 25.0kg BP FRZ Halal Generic Carton</v>
      </c>
      <c r="F661" s="36">
        <v>17647.060000000001</v>
      </c>
      <c r="G661" s="37">
        <v>2.04</v>
      </c>
      <c r="H661" s="1"/>
      <c r="I661" s="38">
        <f t="shared" si="0"/>
        <v>36000.002400000005</v>
      </c>
      <c r="J661" s="1"/>
      <c r="K661" s="29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3">
      <c r="A662" s="1"/>
      <c r="B662" s="33">
        <v>44214</v>
      </c>
      <c r="C662" s="34"/>
      <c r="D662" s="24">
        <v>764867</v>
      </c>
      <c r="E662" s="35" t="str">
        <f ca="1">IFERROR(OFFSET('Product list'!$D$1,MATCH(D662,'Product list'!$C:$C,0)-1,0),"Product Not in List")</f>
        <v xml:space="preserve">Eye Round  MW/VAC FRZ    Carton </v>
      </c>
      <c r="F662" s="36">
        <v>15441.18</v>
      </c>
      <c r="G662" s="37">
        <v>8.76</v>
      </c>
      <c r="H662" s="1"/>
      <c r="I662" s="38">
        <f t="shared" si="0"/>
        <v>135264.73680000001</v>
      </c>
      <c r="J662" s="1"/>
      <c r="K662" s="29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3">
      <c r="A663" s="1"/>
      <c r="B663" s="33">
        <v>44214</v>
      </c>
      <c r="C663" s="34"/>
      <c r="D663" s="24">
        <v>764869</v>
      </c>
      <c r="E663" s="35" t="str">
        <f ca="1">IFERROR(OFFSET('Product list'!$D$1,MATCH(D663,'Product list'!$C:$C,0)-1,0),"Product Not in List")</f>
        <v xml:space="preserve">Brisket Point End - Deckle Off 5 Rib IW/VAC FRZ    Carton </v>
      </c>
      <c r="F663" s="36">
        <v>51470.59</v>
      </c>
      <c r="G663" s="37">
        <v>8.4</v>
      </c>
      <c r="H663" s="1"/>
      <c r="I663" s="38">
        <f t="shared" si="0"/>
        <v>432352.95600000001</v>
      </c>
      <c r="J663" s="1"/>
      <c r="K663" s="29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3">
      <c r="A664" s="1"/>
      <c r="B664" s="33">
        <v>44214</v>
      </c>
      <c r="C664" s="34"/>
      <c r="D664" s="24">
        <v>764916</v>
      </c>
      <c r="E664" s="35" t="str">
        <f ca="1">IFERROR(OFFSET('Product list'!$D$1,MATCH(D664,'Product list'!$C:$C,0)-1,0),"Product Not in List")</f>
        <v xml:space="preserve">Flank Steak  LP FRZ    Carton </v>
      </c>
      <c r="F664" s="36">
        <v>5705</v>
      </c>
      <c r="G664" s="37">
        <v>11.7</v>
      </c>
      <c r="H664" s="1"/>
      <c r="I664" s="38">
        <f t="shared" si="0"/>
        <v>66748.5</v>
      </c>
      <c r="J664" s="1"/>
      <c r="K664" s="29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3">
      <c r="A665" s="1"/>
      <c r="B665" s="33">
        <v>44214</v>
      </c>
      <c r="C665" s="34"/>
      <c r="D665" s="24">
        <v>79863</v>
      </c>
      <c r="E665" s="35" t="str">
        <f ca="1">IFERROR(OFFSET('Product list'!$D$1,MATCH(D665,'Product list'!$C:$C,0)-1,0),"Product Not in List")</f>
        <v>Outside Flat IW/VAC FZN Non-Halal Generic Carton</v>
      </c>
      <c r="F665" s="36">
        <v>10294</v>
      </c>
      <c r="G665" s="37">
        <v>7.15</v>
      </c>
      <c r="H665" s="1"/>
      <c r="I665" s="38">
        <f t="shared" si="0"/>
        <v>73602.100000000006</v>
      </c>
      <c r="J665" s="1"/>
      <c r="K665" s="29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3">
      <c r="A666" s="1"/>
      <c r="B666" s="33">
        <v>44214</v>
      </c>
      <c r="C666" s="34"/>
      <c r="D666" s="24">
        <v>764738</v>
      </c>
      <c r="E666" s="35" t="str">
        <f ca="1">IFERROR(OFFSET('Product list'!$D$1,MATCH(D666,'Product list'!$C:$C,0)-1,0),"Product Not in List")</f>
        <v>Trimmings 85cl</v>
      </c>
      <c r="F666" s="36">
        <v>17647</v>
      </c>
      <c r="G666" s="37">
        <v>6.95</v>
      </c>
      <c r="H666" s="1"/>
      <c r="I666" s="38">
        <f t="shared" si="0"/>
        <v>122646.65000000001</v>
      </c>
      <c r="J666" s="1"/>
      <c r="K666" s="29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33">
        <v>44221</v>
      </c>
      <c r="C667" s="34"/>
      <c r="D667" s="24">
        <v>12444</v>
      </c>
      <c r="E667" s="35" t="str">
        <f ca="1">IFERROR(OFFSET('Product list'!$D$1,MATCH(D667,'Product list'!$C:$C,0)-1,0),"Product Not in List")</f>
        <v>*YP* Trimmings 75CL 27.2kg BP FRZ Halal Generic Carton</v>
      </c>
      <c r="F667" s="36">
        <v>108235.29</v>
      </c>
      <c r="G667" s="37">
        <v>5</v>
      </c>
      <c r="H667" s="1"/>
      <c r="I667" s="38">
        <f t="shared" si="0"/>
        <v>541176.44999999995</v>
      </c>
      <c r="J667" s="1"/>
      <c r="K667" s="29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33">
        <v>44221</v>
      </c>
      <c r="C668" s="34"/>
      <c r="D668" s="24">
        <v>55217</v>
      </c>
      <c r="E668" s="35" t="str">
        <f ca="1">IFERROR(OFFSET('Product list'!$D$1,MATCH(D668,'Product list'!$C:$C,0)-1,0),"Product Not in List")</f>
        <v xml:space="preserve">Short Ribs - 3 Rib MW/VAC FRZ    Carton </v>
      </c>
      <c r="F668" s="36">
        <v>10705.88</v>
      </c>
      <c r="G668" s="37">
        <v>10.01</v>
      </c>
      <c r="H668" s="1"/>
      <c r="I668" s="38">
        <f t="shared" si="0"/>
        <v>107165.85879999999</v>
      </c>
      <c r="J668" s="1"/>
      <c r="K668" s="29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33">
        <v>44221</v>
      </c>
      <c r="C669" s="34"/>
      <c r="D669" s="24">
        <v>689667</v>
      </c>
      <c r="E669" s="35" t="str">
        <f ca="1">IFERROR(OFFSET('Product list'!$D$1,MATCH(D669,'Product list'!$C:$C,0)-1,0),"Product Not in List")</f>
        <v xml:space="preserve">Neck Bone  LP FRZ  Halal  Carton </v>
      </c>
      <c r="F669" s="36">
        <v>10735.29</v>
      </c>
      <c r="G669" s="37">
        <v>2.5499999999999998</v>
      </c>
      <c r="H669" s="1"/>
      <c r="I669" s="38">
        <f t="shared" si="0"/>
        <v>27374.9895</v>
      </c>
      <c r="J669" s="1"/>
      <c r="K669" s="29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33">
        <v>44221</v>
      </c>
      <c r="C670" s="34"/>
      <c r="D670" s="24">
        <v>689794</v>
      </c>
      <c r="E670" s="35" t="str">
        <f ca="1">IFERROR(OFFSET('Product list'!$D$1,MATCH(D670,'Product list'!$C:$C,0)-1,0),"Product Not in List")</f>
        <v xml:space="preserve">Chuck Roll - 5 Rib IW/VAC FRZ  Halal  Carton </v>
      </c>
      <c r="F670" s="36">
        <v>39117.65</v>
      </c>
      <c r="G670" s="37">
        <v>8.4</v>
      </c>
      <c r="H670" s="1"/>
      <c r="I670" s="38">
        <f t="shared" si="0"/>
        <v>328588.26</v>
      </c>
      <c r="J670" s="1"/>
      <c r="K670" s="29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33">
        <v>44221</v>
      </c>
      <c r="C671" s="34"/>
      <c r="D671" s="24">
        <v>697365</v>
      </c>
      <c r="E671" s="35" t="str">
        <f ca="1">IFERROR(OFFSET('Product list'!$D$1,MATCH(D671,'Product list'!$C:$C,0)-1,0),"Product Not in List")</f>
        <v>*YP* Knuckle - Undercut On IW/VAC FRZ Halal Generic Carton</v>
      </c>
      <c r="F671" s="36">
        <v>25294</v>
      </c>
      <c r="G671" s="37">
        <v>8.7100000000000009</v>
      </c>
      <c r="H671" s="1"/>
      <c r="I671" s="38">
        <f t="shared" si="0"/>
        <v>220310.74000000002</v>
      </c>
      <c r="J671" s="1"/>
      <c r="K671" s="29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33">
        <v>44221</v>
      </c>
      <c r="C672" s="34"/>
      <c r="D672" s="24">
        <v>698188</v>
      </c>
      <c r="E672" s="35" t="str">
        <f ca="1">IFERROR(OFFSET('Product list'!$D$1,MATCH(D672,'Product list'!$C:$C,0)-1,0),"Product Not in List")</f>
        <v xml:space="preserve">Chuck Roll - 5 Rib IW/VAC FRZ HGP-Free  CHINA LABEL Carton </v>
      </c>
      <c r="F672" s="36">
        <v>16167.47</v>
      </c>
      <c r="G672" s="37">
        <v>8.1</v>
      </c>
      <c r="H672" s="1"/>
      <c r="I672" s="38">
        <f t="shared" si="0"/>
        <v>130956.50699999998</v>
      </c>
      <c r="J672" s="1"/>
      <c r="K672" s="29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33">
        <v>44221</v>
      </c>
      <c r="C673" s="34"/>
      <c r="D673" s="24">
        <v>698227</v>
      </c>
      <c r="E673" s="35" t="str">
        <f ca="1">IFERROR(OFFSET('Product list'!$D$1,MATCH(D673,'Product list'!$C:$C,0)-1,0),"Product Not in List")</f>
        <v xml:space="preserve">Chuck Short Rib - 3 Rib MW/VAC FRZ HGP-Free  CHINA LABEL Carton </v>
      </c>
      <c r="F673" s="36">
        <v>3529.41</v>
      </c>
      <c r="G673" s="37">
        <v>7.15</v>
      </c>
      <c r="H673" s="1"/>
      <c r="I673" s="38">
        <f t="shared" si="0"/>
        <v>25235.281500000001</v>
      </c>
      <c r="J673" s="1"/>
      <c r="K673" s="29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33">
        <v>44221</v>
      </c>
      <c r="C674" s="34"/>
      <c r="D674" s="24">
        <v>698228</v>
      </c>
      <c r="E674" s="35" t="str">
        <f ca="1">IFERROR(OFFSET('Product list'!$D$1,MATCH(D674,'Product list'!$C:$C,0)-1,0),"Product Not in List")</f>
        <v xml:space="preserve">Short Rib  MW/VAC FRZ HGP-Free  CHINA LABEL Carton </v>
      </c>
      <c r="F674" s="36">
        <v>4411.76</v>
      </c>
      <c r="G674" s="37">
        <v>9.5500000000000007</v>
      </c>
      <c r="H674" s="1"/>
      <c r="I674" s="38">
        <f t="shared" si="0"/>
        <v>42132.308000000005</v>
      </c>
      <c r="J674" s="1"/>
      <c r="K674" s="29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33">
        <v>44221</v>
      </c>
      <c r="C675" s="34"/>
      <c r="D675" s="24">
        <v>698267</v>
      </c>
      <c r="E675" s="35" t="str">
        <f ca="1">IFERROR(OFFSET('Product list'!$D$1,MATCH(D675,'Product list'!$C:$C,0)-1,0),"Product Not in List")</f>
        <v xml:space="preserve">Back Ribs - 6 Rib LP FRZ    Carton </v>
      </c>
      <c r="F675" s="36">
        <v>8235.2900000000009</v>
      </c>
      <c r="G675" s="37">
        <v>6.76</v>
      </c>
      <c r="H675" s="1"/>
      <c r="I675" s="38">
        <f t="shared" si="0"/>
        <v>55670.560400000002</v>
      </c>
      <c r="J675" s="1"/>
      <c r="K675" s="29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33">
        <v>44221</v>
      </c>
      <c r="C676" s="34"/>
      <c r="D676" s="24">
        <v>698268</v>
      </c>
      <c r="E676" s="35" t="str">
        <f ca="1">IFERROR(OFFSET('Product list'!$D$1,MATCH(D676,'Product list'!$C:$C,0)-1,0),"Product Not in List")</f>
        <v xml:space="preserve">Tri Tip  MW/VAC CHILLED    Carton </v>
      </c>
      <c r="F676" s="36">
        <v>7352.94</v>
      </c>
      <c r="G676" s="37">
        <v>9.6999999999999993</v>
      </c>
      <c r="H676" s="1"/>
      <c r="I676" s="38">
        <f t="shared" si="0"/>
        <v>71323.517999999996</v>
      </c>
      <c r="J676" s="1"/>
      <c r="K676" s="29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33">
        <v>44221</v>
      </c>
      <c r="C677" s="34"/>
      <c r="D677" s="24">
        <v>698273</v>
      </c>
      <c r="E677" s="35" t="str">
        <f ca="1">IFERROR(OFFSET('Product list'!$D$1,MATCH(D677,'Product list'!$C:$C,0)-1,0),"Product Not in List")</f>
        <v xml:space="preserve">Brisket Pieces - Deckle MW/VAC FRZ HGP-Free  CHINA LABEL Carton </v>
      </c>
      <c r="F677" s="36">
        <v>4411.76</v>
      </c>
      <c r="G677" s="37">
        <v>4.5</v>
      </c>
      <c r="H677" s="1"/>
      <c r="I677" s="38">
        <f t="shared" si="0"/>
        <v>19852.920000000002</v>
      </c>
      <c r="J677" s="1"/>
      <c r="K677" s="29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33">
        <v>44221</v>
      </c>
      <c r="C678" s="34"/>
      <c r="D678" s="24">
        <v>698301</v>
      </c>
      <c r="E678" s="35" t="str">
        <f ca="1">IFERROR(OFFSET('Product list'!$D$1,MATCH(D678,'Product list'!$C:$C,0)-1,0),"Product Not in List")</f>
        <v xml:space="preserve">Back Ribs - 6 Rib, approx 120mm LP FRZ HGP-Free  CHINA LABEL Carton </v>
      </c>
      <c r="F678" s="36">
        <v>3529</v>
      </c>
      <c r="G678" s="37">
        <v>6.75</v>
      </c>
      <c r="H678" s="1"/>
      <c r="I678" s="38">
        <f t="shared" si="0"/>
        <v>23820.75</v>
      </c>
      <c r="J678" s="1"/>
      <c r="K678" s="29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33">
        <v>44221</v>
      </c>
      <c r="C679" s="34"/>
      <c r="D679" s="24">
        <v>698565</v>
      </c>
      <c r="E679" s="35" t="str">
        <f ca="1">IFERROR(OFFSET('Product list'!$D$1,MATCH(D679,'Product list'!$C:$C,0)-1,0),"Product Not in List")</f>
        <v xml:space="preserve">Brisket Navel End - 7 Rib IW/VAC CHILLED    Carton </v>
      </c>
      <c r="F679" s="36">
        <v>30882.35</v>
      </c>
      <c r="G679" s="37">
        <v>6</v>
      </c>
      <c r="H679" s="1"/>
      <c r="I679" s="38">
        <f t="shared" si="0"/>
        <v>185294.09999999998</v>
      </c>
      <c r="J679" s="1"/>
      <c r="K679" s="29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33">
        <v>44221</v>
      </c>
      <c r="C680" s="34"/>
      <c r="D680" s="24">
        <v>698818</v>
      </c>
      <c r="E680" s="35" t="str">
        <f ca="1">IFERROR(OFFSET('Product list'!$D$1,MATCH(D680,'Product list'!$C:$C,0)-1,0),"Product Not in List")</f>
        <v>*YP* Trimmings 65CL 27.2kg BP FRZ Halal Generic Carton</v>
      </c>
      <c r="F680" s="36">
        <v>92647</v>
      </c>
      <c r="G680" s="37">
        <v>4.08</v>
      </c>
      <c r="H680" s="1"/>
      <c r="I680" s="38">
        <f t="shared" si="0"/>
        <v>377999.76</v>
      </c>
      <c r="J680" s="1"/>
      <c r="K680" s="29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33">
        <v>44221</v>
      </c>
      <c r="C681" s="34"/>
      <c r="D681" s="24">
        <v>763706</v>
      </c>
      <c r="E681" s="35" t="str">
        <f ca="1">IFERROR(OFFSET('Product list'!$D$1,MATCH(D681,'Product list'!$C:$C,0)-1,0),"Product Not in List")</f>
        <v xml:space="preserve">Intercostals - Portion Minimum 85mm MW/VAC FRZ    Carton </v>
      </c>
      <c r="F681" s="36">
        <v>7352</v>
      </c>
      <c r="G681" s="37">
        <v>10.65</v>
      </c>
      <c r="H681" s="1"/>
      <c r="I681" s="38">
        <f t="shared" si="0"/>
        <v>78298.8</v>
      </c>
      <c r="J681" s="1"/>
      <c r="K681" s="29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33">
        <v>44221</v>
      </c>
      <c r="C682" s="34"/>
      <c r="D682" s="24">
        <v>763707</v>
      </c>
      <c r="E682" s="35" t="str">
        <f ca="1">IFERROR(OFFSET('Product list'!$D$1,MATCH(D682,'Product list'!$C:$C,0)-1,0),"Product Not in List")</f>
        <v xml:space="preserve">Oyster Blade  IW/VAC FRZ    Carton </v>
      </c>
      <c r="F682" s="36">
        <v>8823.5300000000007</v>
      </c>
      <c r="G682" s="37">
        <v>8.42</v>
      </c>
      <c r="H682" s="1"/>
      <c r="I682" s="38">
        <f t="shared" si="0"/>
        <v>74294.122600000002</v>
      </c>
      <c r="J682" s="1"/>
      <c r="K682" s="29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33">
        <v>44221</v>
      </c>
      <c r="C683" s="34"/>
      <c r="D683" s="24">
        <v>764794</v>
      </c>
      <c r="E683" s="35" t="str">
        <f ca="1">IFERROR(OFFSET('Product list'!$D$1,MATCH(D683,'Product list'!$C:$C,0)-1,0),"Product Not in List")</f>
        <v xml:space="preserve">Chuck Short Rib - 3 Rib MW/VAC FRZ    Carton </v>
      </c>
      <c r="F683" s="36">
        <v>11764.71</v>
      </c>
      <c r="G683" s="37">
        <v>8.9</v>
      </c>
      <c r="H683" s="1"/>
      <c r="I683" s="38">
        <f t="shared" si="0"/>
        <v>104705.91899999999</v>
      </c>
      <c r="J683" s="1"/>
      <c r="K683" s="29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33">
        <v>44221</v>
      </c>
      <c r="C684" s="34"/>
      <c r="D684" s="24">
        <v>764817</v>
      </c>
      <c r="E684" s="35" t="str">
        <f ca="1">IFERROR(OFFSET('Product list'!$D$1,MATCH(D684,'Product list'!$C:$C,0)-1,0),"Product Not in List")</f>
        <v xml:space="preserve">Flap Meat  MW/VAC CHILLED    Carton </v>
      </c>
      <c r="F684" s="36">
        <v>15441</v>
      </c>
      <c r="G684" s="37">
        <v>13.5</v>
      </c>
      <c r="H684" s="1"/>
      <c r="I684" s="38">
        <f t="shared" si="0"/>
        <v>208453.5</v>
      </c>
      <c r="J684" s="1"/>
      <c r="K684" s="29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33">
        <v>44221</v>
      </c>
      <c r="C685" s="34"/>
      <c r="D685" s="24">
        <v>764822</v>
      </c>
      <c r="E685" s="35" t="str">
        <f ca="1">IFERROR(OFFSET('Product list'!$D$1,MATCH(D685,'Product list'!$C:$C,0)-1,0),"Product Not in List")</f>
        <v xml:space="preserve">Bolar Blade  IW/VAC FRZ    Carton </v>
      </c>
      <c r="F685" s="36">
        <v>11764</v>
      </c>
      <c r="G685" s="37">
        <v>7.44</v>
      </c>
      <c r="H685" s="1"/>
      <c r="I685" s="38">
        <f t="shared" si="0"/>
        <v>87524.160000000003</v>
      </c>
      <c r="J685" s="1"/>
      <c r="K685" s="29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33">
        <v>44221</v>
      </c>
      <c r="C686" s="34"/>
      <c r="D686" s="24">
        <v>764828</v>
      </c>
      <c r="E686" s="35" t="str">
        <f ca="1">IFERROR(OFFSET('Product list'!$D$1,MATCH(D686,'Product list'!$C:$C,0)-1,0),"Product Not in List")</f>
        <v xml:space="preserve">Inside Skirt  MW/VAC FRZ    Carton </v>
      </c>
      <c r="F686" s="36">
        <v>11323.53</v>
      </c>
      <c r="G686" s="37">
        <v>8.8000000000000007</v>
      </c>
      <c r="H686" s="1"/>
      <c r="I686" s="38">
        <f t="shared" si="0"/>
        <v>99647.064000000013</v>
      </c>
      <c r="J686" s="1"/>
      <c r="K686" s="29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33">
        <v>44221</v>
      </c>
      <c r="C687" s="34"/>
      <c r="D687" s="24">
        <v>764832</v>
      </c>
      <c r="E687" s="35" t="str">
        <f ca="1">IFERROR(OFFSET('Product list'!$D$1,MATCH(D687,'Product list'!$C:$C,0)-1,0),"Product Not in List")</f>
        <v xml:space="preserve">Plate Rib  BP FRZ    Carton </v>
      </c>
      <c r="F687" s="36">
        <v>4411.76</v>
      </c>
      <c r="G687" s="37">
        <v>3.79</v>
      </c>
      <c r="H687" s="1"/>
      <c r="I687" s="38">
        <f t="shared" si="0"/>
        <v>16720.570400000001</v>
      </c>
      <c r="J687" s="1"/>
      <c r="K687" s="29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33">
        <v>44221</v>
      </c>
      <c r="C688" s="34"/>
      <c r="D688" s="24">
        <v>764844</v>
      </c>
      <c r="E688" s="35" t="str">
        <f ca="1">IFERROR(OFFSET('Product list'!$D$1,MATCH(D688,'Product list'!$C:$C,0)-1,0),"Product Not in List")</f>
        <v xml:space="preserve">Spare Ribs - 3Rib LP FRZ    Carton </v>
      </c>
      <c r="F688" s="36">
        <v>5882</v>
      </c>
      <c r="G688" s="37">
        <v>3.95</v>
      </c>
      <c r="H688" s="1"/>
      <c r="I688" s="38">
        <f t="shared" si="0"/>
        <v>23233.9</v>
      </c>
      <c r="J688" s="1"/>
      <c r="K688" s="29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33">
        <v>44221</v>
      </c>
      <c r="C689" s="34"/>
      <c r="D689" s="24">
        <v>764861</v>
      </c>
      <c r="E689" s="35" t="str">
        <f ca="1">IFERROR(OFFSET('Product list'!$D$1,MATCH(D689,'Product list'!$C:$C,0)-1,0),"Product Not in List")</f>
        <v>*YP* Trimmings 50CL 25.0kg BP FRZ Halal Generic Carton</v>
      </c>
      <c r="F689" s="36">
        <v>17647.060000000001</v>
      </c>
      <c r="G689" s="37">
        <v>2.04</v>
      </c>
      <c r="H689" s="1"/>
      <c r="I689" s="38">
        <f t="shared" si="0"/>
        <v>36000.002400000005</v>
      </c>
      <c r="J689" s="1"/>
      <c r="K689" s="29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33">
        <v>44221</v>
      </c>
      <c r="C690" s="34"/>
      <c r="D690" s="24">
        <v>764867</v>
      </c>
      <c r="E690" s="35" t="str">
        <f ca="1">IFERROR(OFFSET('Product list'!$D$1,MATCH(D690,'Product list'!$C:$C,0)-1,0),"Product Not in List")</f>
        <v xml:space="preserve">Eye Round  MW/VAC FRZ    Carton </v>
      </c>
      <c r="F690" s="36">
        <v>15441.18</v>
      </c>
      <c r="G690" s="37">
        <v>8.76</v>
      </c>
      <c r="H690" s="1"/>
      <c r="I690" s="38">
        <f t="shared" si="0"/>
        <v>135264.73680000001</v>
      </c>
      <c r="J690" s="1"/>
      <c r="K690" s="29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33">
        <v>44221</v>
      </c>
      <c r="C691" s="34"/>
      <c r="D691" s="24">
        <v>764869</v>
      </c>
      <c r="E691" s="35" t="str">
        <f ca="1">IFERROR(OFFSET('Product list'!$D$1,MATCH(D691,'Product list'!$C:$C,0)-1,0),"Product Not in List")</f>
        <v xml:space="preserve">Brisket Point End - Deckle Off 5 Rib IW/VAC FRZ    Carton </v>
      </c>
      <c r="F691" s="36">
        <v>51470.59</v>
      </c>
      <c r="G691" s="37">
        <v>8.4</v>
      </c>
      <c r="H691" s="1"/>
      <c r="I691" s="38">
        <f t="shared" si="0"/>
        <v>432352.95600000001</v>
      </c>
      <c r="J691" s="1"/>
      <c r="K691" s="29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33">
        <v>44221</v>
      </c>
      <c r="C692" s="34"/>
      <c r="D692" s="24">
        <v>764916</v>
      </c>
      <c r="E692" s="35" t="str">
        <f ca="1">IFERROR(OFFSET('Product list'!$D$1,MATCH(D692,'Product list'!$C:$C,0)-1,0),"Product Not in List")</f>
        <v xml:space="preserve">Flank Steak  LP FRZ    Carton </v>
      </c>
      <c r="F692" s="36">
        <v>5705</v>
      </c>
      <c r="G692" s="37">
        <v>11.7</v>
      </c>
      <c r="H692" s="1"/>
      <c r="I692" s="38">
        <f t="shared" si="0"/>
        <v>66748.5</v>
      </c>
      <c r="J692" s="1"/>
      <c r="K692" s="29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33">
        <v>44221</v>
      </c>
      <c r="C693" s="34"/>
      <c r="D693" s="24">
        <v>79863</v>
      </c>
      <c r="E693" s="35" t="str">
        <f ca="1">IFERROR(OFFSET('Product list'!$D$1,MATCH(D693,'Product list'!$C:$C,0)-1,0),"Product Not in List")</f>
        <v>Outside Flat IW/VAC FZN Non-Halal Generic Carton</v>
      </c>
      <c r="F693" s="36">
        <v>10294</v>
      </c>
      <c r="G693" s="37">
        <v>7.15</v>
      </c>
      <c r="H693" s="1"/>
      <c r="I693" s="38">
        <f t="shared" si="0"/>
        <v>73602.100000000006</v>
      </c>
      <c r="J693" s="1"/>
      <c r="K693" s="29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33">
        <v>44221</v>
      </c>
      <c r="C694" s="34"/>
      <c r="D694" s="24">
        <v>764738</v>
      </c>
      <c r="E694" s="35" t="str">
        <f ca="1">IFERROR(OFFSET('Product list'!$D$1,MATCH(D694,'Product list'!$C:$C,0)-1,0),"Product Not in List")</f>
        <v>Trimmings 85cl</v>
      </c>
      <c r="F694" s="36">
        <v>17647</v>
      </c>
      <c r="G694" s="37">
        <v>6.95</v>
      </c>
      <c r="H694" s="1"/>
      <c r="I694" s="38">
        <f t="shared" si="0"/>
        <v>122646.65000000001</v>
      </c>
      <c r="J694" s="1"/>
      <c r="K694" s="29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33">
        <v>44228</v>
      </c>
      <c r="C695" s="34"/>
      <c r="D695" s="24">
        <v>12444</v>
      </c>
      <c r="E695" s="35" t="str">
        <f ca="1">IFERROR(OFFSET('Product list'!$D$1,MATCH(D695,'Product list'!$C:$C,0)-1,0),"Product Not in List")</f>
        <v>*YP* Trimmings 75CL 27.2kg BP FRZ Halal Generic Carton</v>
      </c>
      <c r="F695" s="36">
        <v>108235.29</v>
      </c>
      <c r="G695" s="37">
        <v>5</v>
      </c>
      <c r="H695" s="1"/>
      <c r="I695" s="38">
        <f t="shared" si="0"/>
        <v>541176.44999999995</v>
      </c>
      <c r="J695" s="1"/>
      <c r="K695" s="29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33">
        <v>44228</v>
      </c>
      <c r="C696" s="34"/>
      <c r="D696" s="24">
        <v>55217</v>
      </c>
      <c r="E696" s="35" t="str">
        <f ca="1">IFERROR(OFFSET('Product list'!$D$1,MATCH(D696,'Product list'!$C:$C,0)-1,0),"Product Not in List")</f>
        <v xml:space="preserve">Short Ribs - 3 Rib MW/VAC FRZ    Carton </v>
      </c>
      <c r="F696" s="36">
        <v>10705.88</v>
      </c>
      <c r="G696" s="37">
        <v>10.01</v>
      </c>
      <c r="H696" s="1"/>
      <c r="I696" s="38">
        <f t="shared" si="0"/>
        <v>107165.85879999999</v>
      </c>
      <c r="J696" s="1"/>
      <c r="K696" s="29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33">
        <v>44228</v>
      </c>
      <c r="C697" s="34"/>
      <c r="D697" s="24">
        <v>689667</v>
      </c>
      <c r="E697" s="35" t="str">
        <f ca="1">IFERROR(OFFSET('Product list'!$D$1,MATCH(D697,'Product list'!$C:$C,0)-1,0),"Product Not in List")</f>
        <v xml:space="preserve">Neck Bone  LP FRZ  Halal  Carton </v>
      </c>
      <c r="F697" s="36">
        <v>10735.29</v>
      </c>
      <c r="G697" s="37">
        <v>2.5499999999999998</v>
      </c>
      <c r="H697" s="1"/>
      <c r="I697" s="38">
        <f t="shared" si="0"/>
        <v>27374.9895</v>
      </c>
      <c r="J697" s="1"/>
      <c r="K697" s="29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33">
        <v>44228</v>
      </c>
      <c r="C698" s="34"/>
      <c r="D698" s="24">
        <v>689794</v>
      </c>
      <c r="E698" s="35" t="str">
        <f ca="1">IFERROR(OFFSET('Product list'!$D$1,MATCH(D698,'Product list'!$C:$C,0)-1,0),"Product Not in List")</f>
        <v xml:space="preserve">Chuck Roll - 5 Rib IW/VAC FRZ  Halal  Carton </v>
      </c>
      <c r="F698" s="36">
        <v>39117.65</v>
      </c>
      <c r="G698" s="37">
        <v>8.4</v>
      </c>
      <c r="H698" s="1"/>
      <c r="I698" s="38">
        <f t="shared" si="0"/>
        <v>328588.26</v>
      </c>
      <c r="J698" s="1"/>
      <c r="K698" s="29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33">
        <v>44228</v>
      </c>
      <c r="C699" s="34"/>
      <c r="D699" s="24">
        <v>697365</v>
      </c>
      <c r="E699" s="35" t="str">
        <f ca="1">IFERROR(OFFSET('Product list'!$D$1,MATCH(D699,'Product list'!$C:$C,0)-1,0),"Product Not in List")</f>
        <v>*YP* Knuckle - Undercut On IW/VAC FRZ Halal Generic Carton</v>
      </c>
      <c r="F699" s="36">
        <v>25294</v>
      </c>
      <c r="G699" s="37">
        <v>8.7100000000000009</v>
      </c>
      <c r="H699" s="1"/>
      <c r="I699" s="38">
        <f t="shared" si="0"/>
        <v>220310.74000000002</v>
      </c>
      <c r="J699" s="1"/>
      <c r="K699" s="29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33">
        <v>44228</v>
      </c>
      <c r="C700" s="34"/>
      <c r="D700" s="24">
        <v>698188</v>
      </c>
      <c r="E700" s="35" t="str">
        <f ca="1">IFERROR(OFFSET('Product list'!$D$1,MATCH(D700,'Product list'!$C:$C,0)-1,0),"Product Not in List")</f>
        <v xml:space="preserve">Chuck Roll - 5 Rib IW/VAC FRZ HGP-Free  CHINA LABEL Carton </v>
      </c>
      <c r="F700" s="36">
        <v>16167.47</v>
      </c>
      <c r="G700" s="37">
        <v>8.1</v>
      </c>
      <c r="H700" s="1"/>
      <c r="I700" s="38">
        <f t="shared" si="0"/>
        <v>130956.50699999998</v>
      </c>
      <c r="J700" s="1"/>
      <c r="K700" s="29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33">
        <v>44228</v>
      </c>
      <c r="C701" s="34"/>
      <c r="D701" s="24">
        <v>698227</v>
      </c>
      <c r="E701" s="35" t="str">
        <f ca="1">IFERROR(OFFSET('Product list'!$D$1,MATCH(D701,'Product list'!$C:$C,0)-1,0),"Product Not in List")</f>
        <v xml:space="preserve">Chuck Short Rib - 3 Rib MW/VAC FRZ HGP-Free  CHINA LABEL Carton </v>
      </c>
      <c r="F701" s="36">
        <v>3529.41</v>
      </c>
      <c r="G701" s="37">
        <v>7.15</v>
      </c>
      <c r="H701" s="1"/>
      <c r="I701" s="38">
        <f t="shared" si="0"/>
        <v>25235.281500000001</v>
      </c>
      <c r="J701" s="1"/>
      <c r="K701" s="29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33">
        <v>44228</v>
      </c>
      <c r="C702" s="34"/>
      <c r="D702" s="24">
        <v>698228</v>
      </c>
      <c r="E702" s="35" t="str">
        <f ca="1">IFERROR(OFFSET('Product list'!$D$1,MATCH(D702,'Product list'!$C:$C,0)-1,0),"Product Not in List")</f>
        <v xml:space="preserve">Short Rib  MW/VAC FRZ HGP-Free  CHINA LABEL Carton </v>
      </c>
      <c r="F702" s="36">
        <v>4411.76</v>
      </c>
      <c r="G702" s="37">
        <v>9.5500000000000007</v>
      </c>
      <c r="H702" s="1"/>
      <c r="I702" s="38">
        <f t="shared" si="0"/>
        <v>42132.308000000005</v>
      </c>
      <c r="J702" s="1"/>
      <c r="K702" s="29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33">
        <v>44228</v>
      </c>
      <c r="C703" s="34"/>
      <c r="D703" s="24">
        <v>698267</v>
      </c>
      <c r="E703" s="35" t="str">
        <f ca="1">IFERROR(OFFSET('Product list'!$D$1,MATCH(D703,'Product list'!$C:$C,0)-1,0),"Product Not in List")</f>
        <v xml:space="preserve">Back Ribs - 6 Rib LP FRZ    Carton </v>
      </c>
      <c r="F703" s="36">
        <v>8235.2900000000009</v>
      </c>
      <c r="G703" s="37">
        <v>6.76</v>
      </c>
      <c r="H703" s="1"/>
      <c r="I703" s="38">
        <f t="shared" si="0"/>
        <v>55670.560400000002</v>
      </c>
      <c r="J703" s="1"/>
      <c r="K703" s="29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33">
        <v>44228</v>
      </c>
      <c r="C704" s="34"/>
      <c r="D704" s="24">
        <v>698268</v>
      </c>
      <c r="E704" s="35" t="str">
        <f ca="1">IFERROR(OFFSET('Product list'!$D$1,MATCH(D704,'Product list'!$C:$C,0)-1,0),"Product Not in List")</f>
        <v xml:space="preserve">Tri Tip  MW/VAC CHILLED    Carton </v>
      </c>
      <c r="F704" s="36">
        <v>7352.94</v>
      </c>
      <c r="G704" s="37">
        <v>9.6999999999999993</v>
      </c>
      <c r="H704" s="1"/>
      <c r="I704" s="38">
        <f t="shared" si="0"/>
        <v>71323.517999999996</v>
      </c>
      <c r="J704" s="1"/>
      <c r="K704" s="29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33">
        <v>44228</v>
      </c>
      <c r="C705" s="34"/>
      <c r="D705" s="24">
        <v>698273</v>
      </c>
      <c r="E705" s="35" t="str">
        <f ca="1">IFERROR(OFFSET('Product list'!$D$1,MATCH(D705,'Product list'!$C:$C,0)-1,0),"Product Not in List")</f>
        <v xml:space="preserve">Brisket Pieces - Deckle MW/VAC FRZ HGP-Free  CHINA LABEL Carton </v>
      </c>
      <c r="F705" s="36">
        <v>4411.76</v>
      </c>
      <c r="G705" s="37">
        <v>4.5</v>
      </c>
      <c r="H705" s="1"/>
      <c r="I705" s="38">
        <f t="shared" si="0"/>
        <v>19852.920000000002</v>
      </c>
      <c r="J705" s="1"/>
      <c r="K705" s="29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33">
        <v>44228</v>
      </c>
      <c r="C706" s="34"/>
      <c r="D706" s="24">
        <v>698301</v>
      </c>
      <c r="E706" s="35" t="str">
        <f ca="1">IFERROR(OFFSET('Product list'!$D$1,MATCH(D706,'Product list'!$C:$C,0)-1,0),"Product Not in List")</f>
        <v xml:space="preserve">Back Ribs - 6 Rib, approx 120mm LP FRZ HGP-Free  CHINA LABEL Carton </v>
      </c>
      <c r="F706" s="36">
        <v>3529</v>
      </c>
      <c r="G706" s="37">
        <v>6.75</v>
      </c>
      <c r="H706" s="1"/>
      <c r="I706" s="38">
        <f t="shared" si="0"/>
        <v>23820.75</v>
      </c>
      <c r="J706" s="1"/>
      <c r="K706" s="29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33">
        <v>44228</v>
      </c>
      <c r="C707" s="34"/>
      <c r="D707" s="24">
        <v>698565</v>
      </c>
      <c r="E707" s="35" t="str">
        <f ca="1">IFERROR(OFFSET('Product list'!$D$1,MATCH(D707,'Product list'!$C:$C,0)-1,0),"Product Not in List")</f>
        <v xml:space="preserve">Brisket Navel End - 7 Rib IW/VAC CHILLED    Carton </v>
      </c>
      <c r="F707" s="36">
        <v>30882.35</v>
      </c>
      <c r="G707" s="37">
        <v>6</v>
      </c>
      <c r="H707" s="1"/>
      <c r="I707" s="38">
        <f t="shared" si="0"/>
        <v>185294.09999999998</v>
      </c>
      <c r="J707" s="1"/>
      <c r="K707" s="29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33">
        <v>44228</v>
      </c>
      <c r="C708" s="34"/>
      <c r="D708" s="24">
        <v>698818</v>
      </c>
      <c r="E708" s="35" t="str">
        <f ca="1">IFERROR(OFFSET('Product list'!$D$1,MATCH(D708,'Product list'!$C:$C,0)-1,0),"Product Not in List")</f>
        <v>*YP* Trimmings 65CL 27.2kg BP FRZ Halal Generic Carton</v>
      </c>
      <c r="F708" s="36">
        <v>92647</v>
      </c>
      <c r="G708" s="37">
        <v>4.08</v>
      </c>
      <c r="H708" s="1"/>
      <c r="I708" s="38">
        <f t="shared" si="0"/>
        <v>377999.76</v>
      </c>
      <c r="J708" s="1"/>
      <c r="K708" s="29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33">
        <v>44228</v>
      </c>
      <c r="C709" s="34"/>
      <c r="D709" s="24">
        <v>763706</v>
      </c>
      <c r="E709" s="35" t="str">
        <f ca="1">IFERROR(OFFSET('Product list'!$D$1,MATCH(D709,'Product list'!$C:$C,0)-1,0),"Product Not in List")</f>
        <v xml:space="preserve">Intercostals - Portion Minimum 85mm MW/VAC FRZ    Carton </v>
      </c>
      <c r="F709" s="36">
        <v>7352</v>
      </c>
      <c r="G709" s="37">
        <v>10.65</v>
      </c>
      <c r="H709" s="1"/>
      <c r="I709" s="38">
        <f t="shared" si="0"/>
        <v>78298.8</v>
      </c>
      <c r="J709" s="1"/>
      <c r="K709" s="29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33">
        <v>44228</v>
      </c>
      <c r="C710" s="34"/>
      <c r="D710" s="24">
        <v>763707</v>
      </c>
      <c r="E710" s="35" t="str">
        <f ca="1">IFERROR(OFFSET('Product list'!$D$1,MATCH(D710,'Product list'!$C:$C,0)-1,0),"Product Not in List")</f>
        <v xml:space="preserve">Oyster Blade  IW/VAC FRZ    Carton </v>
      </c>
      <c r="F710" s="36">
        <v>8823.5300000000007</v>
      </c>
      <c r="G710" s="37">
        <v>8.42</v>
      </c>
      <c r="H710" s="1"/>
      <c r="I710" s="38">
        <f t="shared" si="0"/>
        <v>74294.122600000002</v>
      </c>
      <c r="J710" s="1"/>
      <c r="K710" s="29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33">
        <v>44228</v>
      </c>
      <c r="C711" s="34"/>
      <c r="D711" s="24">
        <v>764794</v>
      </c>
      <c r="E711" s="35" t="str">
        <f ca="1">IFERROR(OFFSET('Product list'!$D$1,MATCH(D711,'Product list'!$C:$C,0)-1,0),"Product Not in List")</f>
        <v xml:space="preserve">Chuck Short Rib - 3 Rib MW/VAC FRZ    Carton </v>
      </c>
      <c r="F711" s="36">
        <v>11764.71</v>
      </c>
      <c r="G711" s="37">
        <v>8.9</v>
      </c>
      <c r="H711" s="1"/>
      <c r="I711" s="38">
        <f t="shared" si="0"/>
        <v>104705.91899999999</v>
      </c>
      <c r="J711" s="1"/>
      <c r="K711" s="29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33">
        <v>44228</v>
      </c>
      <c r="C712" s="34"/>
      <c r="D712" s="24">
        <v>764817</v>
      </c>
      <c r="E712" s="35" t="str">
        <f ca="1">IFERROR(OFFSET('Product list'!$D$1,MATCH(D712,'Product list'!$C:$C,0)-1,0),"Product Not in List")</f>
        <v xml:space="preserve">Flap Meat  MW/VAC CHILLED    Carton </v>
      </c>
      <c r="F712" s="36">
        <v>15441</v>
      </c>
      <c r="G712" s="37">
        <v>13.5</v>
      </c>
      <c r="H712" s="1"/>
      <c r="I712" s="38">
        <f t="shared" si="0"/>
        <v>208453.5</v>
      </c>
      <c r="J712" s="1"/>
      <c r="K712" s="29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33">
        <v>44228</v>
      </c>
      <c r="C713" s="34"/>
      <c r="D713" s="24">
        <v>764822</v>
      </c>
      <c r="E713" s="35" t="str">
        <f ca="1">IFERROR(OFFSET('Product list'!$D$1,MATCH(D713,'Product list'!$C:$C,0)-1,0),"Product Not in List")</f>
        <v xml:space="preserve">Bolar Blade  IW/VAC FRZ    Carton </v>
      </c>
      <c r="F713" s="36">
        <v>11764</v>
      </c>
      <c r="G713" s="37">
        <v>7.44</v>
      </c>
      <c r="H713" s="1"/>
      <c r="I713" s="38">
        <f t="shared" si="0"/>
        <v>87524.160000000003</v>
      </c>
      <c r="J713" s="1"/>
      <c r="K713" s="29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33">
        <v>44228</v>
      </c>
      <c r="C714" s="34"/>
      <c r="D714" s="24">
        <v>764828</v>
      </c>
      <c r="E714" s="35" t="str">
        <f ca="1">IFERROR(OFFSET('Product list'!$D$1,MATCH(D714,'Product list'!$C:$C,0)-1,0),"Product Not in List")</f>
        <v xml:space="preserve">Inside Skirt  MW/VAC FRZ    Carton </v>
      </c>
      <c r="F714" s="36">
        <v>11323.53</v>
      </c>
      <c r="G714" s="37">
        <v>8.8000000000000007</v>
      </c>
      <c r="H714" s="1"/>
      <c r="I714" s="38">
        <f t="shared" si="0"/>
        <v>99647.064000000013</v>
      </c>
      <c r="J714" s="1"/>
      <c r="K714" s="29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33">
        <v>44228</v>
      </c>
      <c r="C715" s="34"/>
      <c r="D715" s="24">
        <v>764832</v>
      </c>
      <c r="E715" s="35" t="str">
        <f ca="1">IFERROR(OFFSET('Product list'!$D$1,MATCH(D715,'Product list'!$C:$C,0)-1,0),"Product Not in List")</f>
        <v xml:space="preserve">Plate Rib  BP FRZ    Carton </v>
      </c>
      <c r="F715" s="36">
        <v>4411.76</v>
      </c>
      <c r="G715" s="37">
        <v>3.79</v>
      </c>
      <c r="H715" s="1"/>
      <c r="I715" s="38">
        <f t="shared" si="0"/>
        <v>16720.570400000001</v>
      </c>
      <c r="J715" s="1"/>
      <c r="K715" s="29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33">
        <v>44228</v>
      </c>
      <c r="C716" s="34"/>
      <c r="D716" s="24">
        <v>764844</v>
      </c>
      <c r="E716" s="35" t="str">
        <f ca="1">IFERROR(OFFSET('Product list'!$D$1,MATCH(D716,'Product list'!$C:$C,0)-1,0),"Product Not in List")</f>
        <v xml:space="preserve">Spare Ribs - 3Rib LP FRZ    Carton </v>
      </c>
      <c r="F716" s="36">
        <v>5882</v>
      </c>
      <c r="G716" s="37">
        <v>3.95</v>
      </c>
      <c r="H716" s="1"/>
      <c r="I716" s="38">
        <f t="shared" si="0"/>
        <v>23233.9</v>
      </c>
      <c r="J716" s="1"/>
      <c r="K716" s="29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33">
        <v>44228</v>
      </c>
      <c r="C717" s="34"/>
      <c r="D717" s="24">
        <v>764861</v>
      </c>
      <c r="E717" s="35" t="str">
        <f ca="1">IFERROR(OFFSET('Product list'!$D$1,MATCH(D717,'Product list'!$C:$C,0)-1,0),"Product Not in List")</f>
        <v>*YP* Trimmings 50CL 25.0kg BP FRZ Halal Generic Carton</v>
      </c>
      <c r="F717" s="36">
        <v>17647.060000000001</v>
      </c>
      <c r="G717" s="37">
        <v>2.04</v>
      </c>
      <c r="H717" s="1"/>
      <c r="I717" s="38">
        <f t="shared" si="0"/>
        <v>36000.002400000005</v>
      </c>
      <c r="J717" s="1"/>
      <c r="K717" s="29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33">
        <v>44228</v>
      </c>
      <c r="C718" s="34"/>
      <c r="D718" s="24">
        <v>764867</v>
      </c>
      <c r="E718" s="35" t="str">
        <f ca="1">IFERROR(OFFSET('Product list'!$D$1,MATCH(D718,'Product list'!$C:$C,0)-1,0),"Product Not in List")</f>
        <v xml:space="preserve">Eye Round  MW/VAC FRZ    Carton </v>
      </c>
      <c r="F718" s="36">
        <v>15441.18</v>
      </c>
      <c r="G718" s="37">
        <v>8.76</v>
      </c>
      <c r="H718" s="1"/>
      <c r="I718" s="38">
        <f t="shared" si="0"/>
        <v>135264.73680000001</v>
      </c>
      <c r="J718" s="1"/>
      <c r="K718" s="29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33">
        <v>44228</v>
      </c>
      <c r="C719" s="34"/>
      <c r="D719" s="24">
        <v>764869</v>
      </c>
      <c r="E719" s="35" t="str">
        <f ca="1">IFERROR(OFFSET('Product list'!$D$1,MATCH(D719,'Product list'!$C:$C,0)-1,0),"Product Not in List")</f>
        <v xml:space="preserve">Brisket Point End - Deckle Off 5 Rib IW/VAC FRZ    Carton </v>
      </c>
      <c r="F719" s="36">
        <v>51470.59</v>
      </c>
      <c r="G719" s="37">
        <v>8.4</v>
      </c>
      <c r="H719" s="1"/>
      <c r="I719" s="38">
        <f t="shared" si="0"/>
        <v>432352.95600000001</v>
      </c>
      <c r="J719" s="1"/>
      <c r="K719" s="29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33">
        <v>44228</v>
      </c>
      <c r="C720" s="34"/>
      <c r="D720" s="24">
        <v>764916</v>
      </c>
      <c r="E720" s="35" t="str">
        <f ca="1">IFERROR(OFFSET('Product list'!$D$1,MATCH(D720,'Product list'!$C:$C,0)-1,0),"Product Not in List")</f>
        <v xml:space="preserve">Flank Steak  LP FRZ    Carton </v>
      </c>
      <c r="F720" s="36">
        <v>5705</v>
      </c>
      <c r="G720" s="37">
        <v>11.7</v>
      </c>
      <c r="H720" s="1"/>
      <c r="I720" s="38">
        <f t="shared" si="0"/>
        <v>66748.5</v>
      </c>
      <c r="J720" s="1"/>
      <c r="K720" s="29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33">
        <v>44228</v>
      </c>
      <c r="C721" s="34"/>
      <c r="D721" s="24">
        <v>79863</v>
      </c>
      <c r="E721" s="35" t="str">
        <f ca="1">IFERROR(OFFSET('Product list'!$D$1,MATCH(D721,'Product list'!$C:$C,0)-1,0),"Product Not in List")</f>
        <v>Outside Flat IW/VAC FZN Non-Halal Generic Carton</v>
      </c>
      <c r="F721" s="36">
        <v>10294</v>
      </c>
      <c r="G721" s="37">
        <v>7.15</v>
      </c>
      <c r="H721" s="1"/>
      <c r="I721" s="38">
        <f t="shared" si="0"/>
        <v>73602.100000000006</v>
      </c>
      <c r="J721" s="1"/>
      <c r="K721" s="29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33">
        <v>44228</v>
      </c>
      <c r="C722" s="34"/>
      <c r="D722" s="24">
        <v>764738</v>
      </c>
      <c r="E722" s="35" t="str">
        <f ca="1">IFERROR(OFFSET('Product list'!$D$1,MATCH(D722,'Product list'!$C:$C,0)-1,0),"Product Not in List")</f>
        <v>Trimmings 85cl</v>
      </c>
      <c r="F722" s="36">
        <v>17647</v>
      </c>
      <c r="G722" s="37">
        <v>6.95</v>
      </c>
      <c r="H722" s="1"/>
      <c r="I722" s="38">
        <f t="shared" si="0"/>
        <v>122646.65000000001</v>
      </c>
      <c r="J722" s="1"/>
      <c r="K722" s="29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33">
        <v>44235</v>
      </c>
      <c r="C723" s="34"/>
      <c r="D723" s="24">
        <v>12444</v>
      </c>
      <c r="E723" s="35" t="str">
        <f ca="1">IFERROR(OFFSET('Product list'!$D$1,MATCH(D723,'Product list'!$C:$C,0)-1,0),"Product Not in List")</f>
        <v>*YP* Trimmings 75CL 27.2kg BP FRZ Halal Generic Carton</v>
      </c>
      <c r="F723" s="36">
        <v>108235.29</v>
      </c>
      <c r="G723" s="41">
        <v>5.25</v>
      </c>
      <c r="H723" s="1"/>
      <c r="I723" s="38">
        <f t="shared" si="0"/>
        <v>568235.27249999996</v>
      </c>
      <c r="J723" s="1"/>
      <c r="K723" s="29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33">
        <v>44235</v>
      </c>
      <c r="C724" s="34"/>
      <c r="D724" s="24">
        <v>55217</v>
      </c>
      <c r="E724" s="35" t="str">
        <f ca="1">IFERROR(OFFSET('Product list'!$D$1,MATCH(D724,'Product list'!$C:$C,0)-1,0),"Product Not in List")</f>
        <v xml:space="preserve">Short Ribs - 3 Rib MW/VAC FRZ    Carton </v>
      </c>
      <c r="F724" s="36">
        <v>10705.88</v>
      </c>
      <c r="G724" s="42">
        <v>10.01</v>
      </c>
      <c r="H724" s="1"/>
      <c r="I724" s="38">
        <f t="shared" si="0"/>
        <v>107165.85879999999</v>
      </c>
      <c r="J724" s="1"/>
      <c r="K724" s="29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33">
        <v>44235</v>
      </c>
      <c r="C725" s="34"/>
      <c r="D725" s="24">
        <v>689667</v>
      </c>
      <c r="E725" s="35" t="str">
        <f ca="1">IFERROR(OFFSET('Product list'!$D$1,MATCH(D725,'Product list'!$C:$C,0)-1,0),"Product Not in List")</f>
        <v xml:space="preserve">Neck Bone  LP FRZ  Halal  Carton </v>
      </c>
      <c r="F725" s="36">
        <v>10735.29</v>
      </c>
      <c r="G725" s="42">
        <v>2.1</v>
      </c>
      <c r="H725" s="1"/>
      <c r="I725" s="38">
        <f t="shared" si="0"/>
        <v>22544.109000000004</v>
      </c>
      <c r="J725" s="1"/>
      <c r="K725" s="29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33">
        <v>44235</v>
      </c>
      <c r="C726" s="34"/>
      <c r="D726" s="24">
        <v>689794</v>
      </c>
      <c r="E726" s="35" t="str">
        <f ca="1">IFERROR(OFFSET('Product list'!$D$1,MATCH(D726,'Product list'!$C:$C,0)-1,0),"Product Not in List")</f>
        <v xml:space="preserve">Chuck Roll - 5 Rib IW/VAC FRZ  Halal  Carton </v>
      </c>
      <c r="F726" s="36">
        <v>39117.65</v>
      </c>
      <c r="G726" s="42">
        <v>8.4</v>
      </c>
      <c r="H726" s="1"/>
      <c r="I726" s="38">
        <f t="shared" si="0"/>
        <v>328588.26</v>
      </c>
      <c r="J726" s="1"/>
      <c r="K726" s="29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33">
        <v>44235</v>
      </c>
      <c r="C727" s="34"/>
      <c r="D727" s="24">
        <v>697365</v>
      </c>
      <c r="E727" s="35" t="str">
        <f ca="1">IFERROR(OFFSET('Product list'!$D$1,MATCH(D727,'Product list'!$C:$C,0)-1,0),"Product Not in List")</f>
        <v>*YP* Knuckle - Undercut On IW/VAC FRZ Halal Generic Carton</v>
      </c>
      <c r="F727" s="36">
        <v>25294</v>
      </c>
      <c r="G727" s="42">
        <v>8.7100000000000009</v>
      </c>
      <c r="H727" s="1"/>
      <c r="I727" s="38">
        <f t="shared" si="0"/>
        <v>220310.74000000002</v>
      </c>
      <c r="J727" s="1"/>
      <c r="K727" s="29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33">
        <v>44235</v>
      </c>
      <c r="C728" s="34"/>
      <c r="D728" s="24">
        <v>698188</v>
      </c>
      <c r="E728" s="35" t="str">
        <f ca="1">IFERROR(OFFSET('Product list'!$D$1,MATCH(D728,'Product list'!$C:$C,0)-1,0),"Product Not in List")</f>
        <v xml:space="preserve">Chuck Roll - 5 Rib IW/VAC FRZ HGP-Free  CHINA LABEL Carton </v>
      </c>
      <c r="F728" s="36">
        <v>16167.47</v>
      </c>
      <c r="G728" s="42">
        <v>8.6999999999999993</v>
      </c>
      <c r="H728" s="1"/>
      <c r="I728" s="38">
        <f t="shared" si="0"/>
        <v>140656.98899999997</v>
      </c>
      <c r="J728" s="1"/>
      <c r="K728" s="29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33">
        <v>44235</v>
      </c>
      <c r="C729" s="34"/>
      <c r="D729" s="24">
        <v>698227</v>
      </c>
      <c r="E729" s="35" t="str">
        <f ca="1">IFERROR(OFFSET('Product list'!$D$1,MATCH(D729,'Product list'!$C:$C,0)-1,0),"Product Not in List")</f>
        <v xml:space="preserve">Chuck Short Rib - 3 Rib MW/VAC FRZ HGP-Free  CHINA LABEL Carton </v>
      </c>
      <c r="F729" s="36">
        <v>3529.41</v>
      </c>
      <c r="G729" s="42">
        <v>7.15</v>
      </c>
      <c r="H729" s="1"/>
      <c r="I729" s="38">
        <f t="shared" si="0"/>
        <v>25235.281500000001</v>
      </c>
      <c r="J729" s="1"/>
      <c r="K729" s="29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33">
        <v>44235</v>
      </c>
      <c r="C730" s="34"/>
      <c r="D730" s="24">
        <v>698228</v>
      </c>
      <c r="E730" s="35" t="str">
        <f ca="1">IFERROR(OFFSET('Product list'!$D$1,MATCH(D730,'Product list'!$C:$C,0)-1,0),"Product Not in List")</f>
        <v xml:space="preserve">Short Rib  MW/VAC FRZ HGP-Free  CHINA LABEL Carton </v>
      </c>
      <c r="F730" s="36">
        <v>4411.76</v>
      </c>
      <c r="G730" s="42">
        <v>9.5500000000000007</v>
      </c>
      <c r="H730" s="1"/>
      <c r="I730" s="38">
        <f t="shared" si="0"/>
        <v>42132.308000000005</v>
      </c>
      <c r="J730" s="1"/>
      <c r="K730" s="29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33">
        <v>44235</v>
      </c>
      <c r="C731" s="34"/>
      <c r="D731" s="24">
        <v>698267</v>
      </c>
      <c r="E731" s="35" t="str">
        <f ca="1">IFERROR(OFFSET('Product list'!$D$1,MATCH(D731,'Product list'!$C:$C,0)-1,0),"Product Not in List")</f>
        <v xml:space="preserve">Back Ribs - 6 Rib LP FRZ    Carton </v>
      </c>
      <c r="F731" s="36">
        <v>8235.2900000000009</v>
      </c>
      <c r="G731" s="42">
        <v>6.76</v>
      </c>
      <c r="H731" s="1"/>
      <c r="I731" s="38">
        <f t="shared" si="0"/>
        <v>55670.560400000002</v>
      </c>
      <c r="J731" s="1"/>
      <c r="K731" s="29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33">
        <v>44235</v>
      </c>
      <c r="C732" s="34"/>
      <c r="D732" s="24">
        <v>698268</v>
      </c>
      <c r="E732" s="35" t="str">
        <f ca="1">IFERROR(OFFSET('Product list'!$D$1,MATCH(D732,'Product list'!$C:$C,0)-1,0),"Product Not in List")</f>
        <v xml:space="preserve">Tri Tip  MW/VAC CHILLED    Carton </v>
      </c>
      <c r="F732" s="36">
        <v>7352.94</v>
      </c>
      <c r="G732" s="42">
        <v>9.4</v>
      </c>
      <c r="H732" s="1"/>
      <c r="I732" s="38">
        <f t="shared" si="0"/>
        <v>69117.635999999999</v>
      </c>
      <c r="J732" s="1"/>
      <c r="K732" s="29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33">
        <v>44235</v>
      </c>
      <c r="C733" s="34"/>
      <c r="D733" s="24">
        <v>698273</v>
      </c>
      <c r="E733" s="35" t="str">
        <f ca="1">IFERROR(OFFSET('Product list'!$D$1,MATCH(D733,'Product list'!$C:$C,0)-1,0),"Product Not in List")</f>
        <v xml:space="preserve">Brisket Pieces - Deckle MW/VAC FRZ HGP-Free  CHINA LABEL Carton </v>
      </c>
      <c r="F733" s="36">
        <v>4411.76</v>
      </c>
      <c r="G733" s="42">
        <v>4.5</v>
      </c>
      <c r="H733" s="1"/>
      <c r="I733" s="38">
        <f t="shared" si="0"/>
        <v>19852.920000000002</v>
      </c>
      <c r="J733" s="1"/>
      <c r="K733" s="29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33">
        <v>44235</v>
      </c>
      <c r="C734" s="34"/>
      <c r="D734" s="24">
        <v>698301</v>
      </c>
      <c r="E734" s="35" t="str">
        <f ca="1">IFERROR(OFFSET('Product list'!$D$1,MATCH(D734,'Product list'!$C:$C,0)-1,0),"Product Not in List")</f>
        <v xml:space="preserve">Back Ribs - 6 Rib, approx 120mm LP FRZ HGP-Free  CHINA LABEL Carton </v>
      </c>
      <c r="F734" s="36">
        <v>3529</v>
      </c>
      <c r="G734" s="42">
        <v>6.75</v>
      </c>
      <c r="H734" s="1"/>
      <c r="I734" s="38">
        <f t="shared" si="0"/>
        <v>23820.75</v>
      </c>
      <c r="J734" s="1"/>
      <c r="K734" s="29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33">
        <v>44235</v>
      </c>
      <c r="C735" s="34"/>
      <c r="D735" s="24">
        <v>698565</v>
      </c>
      <c r="E735" s="35" t="str">
        <f ca="1">IFERROR(OFFSET('Product list'!$D$1,MATCH(D735,'Product list'!$C:$C,0)-1,0),"Product Not in List")</f>
        <v xml:space="preserve">Brisket Navel End - 7 Rib IW/VAC CHILLED    Carton </v>
      </c>
      <c r="F735" s="36">
        <v>30882.35</v>
      </c>
      <c r="G735" s="42">
        <v>6</v>
      </c>
      <c r="H735" s="1"/>
      <c r="I735" s="38">
        <f t="shared" si="0"/>
        <v>185294.09999999998</v>
      </c>
      <c r="J735" s="1"/>
      <c r="K735" s="29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33">
        <v>44235</v>
      </c>
      <c r="C736" s="34"/>
      <c r="D736" s="24">
        <v>698818</v>
      </c>
      <c r="E736" s="35" t="str">
        <f ca="1">IFERROR(OFFSET('Product list'!$D$1,MATCH(D736,'Product list'!$C:$C,0)-1,0),"Product Not in List")</f>
        <v>*YP* Trimmings 65CL 27.2kg BP FRZ Halal Generic Carton</v>
      </c>
      <c r="F736" s="36">
        <v>92647</v>
      </c>
      <c r="G736" s="42">
        <v>4.0999999999999996</v>
      </c>
      <c r="H736" s="1"/>
      <c r="I736" s="38">
        <f t="shared" si="0"/>
        <v>379852.69999999995</v>
      </c>
      <c r="J736" s="1"/>
      <c r="K736" s="29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33">
        <v>44235</v>
      </c>
      <c r="C737" s="34"/>
      <c r="D737" s="24">
        <v>763706</v>
      </c>
      <c r="E737" s="35" t="str">
        <f ca="1">IFERROR(OFFSET('Product list'!$D$1,MATCH(D737,'Product list'!$C:$C,0)-1,0),"Product Not in List")</f>
        <v xml:space="preserve">Intercostals - Portion Minimum 85mm MW/VAC FRZ    Carton </v>
      </c>
      <c r="F737" s="36">
        <v>7352</v>
      </c>
      <c r="G737" s="42">
        <v>10.65</v>
      </c>
      <c r="H737" s="1"/>
      <c r="I737" s="38">
        <f t="shared" si="0"/>
        <v>78298.8</v>
      </c>
      <c r="J737" s="1"/>
      <c r="K737" s="29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33">
        <v>44235</v>
      </c>
      <c r="C738" s="34"/>
      <c r="D738" s="24">
        <v>763707</v>
      </c>
      <c r="E738" s="35" t="str">
        <f ca="1">IFERROR(OFFSET('Product list'!$D$1,MATCH(D738,'Product list'!$C:$C,0)-1,0),"Product Not in List")</f>
        <v xml:space="preserve">Oyster Blade  IW/VAC FRZ    Carton </v>
      </c>
      <c r="F738" s="36">
        <v>8823.5300000000007</v>
      </c>
      <c r="G738" s="42">
        <v>8.42</v>
      </c>
      <c r="H738" s="1"/>
      <c r="I738" s="38">
        <f t="shared" si="0"/>
        <v>74294.122600000002</v>
      </c>
      <c r="J738" s="1"/>
      <c r="K738" s="29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33">
        <v>44235</v>
      </c>
      <c r="C739" s="34"/>
      <c r="D739" s="24">
        <v>764794</v>
      </c>
      <c r="E739" s="35" t="str">
        <f ca="1">IFERROR(OFFSET('Product list'!$D$1,MATCH(D739,'Product list'!$C:$C,0)-1,0),"Product Not in List")</f>
        <v xml:space="preserve">Chuck Short Rib - 3 Rib MW/VAC FRZ    Carton </v>
      </c>
      <c r="F739" s="36">
        <v>11764.71</v>
      </c>
      <c r="G739" s="42">
        <v>8.9</v>
      </c>
      <c r="H739" s="1"/>
      <c r="I739" s="38">
        <f t="shared" si="0"/>
        <v>104705.91899999999</v>
      </c>
      <c r="J739" s="1"/>
      <c r="K739" s="29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33">
        <v>44235</v>
      </c>
      <c r="C740" s="34"/>
      <c r="D740" s="24">
        <v>764817</v>
      </c>
      <c r="E740" s="35" t="str">
        <f ca="1">IFERROR(OFFSET('Product list'!$D$1,MATCH(D740,'Product list'!$C:$C,0)-1,0),"Product Not in List")</f>
        <v xml:space="preserve">Flap Meat  MW/VAC CHILLED    Carton </v>
      </c>
      <c r="F740" s="36">
        <v>15441</v>
      </c>
      <c r="G740" s="42">
        <v>13.3</v>
      </c>
      <c r="H740" s="1"/>
      <c r="I740" s="38">
        <f t="shared" si="0"/>
        <v>205365.30000000002</v>
      </c>
      <c r="J740" s="1"/>
      <c r="K740" s="29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33">
        <v>44235</v>
      </c>
      <c r="C741" s="34"/>
      <c r="D741" s="24">
        <v>764822</v>
      </c>
      <c r="E741" s="35" t="str">
        <f ca="1">IFERROR(OFFSET('Product list'!$D$1,MATCH(D741,'Product list'!$C:$C,0)-1,0),"Product Not in List")</f>
        <v xml:space="preserve">Bolar Blade  IW/VAC FRZ    Carton </v>
      </c>
      <c r="F741" s="36">
        <v>11764</v>
      </c>
      <c r="G741" s="42">
        <v>7.44</v>
      </c>
      <c r="H741" s="1"/>
      <c r="I741" s="38">
        <f t="shared" si="0"/>
        <v>87524.160000000003</v>
      </c>
      <c r="J741" s="1"/>
      <c r="K741" s="29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33">
        <v>44235</v>
      </c>
      <c r="C742" s="34"/>
      <c r="D742" s="24">
        <v>764828</v>
      </c>
      <c r="E742" s="35" t="str">
        <f ca="1">IFERROR(OFFSET('Product list'!$D$1,MATCH(D742,'Product list'!$C:$C,0)-1,0),"Product Not in List")</f>
        <v xml:space="preserve">Inside Skirt  MW/VAC FRZ    Carton </v>
      </c>
      <c r="F742" s="36">
        <v>11323.53</v>
      </c>
      <c r="G742" s="42">
        <v>8.8000000000000007</v>
      </c>
      <c r="H742" s="1"/>
      <c r="I742" s="38">
        <f t="shared" si="0"/>
        <v>99647.064000000013</v>
      </c>
      <c r="J742" s="1"/>
      <c r="K742" s="29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33">
        <v>44235</v>
      </c>
      <c r="C743" s="34"/>
      <c r="D743" s="24">
        <v>764832</v>
      </c>
      <c r="E743" s="35" t="str">
        <f ca="1">IFERROR(OFFSET('Product list'!$D$1,MATCH(D743,'Product list'!$C:$C,0)-1,0),"Product Not in List")</f>
        <v xml:space="preserve">Plate Rib  BP FRZ    Carton </v>
      </c>
      <c r="F743" s="36">
        <v>4411.76</v>
      </c>
      <c r="G743" s="42">
        <v>3.79</v>
      </c>
      <c r="H743" s="1"/>
      <c r="I743" s="38">
        <f t="shared" si="0"/>
        <v>16720.570400000001</v>
      </c>
      <c r="J743" s="1"/>
      <c r="K743" s="29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33">
        <v>44235</v>
      </c>
      <c r="C744" s="34"/>
      <c r="D744" s="24">
        <v>764844</v>
      </c>
      <c r="E744" s="35" t="str">
        <f ca="1">IFERROR(OFFSET('Product list'!$D$1,MATCH(D744,'Product list'!$C:$C,0)-1,0),"Product Not in List")</f>
        <v xml:space="preserve">Spare Ribs - 3Rib LP FRZ    Carton </v>
      </c>
      <c r="F744" s="36">
        <v>5882</v>
      </c>
      <c r="G744" s="42">
        <v>3.95</v>
      </c>
      <c r="H744" s="1"/>
      <c r="I744" s="38">
        <f t="shared" si="0"/>
        <v>23233.9</v>
      </c>
      <c r="J744" s="1"/>
      <c r="K744" s="29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33">
        <v>44235</v>
      </c>
      <c r="C745" s="34"/>
      <c r="D745" s="24">
        <v>764861</v>
      </c>
      <c r="E745" s="35" t="str">
        <f ca="1">IFERROR(OFFSET('Product list'!$D$1,MATCH(D745,'Product list'!$C:$C,0)-1,0),"Product Not in List")</f>
        <v>*YP* Trimmings 50CL 25.0kg BP FRZ Halal Generic Carton</v>
      </c>
      <c r="F745" s="36">
        <v>17647.060000000001</v>
      </c>
      <c r="G745" s="42">
        <v>2.04</v>
      </c>
      <c r="H745" s="1"/>
      <c r="I745" s="38">
        <f t="shared" si="0"/>
        <v>36000.002400000005</v>
      </c>
      <c r="J745" s="1"/>
      <c r="K745" s="29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33">
        <v>44235</v>
      </c>
      <c r="C746" s="34"/>
      <c r="D746" s="24">
        <v>764867</v>
      </c>
      <c r="E746" s="35" t="str">
        <f ca="1">IFERROR(OFFSET('Product list'!$D$1,MATCH(D746,'Product list'!$C:$C,0)-1,0),"Product Not in List")</f>
        <v xml:space="preserve">Eye Round  MW/VAC FRZ    Carton </v>
      </c>
      <c r="F746" s="36">
        <v>15441.18</v>
      </c>
      <c r="G746" s="42">
        <v>8.76</v>
      </c>
      <c r="H746" s="1"/>
      <c r="I746" s="38">
        <f t="shared" si="0"/>
        <v>135264.73680000001</v>
      </c>
      <c r="J746" s="1"/>
      <c r="K746" s="29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33">
        <v>44235</v>
      </c>
      <c r="C747" s="34"/>
      <c r="D747" s="24">
        <v>764869</v>
      </c>
      <c r="E747" s="35" t="str">
        <f ca="1">IFERROR(OFFSET('Product list'!$D$1,MATCH(D747,'Product list'!$C:$C,0)-1,0),"Product Not in List")</f>
        <v xml:space="preserve">Brisket Point End - Deckle Off 5 Rib IW/VAC FRZ    Carton </v>
      </c>
      <c r="F747" s="36">
        <v>51470.59</v>
      </c>
      <c r="G747" s="42">
        <v>8.4</v>
      </c>
      <c r="H747" s="1"/>
      <c r="I747" s="38">
        <f t="shared" si="0"/>
        <v>432352.95600000001</v>
      </c>
      <c r="J747" s="1"/>
      <c r="K747" s="29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33">
        <v>44235</v>
      </c>
      <c r="C748" s="34"/>
      <c r="D748" s="24">
        <v>764916</v>
      </c>
      <c r="E748" s="35" t="str">
        <f ca="1">IFERROR(OFFSET('Product list'!$D$1,MATCH(D748,'Product list'!$C:$C,0)-1,0),"Product Not in List")</f>
        <v xml:space="preserve">Flank Steak  LP FRZ    Carton </v>
      </c>
      <c r="F748" s="36">
        <v>5705</v>
      </c>
      <c r="G748" s="42">
        <v>11.7</v>
      </c>
      <c r="H748" s="1"/>
      <c r="I748" s="38">
        <f t="shared" si="0"/>
        <v>66748.5</v>
      </c>
      <c r="J748" s="1"/>
      <c r="K748" s="29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33">
        <v>44235</v>
      </c>
      <c r="C749" s="34"/>
      <c r="D749" s="24">
        <v>79863</v>
      </c>
      <c r="E749" s="35" t="str">
        <f ca="1">IFERROR(OFFSET('Product list'!$D$1,MATCH(D749,'Product list'!$C:$C,0)-1,0),"Product Not in List")</f>
        <v>Outside Flat IW/VAC FZN Non-Halal Generic Carton</v>
      </c>
      <c r="F749" s="36">
        <v>10294</v>
      </c>
      <c r="G749" s="42">
        <v>7.15</v>
      </c>
      <c r="H749" s="1"/>
      <c r="I749" s="38">
        <f t="shared" si="0"/>
        <v>73602.100000000006</v>
      </c>
      <c r="J749" s="1"/>
      <c r="K749" s="29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33">
        <v>44235</v>
      </c>
      <c r="C750" s="34"/>
      <c r="D750" s="24">
        <v>764738</v>
      </c>
      <c r="E750" s="35" t="str">
        <f ca="1">IFERROR(OFFSET('Product list'!$D$1,MATCH(D750,'Product list'!$C:$C,0)-1,0),"Product Not in List")</f>
        <v>Trimmings 85cl</v>
      </c>
      <c r="F750" s="36">
        <v>17647</v>
      </c>
      <c r="G750" s="43">
        <v>6.95</v>
      </c>
      <c r="H750" s="1"/>
      <c r="I750" s="38">
        <f t="shared" si="0"/>
        <v>122646.65000000001</v>
      </c>
      <c r="J750" s="1"/>
      <c r="K750" s="29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33">
        <v>44242</v>
      </c>
      <c r="C751" s="34"/>
      <c r="D751" s="24">
        <v>12444</v>
      </c>
      <c r="E751" s="35" t="str">
        <f ca="1">IFERROR(OFFSET('Product list'!$D$1,MATCH(D751,'Product list'!$C:$C,0)-1,0),"Product Not in List")</f>
        <v>*YP* Trimmings 75CL 27.2kg BP FRZ Halal Generic Carton</v>
      </c>
      <c r="F751" s="36">
        <v>108235.29</v>
      </c>
      <c r="G751" s="41">
        <v>5.25</v>
      </c>
      <c r="H751" s="1"/>
      <c r="I751" s="38">
        <f t="shared" si="0"/>
        <v>568235.27249999996</v>
      </c>
      <c r="J751" s="1"/>
      <c r="K751" s="29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33">
        <v>44242</v>
      </c>
      <c r="C752" s="34"/>
      <c r="D752" s="24">
        <v>55217</v>
      </c>
      <c r="E752" s="35" t="str">
        <f ca="1">IFERROR(OFFSET('Product list'!$D$1,MATCH(D752,'Product list'!$C:$C,0)-1,0),"Product Not in List")</f>
        <v xml:space="preserve">Short Ribs - 3 Rib MW/VAC FRZ    Carton </v>
      </c>
      <c r="F752" s="36">
        <v>10705.88</v>
      </c>
      <c r="G752" s="42">
        <v>10.01</v>
      </c>
      <c r="H752" s="1"/>
      <c r="I752" s="38">
        <f t="shared" si="0"/>
        <v>107165.85879999999</v>
      </c>
      <c r="J752" s="1"/>
      <c r="K752" s="29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33">
        <v>44242</v>
      </c>
      <c r="C753" s="34"/>
      <c r="D753" s="24">
        <v>689667</v>
      </c>
      <c r="E753" s="35" t="str">
        <f ca="1">IFERROR(OFFSET('Product list'!$D$1,MATCH(D753,'Product list'!$C:$C,0)-1,0),"Product Not in List")</f>
        <v xml:space="preserve">Neck Bone  LP FRZ  Halal  Carton </v>
      </c>
      <c r="F753" s="36">
        <v>10735.29</v>
      </c>
      <c r="G753" s="42">
        <v>2.1</v>
      </c>
      <c r="H753" s="1"/>
      <c r="I753" s="38">
        <f t="shared" si="0"/>
        <v>22544.109000000004</v>
      </c>
      <c r="J753" s="1"/>
      <c r="K753" s="29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33">
        <v>44242</v>
      </c>
      <c r="C754" s="34"/>
      <c r="D754" s="24">
        <v>689794</v>
      </c>
      <c r="E754" s="35" t="str">
        <f ca="1">IFERROR(OFFSET('Product list'!$D$1,MATCH(D754,'Product list'!$C:$C,0)-1,0),"Product Not in List")</f>
        <v xml:space="preserve">Chuck Roll - 5 Rib IW/VAC FRZ  Halal  Carton </v>
      </c>
      <c r="F754" s="36">
        <v>39117.65</v>
      </c>
      <c r="G754" s="42">
        <v>8.4</v>
      </c>
      <c r="H754" s="1"/>
      <c r="I754" s="38">
        <f t="shared" si="0"/>
        <v>328588.26</v>
      </c>
      <c r="J754" s="1"/>
      <c r="K754" s="29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33">
        <v>44242</v>
      </c>
      <c r="C755" s="34"/>
      <c r="D755" s="24">
        <v>697365</v>
      </c>
      <c r="E755" s="35" t="str">
        <f ca="1">IFERROR(OFFSET('Product list'!$D$1,MATCH(D755,'Product list'!$C:$C,0)-1,0),"Product Not in List")</f>
        <v>*YP* Knuckle - Undercut On IW/VAC FRZ Halal Generic Carton</v>
      </c>
      <c r="F755" s="36">
        <v>25294</v>
      </c>
      <c r="G755" s="42">
        <v>8.7100000000000009</v>
      </c>
      <c r="H755" s="1"/>
      <c r="I755" s="38">
        <f t="shared" si="0"/>
        <v>220310.74000000002</v>
      </c>
      <c r="J755" s="1"/>
      <c r="K755" s="29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33">
        <v>44242</v>
      </c>
      <c r="C756" s="34"/>
      <c r="D756" s="24">
        <v>698188</v>
      </c>
      <c r="E756" s="35" t="str">
        <f ca="1">IFERROR(OFFSET('Product list'!$D$1,MATCH(D756,'Product list'!$C:$C,0)-1,0),"Product Not in List")</f>
        <v xml:space="preserve">Chuck Roll - 5 Rib IW/VAC FRZ HGP-Free  CHINA LABEL Carton </v>
      </c>
      <c r="F756" s="36">
        <v>16167.47</v>
      </c>
      <c r="G756" s="42">
        <v>8.6999999999999993</v>
      </c>
      <c r="H756" s="1"/>
      <c r="I756" s="38">
        <f t="shared" si="0"/>
        <v>140656.98899999997</v>
      </c>
      <c r="J756" s="1"/>
      <c r="K756" s="29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33">
        <v>44242</v>
      </c>
      <c r="C757" s="34"/>
      <c r="D757" s="24">
        <v>698227</v>
      </c>
      <c r="E757" s="35" t="str">
        <f ca="1">IFERROR(OFFSET('Product list'!$D$1,MATCH(D757,'Product list'!$C:$C,0)-1,0),"Product Not in List")</f>
        <v xml:space="preserve">Chuck Short Rib - 3 Rib MW/VAC FRZ HGP-Free  CHINA LABEL Carton </v>
      </c>
      <c r="F757" s="36">
        <v>3529.41</v>
      </c>
      <c r="G757" s="42">
        <v>7.15</v>
      </c>
      <c r="H757" s="1"/>
      <c r="I757" s="38">
        <f t="shared" si="0"/>
        <v>25235.281500000001</v>
      </c>
      <c r="J757" s="1"/>
      <c r="K757" s="29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33">
        <v>44242</v>
      </c>
      <c r="C758" s="34"/>
      <c r="D758" s="24">
        <v>698228</v>
      </c>
      <c r="E758" s="35" t="str">
        <f ca="1">IFERROR(OFFSET('Product list'!$D$1,MATCH(D758,'Product list'!$C:$C,0)-1,0),"Product Not in List")</f>
        <v xml:space="preserve">Short Rib  MW/VAC FRZ HGP-Free  CHINA LABEL Carton </v>
      </c>
      <c r="F758" s="36">
        <v>4411.76</v>
      </c>
      <c r="G758" s="42">
        <v>9.5500000000000007</v>
      </c>
      <c r="H758" s="1"/>
      <c r="I758" s="38">
        <f t="shared" si="0"/>
        <v>42132.308000000005</v>
      </c>
      <c r="J758" s="1"/>
      <c r="K758" s="29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33">
        <v>44242</v>
      </c>
      <c r="C759" s="34"/>
      <c r="D759" s="24">
        <v>698267</v>
      </c>
      <c r="E759" s="35" t="str">
        <f ca="1">IFERROR(OFFSET('Product list'!$D$1,MATCH(D759,'Product list'!$C:$C,0)-1,0),"Product Not in List")</f>
        <v xml:space="preserve">Back Ribs - 6 Rib LP FRZ    Carton </v>
      </c>
      <c r="F759" s="36">
        <v>8235.2900000000009</v>
      </c>
      <c r="G759" s="42">
        <v>6.76</v>
      </c>
      <c r="H759" s="1"/>
      <c r="I759" s="38">
        <f t="shared" si="0"/>
        <v>55670.560400000002</v>
      </c>
      <c r="J759" s="1"/>
      <c r="K759" s="29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33">
        <v>44242</v>
      </c>
      <c r="C760" s="34"/>
      <c r="D760" s="24">
        <v>698268</v>
      </c>
      <c r="E760" s="35" t="str">
        <f ca="1">IFERROR(OFFSET('Product list'!$D$1,MATCH(D760,'Product list'!$C:$C,0)-1,0),"Product Not in List")</f>
        <v xml:space="preserve">Tri Tip  MW/VAC CHILLED    Carton </v>
      </c>
      <c r="F760" s="36">
        <v>7352.94</v>
      </c>
      <c r="G760" s="42">
        <v>9.4</v>
      </c>
      <c r="H760" s="1"/>
      <c r="I760" s="38">
        <f t="shared" si="0"/>
        <v>69117.635999999999</v>
      </c>
      <c r="J760" s="1"/>
      <c r="K760" s="29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33">
        <v>44242</v>
      </c>
      <c r="C761" s="34"/>
      <c r="D761" s="24">
        <v>698273</v>
      </c>
      <c r="E761" s="35" t="str">
        <f ca="1">IFERROR(OFFSET('Product list'!$D$1,MATCH(D761,'Product list'!$C:$C,0)-1,0),"Product Not in List")</f>
        <v xml:space="preserve">Brisket Pieces - Deckle MW/VAC FRZ HGP-Free  CHINA LABEL Carton </v>
      </c>
      <c r="F761" s="36">
        <v>4411.76</v>
      </c>
      <c r="G761" s="42">
        <v>4.5</v>
      </c>
      <c r="H761" s="1"/>
      <c r="I761" s="38">
        <f t="shared" si="0"/>
        <v>19852.920000000002</v>
      </c>
      <c r="J761" s="1"/>
      <c r="K761" s="29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33">
        <v>44242</v>
      </c>
      <c r="C762" s="34"/>
      <c r="D762" s="24">
        <v>698301</v>
      </c>
      <c r="E762" s="35" t="str">
        <f ca="1">IFERROR(OFFSET('Product list'!$D$1,MATCH(D762,'Product list'!$C:$C,0)-1,0),"Product Not in List")</f>
        <v xml:space="preserve">Back Ribs - 6 Rib, approx 120mm LP FRZ HGP-Free  CHINA LABEL Carton </v>
      </c>
      <c r="F762" s="36">
        <v>3529</v>
      </c>
      <c r="G762" s="42">
        <v>6.75</v>
      </c>
      <c r="H762" s="1"/>
      <c r="I762" s="38">
        <f t="shared" si="0"/>
        <v>23820.75</v>
      </c>
      <c r="J762" s="1"/>
      <c r="K762" s="29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33">
        <v>44242</v>
      </c>
      <c r="C763" s="34"/>
      <c r="D763" s="24">
        <v>698565</v>
      </c>
      <c r="E763" s="35" t="str">
        <f ca="1">IFERROR(OFFSET('Product list'!$D$1,MATCH(D763,'Product list'!$C:$C,0)-1,0),"Product Not in List")</f>
        <v xml:space="preserve">Brisket Navel End - 7 Rib IW/VAC CHILLED    Carton </v>
      </c>
      <c r="F763" s="36">
        <v>30882.35</v>
      </c>
      <c r="G763" s="42">
        <v>6</v>
      </c>
      <c r="H763" s="1"/>
      <c r="I763" s="38">
        <f t="shared" si="0"/>
        <v>185294.09999999998</v>
      </c>
      <c r="J763" s="1"/>
      <c r="K763" s="29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33">
        <v>44242</v>
      </c>
      <c r="C764" s="34"/>
      <c r="D764" s="24">
        <v>698818</v>
      </c>
      <c r="E764" s="35" t="str">
        <f ca="1">IFERROR(OFFSET('Product list'!$D$1,MATCH(D764,'Product list'!$C:$C,0)-1,0),"Product Not in List")</f>
        <v>*YP* Trimmings 65CL 27.2kg BP FRZ Halal Generic Carton</v>
      </c>
      <c r="F764" s="36">
        <v>92647</v>
      </c>
      <c r="G764" s="42">
        <v>4.0999999999999996</v>
      </c>
      <c r="H764" s="1"/>
      <c r="I764" s="38">
        <f t="shared" si="0"/>
        <v>379852.69999999995</v>
      </c>
      <c r="J764" s="1"/>
      <c r="K764" s="29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33">
        <v>44242</v>
      </c>
      <c r="C765" s="34"/>
      <c r="D765" s="24">
        <v>763706</v>
      </c>
      <c r="E765" s="35" t="str">
        <f ca="1">IFERROR(OFFSET('Product list'!$D$1,MATCH(D765,'Product list'!$C:$C,0)-1,0),"Product Not in List")</f>
        <v xml:space="preserve">Intercostals - Portion Minimum 85mm MW/VAC FRZ    Carton </v>
      </c>
      <c r="F765" s="36">
        <v>7352</v>
      </c>
      <c r="G765" s="42">
        <v>10.65</v>
      </c>
      <c r="H765" s="1"/>
      <c r="I765" s="38">
        <f t="shared" si="0"/>
        <v>78298.8</v>
      </c>
      <c r="J765" s="1"/>
      <c r="K765" s="29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33">
        <v>44242</v>
      </c>
      <c r="C766" s="34"/>
      <c r="D766" s="24">
        <v>763707</v>
      </c>
      <c r="E766" s="35" t="str">
        <f ca="1">IFERROR(OFFSET('Product list'!$D$1,MATCH(D766,'Product list'!$C:$C,0)-1,0),"Product Not in List")</f>
        <v xml:space="preserve">Oyster Blade  IW/VAC FRZ    Carton </v>
      </c>
      <c r="F766" s="36">
        <v>8823.5300000000007</v>
      </c>
      <c r="G766" s="42">
        <v>8.42</v>
      </c>
      <c r="H766" s="1"/>
      <c r="I766" s="38">
        <f t="shared" si="0"/>
        <v>74294.122600000002</v>
      </c>
      <c r="J766" s="1"/>
      <c r="K766" s="29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33">
        <v>44242</v>
      </c>
      <c r="C767" s="34"/>
      <c r="D767" s="24">
        <v>764794</v>
      </c>
      <c r="E767" s="35" t="str">
        <f ca="1">IFERROR(OFFSET('Product list'!$D$1,MATCH(D767,'Product list'!$C:$C,0)-1,0),"Product Not in List")</f>
        <v xml:space="preserve">Chuck Short Rib - 3 Rib MW/VAC FRZ    Carton </v>
      </c>
      <c r="F767" s="36">
        <v>11764.71</v>
      </c>
      <c r="G767" s="42">
        <v>8.9</v>
      </c>
      <c r="H767" s="1"/>
      <c r="I767" s="38">
        <f t="shared" si="0"/>
        <v>104705.91899999999</v>
      </c>
      <c r="J767" s="1"/>
      <c r="K767" s="29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33">
        <v>44242</v>
      </c>
      <c r="C768" s="34"/>
      <c r="D768" s="24">
        <v>764817</v>
      </c>
      <c r="E768" s="35" t="str">
        <f ca="1">IFERROR(OFFSET('Product list'!$D$1,MATCH(D768,'Product list'!$C:$C,0)-1,0),"Product Not in List")</f>
        <v xml:space="preserve">Flap Meat  MW/VAC CHILLED    Carton </v>
      </c>
      <c r="F768" s="36">
        <v>15441</v>
      </c>
      <c r="G768" s="42">
        <v>13.3</v>
      </c>
      <c r="H768" s="1"/>
      <c r="I768" s="38">
        <f t="shared" si="0"/>
        <v>205365.30000000002</v>
      </c>
      <c r="J768" s="1"/>
      <c r="K768" s="29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33">
        <v>44242</v>
      </c>
      <c r="C769" s="34"/>
      <c r="D769" s="24">
        <v>764822</v>
      </c>
      <c r="E769" s="35" t="str">
        <f ca="1">IFERROR(OFFSET('Product list'!$D$1,MATCH(D769,'Product list'!$C:$C,0)-1,0),"Product Not in List")</f>
        <v xml:space="preserve">Bolar Blade  IW/VAC FRZ    Carton </v>
      </c>
      <c r="F769" s="36">
        <v>11764</v>
      </c>
      <c r="G769" s="42">
        <v>7.44</v>
      </c>
      <c r="H769" s="1"/>
      <c r="I769" s="38">
        <f t="shared" si="0"/>
        <v>87524.160000000003</v>
      </c>
      <c r="J769" s="1"/>
      <c r="K769" s="29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33">
        <v>44242</v>
      </c>
      <c r="C770" s="34"/>
      <c r="D770" s="24">
        <v>764828</v>
      </c>
      <c r="E770" s="35" t="str">
        <f ca="1">IFERROR(OFFSET('Product list'!$D$1,MATCH(D770,'Product list'!$C:$C,0)-1,0),"Product Not in List")</f>
        <v xml:space="preserve">Inside Skirt  MW/VAC FRZ    Carton </v>
      </c>
      <c r="F770" s="36">
        <v>11323.53</v>
      </c>
      <c r="G770" s="42">
        <v>8.8000000000000007</v>
      </c>
      <c r="H770" s="1"/>
      <c r="I770" s="38">
        <f t="shared" si="0"/>
        <v>99647.064000000013</v>
      </c>
      <c r="J770" s="1"/>
      <c r="K770" s="29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33">
        <v>44242</v>
      </c>
      <c r="C771" s="34"/>
      <c r="D771" s="24">
        <v>764832</v>
      </c>
      <c r="E771" s="35" t="str">
        <f ca="1">IFERROR(OFFSET('Product list'!$D$1,MATCH(D771,'Product list'!$C:$C,0)-1,0),"Product Not in List")</f>
        <v xml:space="preserve">Plate Rib  BP FRZ    Carton </v>
      </c>
      <c r="F771" s="36">
        <v>4411.76</v>
      </c>
      <c r="G771" s="42">
        <v>3.79</v>
      </c>
      <c r="H771" s="1"/>
      <c r="I771" s="38">
        <f t="shared" si="0"/>
        <v>16720.570400000001</v>
      </c>
      <c r="J771" s="1"/>
      <c r="K771" s="29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33">
        <v>44242</v>
      </c>
      <c r="C772" s="34"/>
      <c r="D772" s="24">
        <v>764844</v>
      </c>
      <c r="E772" s="35" t="str">
        <f ca="1">IFERROR(OFFSET('Product list'!$D$1,MATCH(D772,'Product list'!$C:$C,0)-1,0),"Product Not in List")</f>
        <v xml:space="preserve">Spare Ribs - 3Rib LP FRZ    Carton </v>
      </c>
      <c r="F772" s="36">
        <v>5882</v>
      </c>
      <c r="G772" s="42">
        <v>3.95</v>
      </c>
      <c r="H772" s="1"/>
      <c r="I772" s="38">
        <f t="shared" si="0"/>
        <v>23233.9</v>
      </c>
      <c r="J772" s="1"/>
      <c r="K772" s="29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33">
        <v>44242</v>
      </c>
      <c r="C773" s="34"/>
      <c r="D773" s="24">
        <v>764861</v>
      </c>
      <c r="E773" s="35" t="str">
        <f ca="1">IFERROR(OFFSET('Product list'!$D$1,MATCH(D773,'Product list'!$C:$C,0)-1,0),"Product Not in List")</f>
        <v>*YP* Trimmings 50CL 25.0kg BP FRZ Halal Generic Carton</v>
      </c>
      <c r="F773" s="36">
        <v>17647.060000000001</v>
      </c>
      <c r="G773" s="42">
        <v>2.04</v>
      </c>
      <c r="H773" s="1"/>
      <c r="I773" s="38">
        <f t="shared" si="0"/>
        <v>36000.002400000005</v>
      </c>
      <c r="J773" s="1"/>
      <c r="K773" s="29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33">
        <v>44242</v>
      </c>
      <c r="C774" s="34"/>
      <c r="D774" s="24">
        <v>764867</v>
      </c>
      <c r="E774" s="35" t="str">
        <f ca="1">IFERROR(OFFSET('Product list'!$D$1,MATCH(D774,'Product list'!$C:$C,0)-1,0),"Product Not in List")</f>
        <v xml:space="preserve">Eye Round  MW/VAC FRZ    Carton </v>
      </c>
      <c r="F774" s="36">
        <v>15441.18</v>
      </c>
      <c r="G774" s="42">
        <v>8.76</v>
      </c>
      <c r="H774" s="1"/>
      <c r="I774" s="38">
        <f t="shared" si="0"/>
        <v>135264.73680000001</v>
      </c>
      <c r="J774" s="1"/>
      <c r="K774" s="29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33">
        <v>44242</v>
      </c>
      <c r="C775" s="34"/>
      <c r="D775" s="24">
        <v>764869</v>
      </c>
      <c r="E775" s="35" t="str">
        <f ca="1">IFERROR(OFFSET('Product list'!$D$1,MATCH(D775,'Product list'!$C:$C,0)-1,0),"Product Not in List")</f>
        <v xml:space="preserve">Brisket Point End - Deckle Off 5 Rib IW/VAC FRZ    Carton </v>
      </c>
      <c r="F775" s="36">
        <v>51470.59</v>
      </c>
      <c r="G775" s="42">
        <v>8.4</v>
      </c>
      <c r="H775" s="1"/>
      <c r="I775" s="38">
        <f t="shared" si="0"/>
        <v>432352.95600000001</v>
      </c>
      <c r="J775" s="1"/>
      <c r="K775" s="29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33">
        <v>44242</v>
      </c>
      <c r="C776" s="34"/>
      <c r="D776" s="24">
        <v>764916</v>
      </c>
      <c r="E776" s="35" t="str">
        <f ca="1">IFERROR(OFFSET('Product list'!$D$1,MATCH(D776,'Product list'!$C:$C,0)-1,0),"Product Not in List")</f>
        <v xml:space="preserve">Flank Steak  LP FRZ    Carton </v>
      </c>
      <c r="F776" s="36">
        <v>5705</v>
      </c>
      <c r="G776" s="42">
        <v>11.7</v>
      </c>
      <c r="H776" s="1"/>
      <c r="I776" s="38">
        <f t="shared" si="0"/>
        <v>66748.5</v>
      </c>
      <c r="J776" s="1"/>
      <c r="K776" s="29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33">
        <v>44242</v>
      </c>
      <c r="C777" s="34"/>
      <c r="D777" s="24">
        <v>79863</v>
      </c>
      <c r="E777" s="35" t="str">
        <f ca="1">IFERROR(OFFSET('Product list'!$D$1,MATCH(D777,'Product list'!$C:$C,0)-1,0),"Product Not in List")</f>
        <v>Outside Flat IW/VAC FZN Non-Halal Generic Carton</v>
      </c>
      <c r="F777" s="36">
        <v>10294</v>
      </c>
      <c r="G777" s="42">
        <v>7.15</v>
      </c>
      <c r="H777" s="1"/>
      <c r="I777" s="38">
        <f t="shared" si="0"/>
        <v>73602.100000000006</v>
      </c>
      <c r="J777" s="1"/>
      <c r="K777" s="29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33">
        <v>44242</v>
      </c>
      <c r="C778" s="34"/>
      <c r="D778" s="24">
        <v>764738</v>
      </c>
      <c r="E778" s="35" t="str">
        <f ca="1">IFERROR(OFFSET('Product list'!$D$1,MATCH(D778,'Product list'!$C:$C,0)-1,0),"Product Not in List")</f>
        <v>Trimmings 85cl</v>
      </c>
      <c r="F778" s="36">
        <v>17647</v>
      </c>
      <c r="G778" s="43">
        <v>6.95</v>
      </c>
      <c r="H778" s="1"/>
      <c r="I778" s="38">
        <f t="shared" si="0"/>
        <v>122646.65000000001</v>
      </c>
      <c r="J778" s="1"/>
      <c r="K778" s="29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33">
        <v>44249</v>
      </c>
      <c r="C779" s="34"/>
      <c r="D779" s="24">
        <v>12444</v>
      </c>
      <c r="E779" s="35" t="str">
        <f ca="1">IFERROR(OFFSET('Product list'!$D$1,MATCH(D779,'Product list'!$C:$C,0)-1,0),"Product Not in List")</f>
        <v>*YP* Trimmings 75CL 27.2kg BP FRZ Halal Generic Carton</v>
      </c>
      <c r="F779" s="36">
        <v>108235.29</v>
      </c>
      <c r="G779" s="41">
        <v>5.25</v>
      </c>
      <c r="H779" s="1"/>
      <c r="I779" s="38">
        <f t="shared" si="0"/>
        <v>568235.27249999996</v>
      </c>
      <c r="J779" s="1"/>
      <c r="K779" s="29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33">
        <v>44249</v>
      </c>
      <c r="C780" s="34"/>
      <c r="D780" s="24">
        <v>55217</v>
      </c>
      <c r="E780" s="35" t="str">
        <f ca="1">IFERROR(OFFSET('Product list'!$D$1,MATCH(D780,'Product list'!$C:$C,0)-1,0),"Product Not in List")</f>
        <v xml:space="preserve">Short Ribs - 3 Rib MW/VAC FRZ    Carton </v>
      </c>
      <c r="F780" s="36">
        <v>10705.88</v>
      </c>
      <c r="G780" s="42">
        <v>10.01</v>
      </c>
      <c r="H780" s="1"/>
      <c r="I780" s="38">
        <f t="shared" si="0"/>
        <v>107165.85879999999</v>
      </c>
      <c r="J780" s="1"/>
      <c r="K780" s="29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33">
        <v>44249</v>
      </c>
      <c r="C781" s="34"/>
      <c r="D781" s="24">
        <v>689667</v>
      </c>
      <c r="E781" s="35" t="str">
        <f ca="1">IFERROR(OFFSET('Product list'!$D$1,MATCH(D781,'Product list'!$C:$C,0)-1,0),"Product Not in List")</f>
        <v xml:space="preserve">Neck Bone  LP FRZ  Halal  Carton </v>
      </c>
      <c r="F781" s="36">
        <v>10735.29</v>
      </c>
      <c r="G781" s="42">
        <v>2.1</v>
      </c>
      <c r="H781" s="1"/>
      <c r="I781" s="38">
        <f t="shared" si="0"/>
        <v>22544.109000000004</v>
      </c>
      <c r="J781" s="1"/>
      <c r="K781" s="29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33">
        <v>44249</v>
      </c>
      <c r="C782" s="34"/>
      <c r="D782" s="24">
        <v>689794</v>
      </c>
      <c r="E782" s="35" t="str">
        <f ca="1">IFERROR(OFFSET('Product list'!$D$1,MATCH(D782,'Product list'!$C:$C,0)-1,0),"Product Not in List")</f>
        <v xml:space="preserve">Chuck Roll - 5 Rib IW/VAC FRZ  Halal  Carton </v>
      </c>
      <c r="F782" s="36">
        <v>39117.65</v>
      </c>
      <c r="G782" s="42">
        <v>8.4</v>
      </c>
      <c r="H782" s="1"/>
      <c r="I782" s="38">
        <f t="shared" si="0"/>
        <v>328588.26</v>
      </c>
      <c r="J782" s="1"/>
      <c r="K782" s="29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33">
        <v>44249</v>
      </c>
      <c r="C783" s="34"/>
      <c r="D783" s="24">
        <v>697365</v>
      </c>
      <c r="E783" s="35" t="str">
        <f ca="1">IFERROR(OFFSET('Product list'!$D$1,MATCH(D783,'Product list'!$C:$C,0)-1,0),"Product Not in List")</f>
        <v>*YP* Knuckle - Undercut On IW/VAC FRZ Halal Generic Carton</v>
      </c>
      <c r="F783" s="36">
        <v>25294</v>
      </c>
      <c r="G783" s="42">
        <v>8.7100000000000009</v>
      </c>
      <c r="H783" s="1"/>
      <c r="I783" s="38">
        <f t="shared" si="0"/>
        <v>220310.74000000002</v>
      </c>
      <c r="J783" s="1"/>
      <c r="K783" s="29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33">
        <v>44249</v>
      </c>
      <c r="C784" s="34"/>
      <c r="D784" s="24">
        <v>698188</v>
      </c>
      <c r="E784" s="35" t="str">
        <f ca="1">IFERROR(OFFSET('Product list'!$D$1,MATCH(D784,'Product list'!$C:$C,0)-1,0),"Product Not in List")</f>
        <v xml:space="preserve">Chuck Roll - 5 Rib IW/VAC FRZ HGP-Free  CHINA LABEL Carton </v>
      </c>
      <c r="F784" s="36">
        <v>16167.47</v>
      </c>
      <c r="G784" s="42">
        <v>8.6999999999999993</v>
      </c>
      <c r="H784" s="1"/>
      <c r="I784" s="38">
        <f t="shared" si="0"/>
        <v>140656.98899999997</v>
      </c>
      <c r="J784" s="1"/>
      <c r="K784" s="29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33">
        <v>44249</v>
      </c>
      <c r="C785" s="34"/>
      <c r="D785" s="24">
        <v>698227</v>
      </c>
      <c r="E785" s="35" t="str">
        <f ca="1">IFERROR(OFFSET('Product list'!$D$1,MATCH(D785,'Product list'!$C:$C,0)-1,0),"Product Not in List")</f>
        <v xml:space="preserve">Chuck Short Rib - 3 Rib MW/VAC FRZ HGP-Free  CHINA LABEL Carton </v>
      </c>
      <c r="F785" s="36">
        <v>3529.41</v>
      </c>
      <c r="G785" s="42">
        <v>7.15</v>
      </c>
      <c r="H785" s="1"/>
      <c r="I785" s="38">
        <f t="shared" si="0"/>
        <v>25235.281500000001</v>
      </c>
      <c r="J785" s="1"/>
      <c r="K785" s="29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33">
        <v>44249</v>
      </c>
      <c r="C786" s="34"/>
      <c r="D786" s="24">
        <v>698228</v>
      </c>
      <c r="E786" s="35" t="str">
        <f ca="1">IFERROR(OFFSET('Product list'!$D$1,MATCH(D786,'Product list'!$C:$C,0)-1,0),"Product Not in List")</f>
        <v xml:space="preserve">Short Rib  MW/VAC FRZ HGP-Free  CHINA LABEL Carton </v>
      </c>
      <c r="F786" s="36">
        <v>4411.76</v>
      </c>
      <c r="G786" s="42">
        <v>9.5500000000000007</v>
      </c>
      <c r="H786" s="1"/>
      <c r="I786" s="38">
        <f t="shared" si="0"/>
        <v>42132.308000000005</v>
      </c>
      <c r="J786" s="1"/>
      <c r="K786" s="29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33">
        <v>44249</v>
      </c>
      <c r="C787" s="34"/>
      <c r="D787" s="24">
        <v>698267</v>
      </c>
      <c r="E787" s="35" t="str">
        <f ca="1">IFERROR(OFFSET('Product list'!$D$1,MATCH(D787,'Product list'!$C:$C,0)-1,0),"Product Not in List")</f>
        <v xml:space="preserve">Back Ribs - 6 Rib LP FRZ    Carton </v>
      </c>
      <c r="F787" s="36">
        <v>8235.2900000000009</v>
      </c>
      <c r="G787" s="42">
        <v>6.76</v>
      </c>
      <c r="H787" s="1"/>
      <c r="I787" s="38">
        <f t="shared" si="0"/>
        <v>55670.560400000002</v>
      </c>
      <c r="J787" s="1"/>
      <c r="K787" s="29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33">
        <v>44249</v>
      </c>
      <c r="C788" s="34"/>
      <c r="D788" s="24">
        <v>698268</v>
      </c>
      <c r="E788" s="35" t="str">
        <f ca="1">IFERROR(OFFSET('Product list'!$D$1,MATCH(D788,'Product list'!$C:$C,0)-1,0),"Product Not in List")</f>
        <v xml:space="preserve">Tri Tip  MW/VAC CHILLED    Carton </v>
      </c>
      <c r="F788" s="36">
        <v>7352.94</v>
      </c>
      <c r="G788" s="42">
        <v>9.4</v>
      </c>
      <c r="H788" s="1"/>
      <c r="I788" s="38">
        <f t="shared" si="0"/>
        <v>69117.635999999999</v>
      </c>
      <c r="J788" s="1"/>
      <c r="K788" s="29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33">
        <v>44249</v>
      </c>
      <c r="C789" s="34"/>
      <c r="D789" s="24">
        <v>698273</v>
      </c>
      <c r="E789" s="35" t="str">
        <f ca="1">IFERROR(OFFSET('Product list'!$D$1,MATCH(D789,'Product list'!$C:$C,0)-1,0),"Product Not in List")</f>
        <v xml:space="preserve">Brisket Pieces - Deckle MW/VAC FRZ HGP-Free  CHINA LABEL Carton </v>
      </c>
      <c r="F789" s="36">
        <v>4411.76</v>
      </c>
      <c r="G789" s="42">
        <v>4.5</v>
      </c>
      <c r="H789" s="1"/>
      <c r="I789" s="38">
        <f t="shared" si="0"/>
        <v>19852.920000000002</v>
      </c>
      <c r="J789" s="1"/>
      <c r="K789" s="29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33">
        <v>44249</v>
      </c>
      <c r="C790" s="34"/>
      <c r="D790" s="24">
        <v>698301</v>
      </c>
      <c r="E790" s="35" t="str">
        <f ca="1">IFERROR(OFFSET('Product list'!$D$1,MATCH(D790,'Product list'!$C:$C,0)-1,0),"Product Not in List")</f>
        <v xml:space="preserve">Back Ribs - 6 Rib, approx 120mm LP FRZ HGP-Free  CHINA LABEL Carton </v>
      </c>
      <c r="F790" s="36">
        <v>3529</v>
      </c>
      <c r="G790" s="42">
        <v>6.75</v>
      </c>
      <c r="H790" s="1"/>
      <c r="I790" s="38">
        <f t="shared" si="0"/>
        <v>23820.75</v>
      </c>
      <c r="J790" s="1"/>
      <c r="K790" s="29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33">
        <v>44249</v>
      </c>
      <c r="C791" s="34"/>
      <c r="D791" s="24">
        <v>698565</v>
      </c>
      <c r="E791" s="35" t="str">
        <f ca="1">IFERROR(OFFSET('Product list'!$D$1,MATCH(D791,'Product list'!$C:$C,0)-1,0),"Product Not in List")</f>
        <v xml:space="preserve">Brisket Navel End - 7 Rib IW/VAC CHILLED    Carton </v>
      </c>
      <c r="F791" s="36">
        <v>30882.35</v>
      </c>
      <c r="G791" s="42">
        <v>6</v>
      </c>
      <c r="H791" s="1"/>
      <c r="I791" s="38">
        <f t="shared" si="0"/>
        <v>185294.09999999998</v>
      </c>
      <c r="J791" s="1"/>
      <c r="K791" s="29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33">
        <v>44249</v>
      </c>
      <c r="C792" s="34"/>
      <c r="D792" s="24">
        <v>698818</v>
      </c>
      <c r="E792" s="35" t="str">
        <f ca="1">IFERROR(OFFSET('Product list'!$D$1,MATCH(D792,'Product list'!$C:$C,0)-1,0),"Product Not in List")</f>
        <v>*YP* Trimmings 65CL 27.2kg BP FRZ Halal Generic Carton</v>
      </c>
      <c r="F792" s="36">
        <v>92647</v>
      </c>
      <c r="G792" s="42">
        <v>4.0999999999999996</v>
      </c>
      <c r="H792" s="1"/>
      <c r="I792" s="38">
        <f t="shared" si="0"/>
        <v>379852.69999999995</v>
      </c>
      <c r="J792" s="1"/>
      <c r="K792" s="29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33">
        <v>44249</v>
      </c>
      <c r="C793" s="34"/>
      <c r="D793" s="24">
        <v>763706</v>
      </c>
      <c r="E793" s="35" t="str">
        <f ca="1">IFERROR(OFFSET('Product list'!$D$1,MATCH(D793,'Product list'!$C:$C,0)-1,0),"Product Not in List")</f>
        <v xml:space="preserve">Intercostals - Portion Minimum 85mm MW/VAC FRZ    Carton </v>
      </c>
      <c r="F793" s="36">
        <v>7352</v>
      </c>
      <c r="G793" s="42">
        <v>10.65</v>
      </c>
      <c r="H793" s="1"/>
      <c r="I793" s="38">
        <f t="shared" si="0"/>
        <v>78298.8</v>
      </c>
      <c r="J793" s="1"/>
      <c r="K793" s="29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33">
        <v>44249</v>
      </c>
      <c r="C794" s="34"/>
      <c r="D794" s="24">
        <v>763707</v>
      </c>
      <c r="E794" s="35" t="str">
        <f ca="1">IFERROR(OFFSET('Product list'!$D$1,MATCH(D794,'Product list'!$C:$C,0)-1,0),"Product Not in List")</f>
        <v xml:space="preserve">Oyster Blade  IW/VAC FRZ    Carton </v>
      </c>
      <c r="F794" s="36">
        <v>8823.5300000000007</v>
      </c>
      <c r="G794" s="42">
        <v>8.42</v>
      </c>
      <c r="H794" s="1"/>
      <c r="I794" s="38">
        <f t="shared" si="0"/>
        <v>74294.122600000002</v>
      </c>
      <c r="J794" s="1"/>
      <c r="K794" s="29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33">
        <v>44249</v>
      </c>
      <c r="C795" s="34"/>
      <c r="D795" s="24">
        <v>764794</v>
      </c>
      <c r="E795" s="35" t="str">
        <f ca="1">IFERROR(OFFSET('Product list'!$D$1,MATCH(D795,'Product list'!$C:$C,0)-1,0),"Product Not in List")</f>
        <v xml:space="preserve">Chuck Short Rib - 3 Rib MW/VAC FRZ    Carton </v>
      </c>
      <c r="F795" s="36">
        <v>11764.71</v>
      </c>
      <c r="G795" s="42">
        <v>8.9</v>
      </c>
      <c r="H795" s="1"/>
      <c r="I795" s="38">
        <f t="shared" si="0"/>
        <v>104705.91899999999</v>
      </c>
      <c r="J795" s="1"/>
      <c r="K795" s="29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33">
        <v>44249</v>
      </c>
      <c r="C796" s="34"/>
      <c r="D796" s="24">
        <v>764817</v>
      </c>
      <c r="E796" s="35" t="str">
        <f ca="1">IFERROR(OFFSET('Product list'!$D$1,MATCH(D796,'Product list'!$C:$C,0)-1,0),"Product Not in List")</f>
        <v xml:space="preserve">Flap Meat  MW/VAC CHILLED    Carton </v>
      </c>
      <c r="F796" s="36">
        <v>15441</v>
      </c>
      <c r="G796" s="42">
        <v>13.3</v>
      </c>
      <c r="H796" s="1"/>
      <c r="I796" s="38">
        <f t="shared" si="0"/>
        <v>205365.30000000002</v>
      </c>
      <c r="J796" s="1"/>
      <c r="K796" s="29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33">
        <v>44249</v>
      </c>
      <c r="C797" s="34"/>
      <c r="D797" s="24">
        <v>764822</v>
      </c>
      <c r="E797" s="35" t="str">
        <f ca="1">IFERROR(OFFSET('Product list'!$D$1,MATCH(D797,'Product list'!$C:$C,0)-1,0),"Product Not in List")</f>
        <v xml:space="preserve">Bolar Blade  IW/VAC FRZ    Carton </v>
      </c>
      <c r="F797" s="36">
        <v>11764</v>
      </c>
      <c r="G797" s="42">
        <v>7.44</v>
      </c>
      <c r="H797" s="1"/>
      <c r="I797" s="38">
        <f t="shared" si="0"/>
        <v>87524.160000000003</v>
      </c>
      <c r="J797" s="1"/>
      <c r="K797" s="29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33">
        <v>44249</v>
      </c>
      <c r="C798" s="34"/>
      <c r="D798" s="24">
        <v>764828</v>
      </c>
      <c r="E798" s="35" t="str">
        <f ca="1">IFERROR(OFFSET('Product list'!$D$1,MATCH(D798,'Product list'!$C:$C,0)-1,0),"Product Not in List")</f>
        <v xml:space="preserve">Inside Skirt  MW/VAC FRZ    Carton </v>
      </c>
      <c r="F798" s="36">
        <v>11323.53</v>
      </c>
      <c r="G798" s="42">
        <v>8.8000000000000007</v>
      </c>
      <c r="H798" s="1"/>
      <c r="I798" s="38">
        <f t="shared" si="0"/>
        <v>99647.064000000013</v>
      </c>
      <c r="J798" s="1"/>
      <c r="K798" s="29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33">
        <v>44249</v>
      </c>
      <c r="C799" s="34"/>
      <c r="D799" s="24">
        <v>764832</v>
      </c>
      <c r="E799" s="35" t="str">
        <f ca="1">IFERROR(OFFSET('Product list'!$D$1,MATCH(D799,'Product list'!$C:$C,0)-1,0),"Product Not in List")</f>
        <v xml:space="preserve">Plate Rib  BP FRZ    Carton </v>
      </c>
      <c r="F799" s="36">
        <v>4411.76</v>
      </c>
      <c r="G799" s="42">
        <v>3.79</v>
      </c>
      <c r="H799" s="1"/>
      <c r="I799" s="38">
        <f t="shared" si="0"/>
        <v>16720.570400000001</v>
      </c>
      <c r="J799" s="1"/>
      <c r="K799" s="29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33">
        <v>44249</v>
      </c>
      <c r="C800" s="34"/>
      <c r="D800" s="24">
        <v>764844</v>
      </c>
      <c r="E800" s="35" t="str">
        <f ca="1">IFERROR(OFFSET('Product list'!$D$1,MATCH(D800,'Product list'!$C:$C,0)-1,0),"Product Not in List")</f>
        <v xml:space="preserve">Spare Ribs - 3Rib LP FRZ    Carton </v>
      </c>
      <c r="F800" s="36">
        <v>5882</v>
      </c>
      <c r="G800" s="42">
        <v>3.95</v>
      </c>
      <c r="H800" s="1"/>
      <c r="I800" s="38">
        <f t="shared" si="0"/>
        <v>23233.9</v>
      </c>
      <c r="J800" s="1"/>
      <c r="K800" s="29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33">
        <v>44249</v>
      </c>
      <c r="C801" s="34"/>
      <c r="D801" s="24">
        <v>764861</v>
      </c>
      <c r="E801" s="35" t="str">
        <f ca="1">IFERROR(OFFSET('Product list'!$D$1,MATCH(D801,'Product list'!$C:$C,0)-1,0),"Product Not in List")</f>
        <v>*YP* Trimmings 50CL 25.0kg BP FRZ Halal Generic Carton</v>
      </c>
      <c r="F801" s="36">
        <v>17647.060000000001</v>
      </c>
      <c r="G801" s="42">
        <v>2.04</v>
      </c>
      <c r="H801" s="1"/>
      <c r="I801" s="38">
        <f t="shared" si="0"/>
        <v>36000.002400000005</v>
      </c>
      <c r="J801" s="1"/>
      <c r="K801" s="29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33">
        <v>44249</v>
      </c>
      <c r="C802" s="34"/>
      <c r="D802" s="24">
        <v>764867</v>
      </c>
      <c r="E802" s="35" t="str">
        <f ca="1">IFERROR(OFFSET('Product list'!$D$1,MATCH(D802,'Product list'!$C:$C,0)-1,0),"Product Not in List")</f>
        <v xml:space="preserve">Eye Round  MW/VAC FRZ    Carton </v>
      </c>
      <c r="F802" s="36">
        <v>15441.18</v>
      </c>
      <c r="G802" s="42">
        <v>8.76</v>
      </c>
      <c r="H802" s="1"/>
      <c r="I802" s="38">
        <f t="shared" si="0"/>
        <v>135264.73680000001</v>
      </c>
      <c r="J802" s="1"/>
      <c r="K802" s="29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33">
        <v>44249</v>
      </c>
      <c r="C803" s="34"/>
      <c r="D803" s="24">
        <v>764869</v>
      </c>
      <c r="E803" s="35" t="str">
        <f ca="1">IFERROR(OFFSET('Product list'!$D$1,MATCH(D803,'Product list'!$C:$C,0)-1,0),"Product Not in List")</f>
        <v xml:space="preserve">Brisket Point End - Deckle Off 5 Rib IW/VAC FRZ    Carton </v>
      </c>
      <c r="F803" s="36">
        <v>51470.59</v>
      </c>
      <c r="G803" s="42">
        <v>8.4</v>
      </c>
      <c r="H803" s="1"/>
      <c r="I803" s="38">
        <f t="shared" si="0"/>
        <v>432352.95600000001</v>
      </c>
      <c r="J803" s="1"/>
      <c r="K803" s="29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33">
        <v>44249</v>
      </c>
      <c r="C804" s="34"/>
      <c r="D804" s="24">
        <v>764916</v>
      </c>
      <c r="E804" s="35" t="str">
        <f ca="1">IFERROR(OFFSET('Product list'!$D$1,MATCH(D804,'Product list'!$C:$C,0)-1,0),"Product Not in List")</f>
        <v xml:space="preserve">Flank Steak  LP FRZ    Carton </v>
      </c>
      <c r="F804" s="36">
        <v>5705</v>
      </c>
      <c r="G804" s="42">
        <v>11.7</v>
      </c>
      <c r="H804" s="1"/>
      <c r="I804" s="38">
        <f t="shared" si="0"/>
        <v>66748.5</v>
      </c>
      <c r="J804" s="1"/>
      <c r="K804" s="29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33">
        <v>44249</v>
      </c>
      <c r="C805" s="34"/>
      <c r="D805" s="24">
        <v>79863</v>
      </c>
      <c r="E805" s="35" t="str">
        <f ca="1">IFERROR(OFFSET('Product list'!$D$1,MATCH(D805,'Product list'!$C:$C,0)-1,0),"Product Not in List")</f>
        <v>Outside Flat IW/VAC FZN Non-Halal Generic Carton</v>
      </c>
      <c r="F805" s="36">
        <v>10294</v>
      </c>
      <c r="G805" s="42">
        <v>7.15</v>
      </c>
      <c r="H805" s="1"/>
      <c r="I805" s="38">
        <f t="shared" si="0"/>
        <v>73602.100000000006</v>
      </c>
      <c r="J805" s="1"/>
      <c r="K805" s="29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33">
        <v>44249</v>
      </c>
      <c r="C806" s="34"/>
      <c r="D806" s="24">
        <v>764738</v>
      </c>
      <c r="E806" s="35" t="str">
        <f ca="1">IFERROR(OFFSET('Product list'!$D$1,MATCH(D806,'Product list'!$C:$C,0)-1,0),"Product Not in List")</f>
        <v>Trimmings 85cl</v>
      </c>
      <c r="F806" s="36">
        <v>17647</v>
      </c>
      <c r="G806" s="43">
        <v>6.95</v>
      </c>
      <c r="H806" s="1"/>
      <c r="I806" s="38">
        <f t="shared" si="0"/>
        <v>122646.65000000001</v>
      </c>
      <c r="J806" s="1"/>
      <c r="K806" s="29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33">
        <v>44256</v>
      </c>
      <c r="C807" s="34"/>
      <c r="D807" s="24">
        <v>12444</v>
      </c>
      <c r="E807" s="35" t="str">
        <f ca="1">IFERROR(OFFSET('Product list'!$D$1,MATCH(D807,'Product list'!$C:$C,0)-1,0),"Product Not in List")</f>
        <v>*YP* Trimmings 75CL 27.2kg BP FRZ Halal Generic Carton</v>
      </c>
      <c r="F807" s="36">
        <v>108235.29</v>
      </c>
      <c r="G807" s="41">
        <v>5.25</v>
      </c>
      <c r="H807" s="1"/>
      <c r="I807" s="38">
        <f t="shared" si="0"/>
        <v>568235.27249999996</v>
      </c>
      <c r="J807" s="1"/>
      <c r="K807" s="29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33">
        <v>44256</v>
      </c>
      <c r="C808" s="34"/>
      <c r="D808" s="24">
        <v>55217</v>
      </c>
      <c r="E808" s="35" t="str">
        <f ca="1">IFERROR(OFFSET('Product list'!$D$1,MATCH(D808,'Product list'!$C:$C,0)-1,0),"Product Not in List")</f>
        <v xml:space="preserve">Short Ribs - 3 Rib MW/VAC FRZ    Carton </v>
      </c>
      <c r="F808" s="36">
        <v>10705.88</v>
      </c>
      <c r="G808" s="42">
        <v>10.01</v>
      </c>
      <c r="H808" s="1"/>
      <c r="I808" s="38">
        <f t="shared" si="0"/>
        <v>107165.85879999999</v>
      </c>
      <c r="J808" s="1"/>
      <c r="K808" s="29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33">
        <v>44256</v>
      </c>
      <c r="C809" s="34"/>
      <c r="D809" s="24">
        <v>689667</v>
      </c>
      <c r="E809" s="35" t="str">
        <f ca="1">IFERROR(OFFSET('Product list'!$D$1,MATCH(D809,'Product list'!$C:$C,0)-1,0),"Product Not in List")</f>
        <v xml:space="preserve">Neck Bone  LP FRZ  Halal  Carton </v>
      </c>
      <c r="F809" s="36">
        <v>10735.29</v>
      </c>
      <c r="G809" s="42">
        <v>2.1</v>
      </c>
      <c r="H809" s="1"/>
      <c r="I809" s="38">
        <f t="shared" si="0"/>
        <v>22544.109000000004</v>
      </c>
      <c r="J809" s="1"/>
      <c r="K809" s="29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33">
        <v>44256</v>
      </c>
      <c r="C810" s="34"/>
      <c r="D810" s="24">
        <v>689794</v>
      </c>
      <c r="E810" s="35" t="str">
        <f ca="1">IFERROR(OFFSET('Product list'!$D$1,MATCH(D810,'Product list'!$C:$C,0)-1,0),"Product Not in List")</f>
        <v xml:space="preserve">Chuck Roll - 5 Rib IW/VAC FRZ  Halal  Carton </v>
      </c>
      <c r="F810" s="36">
        <v>39117.65</v>
      </c>
      <c r="G810" s="42">
        <v>8.4</v>
      </c>
      <c r="H810" s="1"/>
      <c r="I810" s="38">
        <f t="shared" si="0"/>
        <v>328588.26</v>
      </c>
      <c r="J810" s="1"/>
      <c r="K810" s="29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33">
        <v>44256</v>
      </c>
      <c r="C811" s="34"/>
      <c r="D811" s="24">
        <v>697365</v>
      </c>
      <c r="E811" s="35" t="str">
        <f ca="1">IFERROR(OFFSET('Product list'!$D$1,MATCH(D811,'Product list'!$C:$C,0)-1,0),"Product Not in List")</f>
        <v>*YP* Knuckle - Undercut On IW/VAC FRZ Halal Generic Carton</v>
      </c>
      <c r="F811" s="36">
        <v>25294</v>
      </c>
      <c r="G811" s="42">
        <v>8.7100000000000009</v>
      </c>
      <c r="H811" s="1"/>
      <c r="I811" s="38">
        <f t="shared" si="0"/>
        <v>220310.74000000002</v>
      </c>
      <c r="J811" s="1"/>
      <c r="K811" s="29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33">
        <v>44256</v>
      </c>
      <c r="C812" s="34"/>
      <c r="D812" s="24">
        <v>698188</v>
      </c>
      <c r="E812" s="35" t="str">
        <f ca="1">IFERROR(OFFSET('Product list'!$D$1,MATCH(D812,'Product list'!$C:$C,0)-1,0),"Product Not in List")</f>
        <v xml:space="preserve">Chuck Roll - 5 Rib IW/VAC FRZ HGP-Free  CHINA LABEL Carton </v>
      </c>
      <c r="F812" s="36">
        <v>16167.47</v>
      </c>
      <c r="G812" s="42">
        <v>8.6999999999999993</v>
      </c>
      <c r="H812" s="1"/>
      <c r="I812" s="38">
        <f t="shared" si="0"/>
        <v>140656.98899999997</v>
      </c>
      <c r="J812" s="1"/>
      <c r="K812" s="29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33">
        <v>44256</v>
      </c>
      <c r="C813" s="34"/>
      <c r="D813" s="24">
        <v>698227</v>
      </c>
      <c r="E813" s="35" t="str">
        <f ca="1">IFERROR(OFFSET('Product list'!$D$1,MATCH(D813,'Product list'!$C:$C,0)-1,0),"Product Not in List")</f>
        <v xml:space="preserve">Chuck Short Rib - 3 Rib MW/VAC FRZ HGP-Free  CHINA LABEL Carton </v>
      </c>
      <c r="F813" s="36">
        <v>3529.41</v>
      </c>
      <c r="G813" s="42">
        <v>7.15</v>
      </c>
      <c r="H813" s="1"/>
      <c r="I813" s="38">
        <f t="shared" si="0"/>
        <v>25235.281500000001</v>
      </c>
      <c r="J813" s="1"/>
      <c r="K813" s="29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33">
        <v>44256</v>
      </c>
      <c r="C814" s="34"/>
      <c r="D814" s="24">
        <v>698228</v>
      </c>
      <c r="E814" s="35" t="str">
        <f ca="1">IFERROR(OFFSET('Product list'!$D$1,MATCH(D814,'Product list'!$C:$C,0)-1,0),"Product Not in List")</f>
        <v xml:space="preserve">Short Rib  MW/VAC FRZ HGP-Free  CHINA LABEL Carton </v>
      </c>
      <c r="F814" s="36">
        <v>4411.76</v>
      </c>
      <c r="G814" s="42">
        <v>9.5500000000000007</v>
      </c>
      <c r="H814" s="1"/>
      <c r="I814" s="38">
        <f t="shared" si="0"/>
        <v>42132.308000000005</v>
      </c>
      <c r="J814" s="1"/>
      <c r="K814" s="29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33">
        <v>44256</v>
      </c>
      <c r="C815" s="34"/>
      <c r="D815" s="24">
        <v>698267</v>
      </c>
      <c r="E815" s="35" t="str">
        <f ca="1">IFERROR(OFFSET('Product list'!$D$1,MATCH(D815,'Product list'!$C:$C,0)-1,0),"Product Not in List")</f>
        <v xml:space="preserve">Back Ribs - 6 Rib LP FRZ    Carton </v>
      </c>
      <c r="F815" s="36">
        <v>8235.2900000000009</v>
      </c>
      <c r="G815" s="42">
        <v>6.76</v>
      </c>
      <c r="H815" s="1"/>
      <c r="I815" s="38">
        <f t="shared" si="0"/>
        <v>55670.560400000002</v>
      </c>
      <c r="J815" s="1"/>
      <c r="K815" s="29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33">
        <v>44256</v>
      </c>
      <c r="C816" s="34"/>
      <c r="D816" s="24">
        <v>698268</v>
      </c>
      <c r="E816" s="35" t="str">
        <f ca="1">IFERROR(OFFSET('Product list'!$D$1,MATCH(D816,'Product list'!$C:$C,0)-1,0),"Product Not in List")</f>
        <v xml:space="preserve">Tri Tip  MW/VAC CHILLED    Carton </v>
      </c>
      <c r="F816" s="36">
        <v>7352.94</v>
      </c>
      <c r="G816" s="42">
        <v>9.4</v>
      </c>
      <c r="H816" s="1"/>
      <c r="I816" s="38">
        <f t="shared" si="0"/>
        <v>69117.635999999999</v>
      </c>
      <c r="J816" s="1"/>
      <c r="K816" s="29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33">
        <v>44256</v>
      </c>
      <c r="C817" s="34"/>
      <c r="D817" s="24">
        <v>698273</v>
      </c>
      <c r="E817" s="35" t="str">
        <f ca="1">IFERROR(OFFSET('Product list'!$D$1,MATCH(D817,'Product list'!$C:$C,0)-1,0),"Product Not in List")</f>
        <v xml:space="preserve">Brisket Pieces - Deckle MW/VAC FRZ HGP-Free  CHINA LABEL Carton </v>
      </c>
      <c r="F817" s="36">
        <v>4411.76</v>
      </c>
      <c r="G817" s="42">
        <v>4.5</v>
      </c>
      <c r="H817" s="1"/>
      <c r="I817" s="38">
        <f t="shared" si="0"/>
        <v>19852.920000000002</v>
      </c>
      <c r="J817" s="1"/>
      <c r="K817" s="29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33">
        <v>44256</v>
      </c>
      <c r="C818" s="34"/>
      <c r="D818" s="24">
        <v>698301</v>
      </c>
      <c r="E818" s="35" t="str">
        <f ca="1">IFERROR(OFFSET('Product list'!$D$1,MATCH(D818,'Product list'!$C:$C,0)-1,0),"Product Not in List")</f>
        <v xml:space="preserve">Back Ribs - 6 Rib, approx 120mm LP FRZ HGP-Free  CHINA LABEL Carton </v>
      </c>
      <c r="F818" s="36">
        <v>3529</v>
      </c>
      <c r="G818" s="42">
        <v>6.75</v>
      </c>
      <c r="H818" s="1"/>
      <c r="I818" s="38">
        <f t="shared" si="0"/>
        <v>23820.75</v>
      </c>
      <c r="J818" s="1"/>
      <c r="K818" s="29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33">
        <v>44256</v>
      </c>
      <c r="C819" s="34"/>
      <c r="D819" s="24">
        <v>698565</v>
      </c>
      <c r="E819" s="35" t="str">
        <f ca="1">IFERROR(OFFSET('Product list'!$D$1,MATCH(D819,'Product list'!$C:$C,0)-1,0),"Product Not in List")</f>
        <v xml:space="preserve">Brisket Navel End - 7 Rib IW/VAC CHILLED    Carton </v>
      </c>
      <c r="F819" s="36">
        <v>30882.35</v>
      </c>
      <c r="G819" s="42">
        <v>6</v>
      </c>
      <c r="H819" s="1"/>
      <c r="I819" s="38">
        <f t="shared" si="0"/>
        <v>185294.09999999998</v>
      </c>
      <c r="J819" s="1"/>
      <c r="K819" s="29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33">
        <v>44256</v>
      </c>
      <c r="C820" s="34"/>
      <c r="D820" s="24">
        <v>698818</v>
      </c>
      <c r="E820" s="35" t="str">
        <f ca="1">IFERROR(OFFSET('Product list'!$D$1,MATCH(D820,'Product list'!$C:$C,0)-1,0),"Product Not in List")</f>
        <v>*YP* Trimmings 65CL 27.2kg BP FRZ Halal Generic Carton</v>
      </c>
      <c r="F820" s="36">
        <v>92647</v>
      </c>
      <c r="G820" s="42">
        <v>4.0999999999999996</v>
      </c>
      <c r="H820" s="1"/>
      <c r="I820" s="38">
        <f t="shared" si="0"/>
        <v>379852.69999999995</v>
      </c>
      <c r="J820" s="1"/>
      <c r="K820" s="29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33">
        <v>44256</v>
      </c>
      <c r="C821" s="34"/>
      <c r="D821" s="24">
        <v>763706</v>
      </c>
      <c r="E821" s="35" t="str">
        <f ca="1">IFERROR(OFFSET('Product list'!$D$1,MATCH(D821,'Product list'!$C:$C,0)-1,0),"Product Not in List")</f>
        <v xml:space="preserve">Intercostals - Portion Minimum 85mm MW/VAC FRZ    Carton </v>
      </c>
      <c r="F821" s="36">
        <v>7352</v>
      </c>
      <c r="G821" s="42">
        <v>10.65</v>
      </c>
      <c r="H821" s="1"/>
      <c r="I821" s="38">
        <f t="shared" si="0"/>
        <v>78298.8</v>
      </c>
      <c r="J821" s="1"/>
      <c r="K821" s="29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33">
        <v>44256</v>
      </c>
      <c r="C822" s="34"/>
      <c r="D822" s="24">
        <v>763707</v>
      </c>
      <c r="E822" s="35" t="str">
        <f ca="1">IFERROR(OFFSET('Product list'!$D$1,MATCH(D822,'Product list'!$C:$C,0)-1,0),"Product Not in List")</f>
        <v xml:space="preserve">Oyster Blade  IW/VAC FRZ    Carton </v>
      </c>
      <c r="F822" s="36">
        <v>8823.5300000000007</v>
      </c>
      <c r="G822" s="42">
        <v>8.42</v>
      </c>
      <c r="H822" s="1"/>
      <c r="I822" s="38">
        <f t="shared" si="0"/>
        <v>74294.122600000002</v>
      </c>
      <c r="J822" s="1"/>
      <c r="K822" s="29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33">
        <v>44256</v>
      </c>
      <c r="C823" s="34"/>
      <c r="D823" s="24">
        <v>764794</v>
      </c>
      <c r="E823" s="35" t="str">
        <f ca="1">IFERROR(OFFSET('Product list'!$D$1,MATCH(D823,'Product list'!$C:$C,0)-1,0),"Product Not in List")</f>
        <v xml:space="preserve">Chuck Short Rib - 3 Rib MW/VAC FRZ    Carton </v>
      </c>
      <c r="F823" s="36">
        <v>11764.71</v>
      </c>
      <c r="G823" s="42">
        <v>8.9</v>
      </c>
      <c r="H823" s="1"/>
      <c r="I823" s="38">
        <f t="shared" si="0"/>
        <v>104705.91899999999</v>
      </c>
      <c r="J823" s="1"/>
      <c r="K823" s="29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33">
        <v>44256</v>
      </c>
      <c r="C824" s="34"/>
      <c r="D824" s="24">
        <v>764817</v>
      </c>
      <c r="E824" s="35" t="str">
        <f ca="1">IFERROR(OFFSET('Product list'!$D$1,MATCH(D824,'Product list'!$C:$C,0)-1,0),"Product Not in List")</f>
        <v xml:space="preserve">Flap Meat  MW/VAC CHILLED    Carton </v>
      </c>
      <c r="F824" s="36">
        <v>15441</v>
      </c>
      <c r="G824" s="42">
        <v>13.3</v>
      </c>
      <c r="H824" s="1"/>
      <c r="I824" s="38">
        <f t="shared" si="0"/>
        <v>205365.30000000002</v>
      </c>
      <c r="J824" s="1"/>
      <c r="K824" s="29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33">
        <v>44256</v>
      </c>
      <c r="C825" s="34"/>
      <c r="D825" s="24">
        <v>764822</v>
      </c>
      <c r="E825" s="35" t="str">
        <f ca="1">IFERROR(OFFSET('Product list'!$D$1,MATCH(D825,'Product list'!$C:$C,0)-1,0),"Product Not in List")</f>
        <v xml:space="preserve">Bolar Blade  IW/VAC FRZ    Carton </v>
      </c>
      <c r="F825" s="36">
        <v>11764</v>
      </c>
      <c r="G825" s="42">
        <v>7.44</v>
      </c>
      <c r="H825" s="1"/>
      <c r="I825" s="38">
        <f t="shared" si="0"/>
        <v>87524.160000000003</v>
      </c>
      <c r="J825" s="1"/>
      <c r="K825" s="29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33">
        <v>44256</v>
      </c>
      <c r="C826" s="34"/>
      <c r="D826" s="24">
        <v>764828</v>
      </c>
      <c r="E826" s="35" t="str">
        <f ca="1">IFERROR(OFFSET('Product list'!$D$1,MATCH(D826,'Product list'!$C:$C,0)-1,0),"Product Not in List")</f>
        <v xml:space="preserve">Inside Skirt  MW/VAC FRZ    Carton </v>
      </c>
      <c r="F826" s="36">
        <v>11323.53</v>
      </c>
      <c r="G826" s="42">
        <v>8.8000000000000007</v>
      </c>
      <c r="H826" s="1"/>
      <c r="I826" s="38">
        <f t="shared" si="0"/>
        <v>99647.064000000013</v>
      </c>
      <c r="J826" s="1"/>
      <c r="K826" s="29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33">
        <v>44256</v>
      </c>
      <c r="C827" s="34"/>
      <c r="D827" s="24">
        <v>764832</v>
      </c>
      <c r="E827" s="35" t="str">
        <f ca="1">IFERROR(OFFSET('Product list'!$D$1,MATCH(D827,'Product list'!$C:$C,0)-1,0),"Product Not in List")</f>
        <v xml:space="preserve">Plate Rib  BP FRZ    Carton </v>
      </c>
      <c r="F827" s="36">
        <v>4411.76</v>
      </c>
      <c r="G827" s="42">
        <v>3.79</v>
      </c>
      <c r="H827" s="1"/>
      <c r="I827" s="38">
        <f t="shared" si="0"/>
        <v>16720.570400000001</v>
      </c>
      <c r="J827" s="1"/>
      <c r="K827" s="29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33">
        <v>44256</v>
      </c>
      <c r="C828" s="34"/>
      <c r="D828" s="24">
        <v>764844</v>
      </c>
      <c r="E828" s="35" t="str">
        <f ca="1">IFERROR(OFFSET('Product list'!$D$1,MATCH(D828,'Product list'!$C:$C,0)-1,0),"Product Not in List")</f>
        <v xml:space="preserve">Spare Ribs - 3Rib LP FRZ    Carton </v>
      </c>
      <c r="F828" s="36">
        <v>5882</v>
      </c>
      <c r="G828" s="42">
        <v>3.95</v>
      </c>
      <c r="H828" s="1"/>
      <c r="I828" s="38">
        <f t="shared" si="0"/>
        <v>23233.9</v>
      </c>
      <c r="J828" s="1"/>
      <c r="K828" s="29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33">
        <v>44256</v>
      </c>
      <c r="C829" s="34"/>
      <c r="D829" s="24">
        <v>764861</v>
      </c>
      <c r="E829" s="35" t="str">
        <f ca="1">IFERROR(OFFSET('Product list'!$D$1,MATCH(D829,'Product list'!$C:$C,0)-1,0),"Product Not in List")</f>
        <v>*YP* Trimmings 50CL 25.0kg BP FRZ Halal Generic Carton</v>
      </c>
      <c r="F829" s="36">
        <v>17647.060000000001</v>
      </c>
      <c r="G829" s="42">
        <v>2.04</v>
      </c>
      <c r="H829" s="1"/>
      <c r="I829" s="38">
        <f t="shared" si="0"/>
        <v>36000.002400000005</v>
      </c>
      <c r="J829" s="1"/>
      <c r="K829" s="29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33">
        <v>44256</v>
      </c>
      <c r="C830" s="34"/>
      <c r="D830" s="24">
        <v>764867</v>
      </c>
      <c r="E830" s="35" t="str">
        <f ca="1">IFERROR(OFFSET('Product list'!$D$1,MATCH(D830,'Product list'!$C:$C,0)-1,0),"Product Not in List")</f>
        <v xml:space="preserve">Eye Round  MW/VAC FRZ    Carton </v>
      </c>
      <c r="F830" s="36">
        <v>15441.18</v>
      </c>
      <c r="G830" s="42">
        <v>8.76</v>
      </c>
      <c r="H830" s="1"/>
      <c r="I830" s="38">
        <f t="shared" si="0"/>
        <v>135264.73680000001</v>
      </c>
      <c r="J830" s="1"/>
      <c r="K830" s="29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33">
        <v>44256</v>
      </c>
      <c r="C831" s="34"/>
      <c r="D831" s="24">
        <v>764869</v>
      </c>
      <c r="E831" s="35" t="str">
        <f ca="1">IFERROR(OFFSET('Product list'!$D$1,MATCH(D831,'Product list'!$C:$C,0)-1,0),"Product Not in List")</f>
        <v xml:space="preserve">Brisket Point End - Deckle Off 5 Rib IW/VAC FRZ    Carton </v>
      </c>
      <c r="F831" s="36">
        <v>51470.59</v>
      </c>
      <c r="G831" s="42">
        <v>8.4</v>
      </c>
      <c r="H831" s="1"/>
      <c r="I831" s="38">
        <f t="shared" si="0"/>
        <v>432352.95600000001</v>
      </c>
      <c r="J831" s="1"/>
      <c r="K831" s="29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33">
        <v>44256</v>
      </c>
      <c r="C832" s="34"/>
      <c r="D832" s="24">
        <v>764916</v>
      </c>
      <c r="E832" s="35" t="str">
        <f ca="1">IFERROR(OFFSET('Product list'!$D$1,MATCH(D832,'Product list'!$C:$C,0)-1,0),"Product Not in List")</f>
        <v xml:space="preserve">Flank Steak  LP FRZ    Carton </v>
      </c>
      <c r="F832" s="36">
        <v>5705</v>
      </c>
      <c r="G832" s="42">
        <v>11.7</v>
      </c>
      <c r="H832" s="1"/>
      <c r="I832" s="38">
        <f t="shared" si="0"/>
        <v>66748.5</v>
      </c>
      <c r="J832" s="1"/>
      <c r="K832" s="29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33">
        <v>44256</v>
      </c>
      <c r="C833" s="34"/>
      <c r="D833" s="24">
        <v>79863</v>
      </c>
      <c r="E833" s="35" t="str">
        <f ca="1">IFERROR(OFFSET('Product list'!$D$1,MATCH(D833,'Product list'!$C:$C,0)-1,0),"Product Not in List")</f>
        <v>Outside Flat IW/VAC FZN Non-Halal Generic Carton</v>
      </c>
      <c r="F833" s="36">
        <v>10294</v>
      </c>
      <c r="G833" s="42">
        <v>7.15</v>
      </c>
      <c r="H833" s="1"/>
      <c r="I833" s="38">
        <f t="shared" si="0"/>
        <v>73602.100000000006</v>
      </c>
      <c r="J833" s="1"/>
      <c r="K833" s="29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33">
        <v>44256</v>
      </c>
      <c r="C834" s="34"/>
      <c r="D834" s="24">
        <v>764738</v>
      </c>
      <c r="E834" s="44" t="str">
        <f ca="1">IFERROR(OFFSET('Product list'!$D$1,MATCH(D834,'Product list'!$C:$C,0)-1,0),"Product Not in List")</f>
        <v>Trimmings 85cl</v>
      </c>
      <c r="F834" s="36">
        <v>17647</v>
      </c>
      <c r="G834" s="43">
        <v>6.95</v>
      </c>
      <c r="H834" s="1"/>
      <c r="I834" s="38">
        <f t="shared" si="0"/>
        <v>122646.65000000001</v>
      </c>
      <c r="J834" s="1"/>
      <c r="K834" s="29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33">
        <v>44263</v>
      </c>
      <c r="C835" s="34"/>
      <c r="D835" s="24">
        <v>12444</v>
      </c>
      <c r="E835" s="45" t="str">
        <f ca="1">IFERROR(OFFSET('Product list'!$D$1,MATCH(D835,'Product list'!$C:$C,0)-1,0),"Product Not in List")</f>
        <v>*YP* Trimmings 75CL 27.2kg BP FRZ Halal Generic Carton</v>
      </c>
      <c r="F835" s="36">
        <v>108235.29</v>
      </c>
      <c r="G835" s="41">
        <v>5.25</v>
      </c>
      <c r="H835" s="1"/>
      <c r="I835" s="38">
        <f t="shared" si="0"/>
        <v>568235.27249999996</v>
      </c>
      <c r="J835" s="29"/>
      <c r="K835" s="29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33">
        <v>44263</v>
      </c>
      <c r="C836" s="34"/>
      <c r="D836" s="24">
        <v>55217</v>
      </c>
      <c r="E836" s="46" t="str">
        <f ca="1">IFERROR(OFFSET('Product list'!$D$1,MATCH(D836,'Product list'!$C:$C,0)-1,0),"Product Not in List")</f>
        <v xml:space="preserve">Short Ribs - 3 Rib MW/VAC FRZ    Carton </v>
      </c>
      <c r="F836" s="36">
        <v>10705.88</v>
      </c>
      <c r="G836" s="42">
        <v>10.01</v>
      </c>
      <c r="H836" s="1"/>
      <c r="I836" s="38">
        <f t="shared" si="0"/>
        <v>107165.85879999999</v>
      </c>
      <c r="J836" s="29"/>
      <c r="K836" s="29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33">
        <v>44263</v>
      </c>
      <c r="C837" s="34"/>
      <c r="D837" s="24">
        <v>689667</v>
      </c>
      <c r="E837" s="46" t="str">
        <f ca="1">IFERROR(OFFSET('Product list'!$D$1,MATCH(D837,'Product list'!$C:$C,0)-1,0),"Product Not in List")</f>
        <v xml:space="preserve">Neck Bone  LP FRZ  Halal  Carton </v>
      </c>
      <c r="F837" s="36">
        <v>10735.29</v>
      </c>
      <c r="G837" s="42">
        <v>2.1</v>
      </c>
      <c r="H837" s="1"/>
      <c r="I837" s="38">
        <f t="shared" si="0"/>
        <v>22544.109000000004</v>
      </c>
      <c r="J837" s="29"/>
      <c r="K837" s="29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33">
        <v>44263</v>
      </c>
      <c r="C838" s="34"/>
      <c r="D838" s="24">
        <v>689794</v>
      </c>
      <c r="E838" s="46" t="str">
        <f ca="1">IFERROR(OFFSET('Product list'!$D$1,MATCH(D838,'Product list'!$C:$C,0)-1,0),"Product Not in List")</f>
        <v xml:space="preserve">Chuck Roll - 5 Rib IW/VAC FRZ  Halal  Carton </v>
      </c>
      <c r="F838" s="36">
        <v>39117.65</v>
      </c>
      <c r="G838" s="42">
        <v>8.4</v>
      </c>
      <c r="H838" s="1"/>
      <c r="I838" s="38">
        <f t="shared" si="0"/>
        <v>328588.26</v>
      </c>
      <c r="J838" s="29"/>
      <c r="K838" s="29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33">
        <v>44263</v>
      </c>
      <c r="C839" s="34"/>
      <c r="D839" s="24">
        <v>697365</v>
      </c>
      <c r="E839" s="46" t="str">
        <f ca="1">IFERROR(OFFSET('Product list'!$D$1,MATCH(D839,'Product list'!$C:$C,0)-1,0),"Product Not in List")</f>
        <v>*YP* Knuckle - Undercut On IW/VAC FRZ Halal Generic Carton</v>
      </c>
      <c r="F839" s="36">
        <v>25294</v>
      </c>
      <c r="G839" s="42">
        <v>8.7100000000000009</v>
      </c>
      <c r="H839" s="1"/>
      <c r="I839" s="38">
        <f t="shared" si="0"/>
        <v>220310.74000000002</v>
      </c>
      <c r="J839" s="29"/>
      <c r="K839" s="29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33">
        <v>44263</v>
      </c>
      <c r="C840" s="34"/>
      <c r="D840" s="24">
        <v>698188</v>
      </c>
      <c r="E840" s="46" t="str">
        <f ca="1">IFERROR(OFFSET('Product list'!$D$1,MATCH(D840,'Product list'!$C:$C,0)-1,0),"Product Not in List")</f>
        <v xml:space="preserve">Chuck Roll - 5 Rib IW/VAC FRZ HGP-Free  CHINA LABEL Carton </v>
      </c>
      <c r="F840" s="36">
        <v>16167.47</v>
      </c>
      <c r="G840" s="42">
        <v>8.6999999999999993</v>
      </c>
      <c r="H840" s="1"/>
      <c r="I840" s="38">
        <f t="shared" si="0"/>
        <v>140656.98899999997</v>
      </c>
      <c r="J840" s="29"/>
      <c r="K840" s="29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33">
        <v>44263</v>
      </c>
      <c r="C841" s="34"/>
      <c r="D841" s="24">
        <v>698227</v>
      </c>
      <c r="E841" s="46" t="str">
        <f ca="1">IFERROR(OFFSET('Product list'!$D$1,MATCH(D841,'Product list'!$C:$C,0)-1,0),"Product Not in List")</f>
        <v xml:space="preserve">Chuck Short Rib - 3 Rib MW/VAC FRZ HGP-Free  CHINA LABEL Carton </v>
      </c>
      <c r="F841" s="36">
        <v>3529.41</v>
      </c>
      <c r="G841" s="42">
        <v>7.15</v>
      </c>
      <c r="H841" s="1"/>
      <c r="I841" s="38">
        <f t="shared" si="0"/>
        <v>25235.281500000001</v>
      </c>
      <c r="J841" s="29"/>
      <c r="K841" s="29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33">
        <v>44263</v>
      </c>
      <c r="C842" s="34"/>
      <c r="D842" s="24">
        <v>698228</v>
      </c>
      <c r="E842" s="46" t="str">
        <f ca="1">IFERROR(OFFSET('Product list'!$D$1,MATCH(D842,'Product list'!$C:$C,0)-1,0),"Product Not in List")</f>
        <v xml:space="preserve">Short Rib  MW/VAC FRZ HGP-Free  CHINA LABEL Carton </v>
      </c>
      <c r="F842" s="36">
        <v>4411.76</v>
      </c>
      <c r="G842" s="42">
        <v>9.5500000000000007</v>
      </c>
      <c r="H842" s="1"/>
      <c r="I842" s="38">
        <f t="shared" si="0"/>
        <v>42132.308000000005</v>
      </c>
      <c r="J842" s="29"/>
      <c r="K842" s="29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33">
        <v>44263</v>
      </c>
      <c r="C843" s="34"/>
      <c r="D843" s="24">
        <v>698267</v>
      </c>
      <c r="E843" s="46" t="str">
        <f ca="1">IFERROR(OFFSET('Product list'!$D$1,MATCH(D843,'Product list'!$C:$C,0)-1,0),"Product Not in List")</f>
        <v xml:space="preserve">Back Ribs - 6 Rib LP FRZ    Carton </v>
      </c>
      <c r="F843" s="36">
        <v>8235.2900000000009</v>
      </c>
      <c r="G843" s="42">
        <v>6.76</v>
      </c>
      <c r="H843" s="1"/>
      <c r="I843" s="38">
        <f t="shared" si="0"/>
        <v>55670.560400000002</v>
      </c>
      <c r="J843" s="29"/>
      <c r="K843" s="29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33">
        <v>44263</v>
      </c>
      <c r="C844" s="34"/>
      <c r="D844" s="24">
        <v>698268</v>
      </c>
      <c r="E844" s="46" t="str">
        <f ca="1">IFERROR(OFFSET('Product list'!$D$1,MATCH(D844,'Product list'!$C:$C,0)-1,0),"Product Not in List")</f>
        <v xml:space="preserve">Tri Tip  MW/VAC CHILLED    Carton </v>
      </c>
      <c r="F844" s="36">
        <v>7352.94</v>
      </c>
      <c r="G844" s="42">
        <v>9.4</v>
      </c>
      <c r="H844" s="1"/>
      <c r="I844" s="38">
        <f t="shared" si="0"/>
        <v>69117.635999999999</v>
      </c>
      <c r="J844" s="29"/>
      <c r="K844" s="29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33">
        <v>44263</v>
      </c>
      <c r="C845" s="34"/>
      <c r="D845" s="24">
        <v>698273</v>
      </c>
      <c r="E845" s="46" t="str">
        <f ca="1">IFERROR(OFFSET('Product list'!$D$1,MATCH(D845,'Product list'!$C:$C,0)-1,0),"Product Not in List")</f>
        <v xml:space="preserve">Brisket Pieces - Deckle MW/VAC FRZ HGP-Free  CHINA LABEL Carton </v>
      </c>
      <c r="F845" s="36">
        <v>4411.76</v>
      </c>
      <c r="G845" s="42">
        <v>4.5</v>
      </c>
      <c r="H845" s="1"/>
      <c r="I845" s="38">
        <f t="shared" si="0"/>
        <v>19852.920000000002</v>
      </c>
      <c r="J845" s="29"/>
      <c r="K845" s="29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33">
        <v>44263</v>
      </c>
      <c r="C846" s="34"/>
      <c r="D846" s="24">
        <v>698301</v>
      </c>
      <c r="E846" s="46" t="str">
        <f ca="1">IFERROR(OFFSET('Product list'!$D$1,MATCH(D846,'Product list'!$C:$C,0)-1,0),"Product Not in List")</f>
        <v xml:space="preserve">Back Ribs - 6 Rib, approx 120mm LP FRZ HGP-Free  CHINA LABEL Carton </v>
      </c>
      <c r="F846" s="36">
        <v>3529</v>
      </c>
      <c r="G846" s="42">
        <v>6.75</v>
      </c>
      <c r="H846" s="1"/>
      <c r="I846" s="38">
        <f t="shared" si="0"/>
        <v>23820.75</v>
      </c>
      <c r="J846" s="29"/>
      <c r="K846" s="29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33">
        <v>44263</v>
      </c>
      <c r="C847" s="34"/>
      <c r="D847" s="24">
        <v>698565</v>
      </c>
      <c r="E847" s="46" t="str">
        <f ca="1">IFERROR(OFFSET('Product list'!$D$1,MATCH(D847,'Product list'!$C:$C,0)-1,0),"Product Not in List")</f>
        <v xml:space="preserve">Brisket Navel End - 7 Rib IW/VAC CHILLED    Carton </v>
      </c>
      <c r="F847" s="36">
        <v>30882.35</v>
      </c>
      <c r="G847" s="42">
        <v>6</v>
      </c>
      <c r="H847" s="1"/>
      <c r="I847" s="38">
        <f t="shared" si="0"/>
        <v>185294.09999999998</v>
      </c>
      <c r="J847" s="29"/>
      <c r="K847" s="29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33">
        <v>44263</v>
      </c>
      <c r="C848" s="34"/>
      <c r="D848" s="24">
        <v>698818</v>
      </c>
      <c r="E848" s="46" t="str">
        <f ca="1">IFERROR(OFFSET('Product list'!$D$1,MATCH(D848,'Product list'!$C:$C,0)-1,0),"Product Not in List")</f>
        <v>*YP* Trimmings 65CL 27.2kg BP FRZ Halal Generic Carton</v>
      </c>
      <c r="F848" s="36">
        <v>92647</v>
      </c>
      <c r="G848" s="42">
        <v>4.0999999999999996</v>
      </c>
      <c r="H848" s="1"/>
      <c r="I848" s="38">
        <f t="shared" si="0"/>
        <v>379852.69999999995</v>
      </c>
      <c r="J848" s="29"/>
      <c r="K848" s="29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33">
        <v>44263</v>
      </c>
      <c r="C849" s="34"/>
      <c r="D849" s="24">
        <v>763706</v>
      </c>
      <c r="E849" s="46" t="str">
        <f ca="1">IFERROR(OFFSET('Product list'!$D$1,MATCH(D849,'Product list'!$C:$C,0)-1,0),"Product Not in List")</f>
        <v xml:space="preserve">Intercostals - Portion Minimum 85mm MW/VAC FRZ    Carton </v>
      </c>
      <c r="F849" s="36">
        <v>7352</v>
      </c>
      <c r="G849" s="42">
        <v>10.65</v>
      </c>
      <c r="H849" s="1"/>
      <c r="I849" s="38">
        <f t="shared" si="0"/>
        <v>78298.8</v>
      </c>
      <c r="J849" s="29"/>
      <c r="K849" s="29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33">
        <v>44263</v>
      </c>
      <c r="C850" s="34"/>
      <c r="D850" s="24">
        <v>763707</v>
      </c>
      <c r="E850" s="46" t="str">
        <f ca="1">IFERROR(OFFSET('Product list'!$D$1,MATCH(D850,'Product list'!$C:$C,0)-1,0),"Product Not in List")</f>
        <v xml:space="preserve">Oyster Blade  IW/VAC FRZ    Carton </v>
      </c>
      <c r="F850" s="36">
        <v>8823.5300000000007</v>
      </c>
      <c r="G850" s="42">
        <v>8.42</v>
      </c>
      <c r="H850" s="1"/>
      <c r="I850" s="38">
        <f t="shared" si="0"/>
        <v>74294.122600000002</v>
      </c>
      <c r="J850" s="29"/>
      <c r="K850" s="29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33">
        <v>44263</v>
      </c>
      <c r="C851" s="34"/>
      <c r="D851" s="24">
        <v>764794</v>
      </c>
      <c r="E851" s="46" t="str">
        <f ca="1">IFERROR(OFFSET('Product list'!$D$1,MATCH(D851,'Product list'!$C:$C,0)-1,0),"Product Not in List")</f>
        <v xml:space="preserve">Chuck Short Rib - 3 Rib MW/VAC FRZ    Carton </v>
      </c>
      <c r="F851" s="36">
        <v>11764.71</v>
      </c>
      <c r="G851" s="42">
        <v>8.9</v>
      </c>
      <c r="H851" s="1"/>
      <c r="I851" s="38">
        <f t="shared" si="0"/>
        <v>104705.91899999999</v>
      </c>
      <c r="J851" s="29"/>
      <c r="K851" s="29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33">
        <v>44263</v>
      </c>
      <c r="C852" s="34"/>
      <c r="D852" s="24">
        <v>764817</v>
      </c>
      <c r="E852" s="46" t="str">
        <f ca="1">IFERROR(OFFSET('Product list'!$D$1,MATCH(D852,'Product list'!$C:$C,0)-1,0),"Product Not in List")</f>
        <v xml:space="preserve">Flap Meat  MW/VAC CHILLED    Carton </v>
      </c>
      <c r="F852" s="36">
        <v>15441</v>
      </c>
      <c r="G852" s="42">
        <v>13.3</v>
      </c>
      <c r="H852" s="1"/>
      <c r="I852" s="38">
        <f t="shared" si="0"/>
        <v>205365.30000000002</v>
      </c>
      <c r="J852" s="29"/>
      <c r="K852" s="29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33">
        <v>44263</v>
      </c>
      <c r="C853" s="34"/>
      <c r="D853" s="24">
        <v>764822</v>
      </c>
      <c r="E853" s="46" t="str">
        <f ca="1">IFERROR(OFFSET('Product list'!$D$1,MATCH(D853,'Product list'!$C:$C,0)-1,0),"Product Not in List")</f>
        <v xml:space="preserve">Bolar Blade  IW/VAC FRZ    Carton </v>
      </c>
      <c r="F853" s="36">
        <v>11764</v>
      </c>
      <c r="G853" s="42">
        <v>7.44</v>
      </c>
      <c r="H853" s="1"/>
      <c r="I853" s="38">
        <f t="shared" si="0"/>
        <v>87524.160000000003</v>
      </c>
      <c r="J853" s="29"/>
      <c r="K853" s="29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33">
        <v>44263</v>
      </c>
      <c r="C854" s="34"/>
      <c r="D854" s="24">
        <v>764828</v>
      </c>
      <c r="E854" s="46" t="str">
        <f ca="1">IFERROR(OFFSET('Product list'!$D$1,MATCH(D854,'Product list'!$C:$C,0)-1,0),"Product Not in List")</f>
        <v xml:space="preserve">Inside Skirt  MW/VAC FRZ    Carton </v>
      </c>
      <c r="F854" s="36">
        <v>11323.53</v>
      </c>
      <c r="G854" s="42">
        <v>8.8000000000000007</v>
      </c>
      <c r="H854" s="1"/>
      <c r="I854" s="38">
        <f t="shared" si="0"/>
        <v>99647.064000000013</v>
      </c>
      <c r="J854" s="29"/>
      <c r="K854" s="29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33">
        <v>44263</v>
      </c>
      <c r="C855" s="34"/>
      <c r="D855" s="24">
        <v>764832</v>
      </c>
      <c r="E855" s="46" t="str">
        <f ca="1">IFERROR(OFFSET('Product list'!$D$1,MATCH(D855,'Product list'!$C:$C,0)-1,0),"Product Not in List")</f>
        <v xml:space="preserve">Plate Rib  BP FRZ    Carton </v>
      </c>
      <c r="F855" s="36">
        <v>4411.76</v>
      </c>
      <c r="G855" s="42">
        <v>3.79</v>
      </c>
      <c r="H855" s="1"/>
      <c r="I855" s="38">
        <f t="shared" si="0"/>
        <v>16720.570400000001</v>
      </c>
      <c r="J855" s="29"/>
      <c r="K855" s="29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33">
        <v>44263</v>
      </c>
      <c r="C856" s="34"/>
      <c r="D856" s="24">
        <v>764844</v>
      </c>
      <c r="E856" s="46" t="str">
        <f ca="1">IFERROR(OFFSET('Product list'!$D$1,MATCH(D856,'Product list'!$C:$C,0)-1,0),"Product Not in List")</f>
        <v xml:space="preserve">Spare Ribs - 3Rib LP FRZ    Carton </v>
      </c>
      <c r="F856" s="36">
        <v>5882</v>
      </c>
      <c r="G856" s="42">
        <v>3.95</v>
      </c>
      <c r="H856" s="1"/>
      <c r="I856" s="38">
        <f t="shared" si="0"/>
        <v>23233.9</v>
      </c>
      <c r="J856" s="29"/>
      <c r="K856" s="29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33">
        <v>44263</v>
      </c>
      <c r="C857" s="34"/>
      <c r="D857" s="24">
        <v>764861</v>
      </c>
      <c r="E857" s="46" t="str">
        <f ca="1">IFERROR(OFFSET('Product list'!$D$1,MATCH(D857,'Product list'!$C:$C,0)-1,0),"Product Not in List")</f>
        <v>*YP* Trimmings 50CL 25.0kg BP FRZ Halal Generic Carton</v>
      </c>
      <c r="F857" s="36">
        <v>17647.060000000001</v>
      </c>
      <c r="G857" s="42">
        <v>2.04</v>
      </c>
      <c r="H857" s="1"/>
      <c r="I857" s="38">
        <f t="shared" si="0"/>
        <v>36000.002400000005</v>
      </c>
      <c r="J857" s="29"/>
      <c r="K857" s="29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33">
        <v>44263</v>
      </c>
      <c r="C858" s="34"/>
      <c r="D858" s="24">
        <v>764867</v>
      </c>
      <c r="E858" s="46" t="str">
        <f ca="1">IFERROR(OFFSET('Product list'!$D$1,MATCH(D858,'Product list'!$C:$C,0)-1,0),"Product Not in List")</f>
        <v xml:space="preserve">Eye Round  MW/VAC FRZ    Carton </v>
      </c>
      <c r="F858" s="36">
        <v>15441.18</v>
      </c>
      <c r="G858" s="42">
        <v>8.76</v>
      </c>
      <c r="H858" s="1"/>
      <c r="I858" s="38">
        <f t="shared" si="0"/>
        <v>135264.73680000001</v>
      </c>
      <c r="J858" s="29"/>
      <c r="K858" s="29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33">
        <v>44263</v>
      </c>
      <c r="C859" s="34"/>
      <c r="D859" s="24">
        <v>764869</v>
      </c>
      <c r="E859" s="46" t="str">
        <f ca="1">IFERROR(OFFSET('Product list'!$D$1,MATCH(D859,'Product list'!$C:$C,0)-1,0),"Product Not in List")</f>
        <v xml:space="preserve">Brisket Point End - Deckle Off 5 Rib IW/VAC FRZ    Carton </v>
      </c>
      <c r="F859" s="36">
        <v>51470.59</v>
      </c>
      <c r="G859" s="42">
        <v>8.4</v>
      </c>
      <c r="H859" s="1"/>
      <c r="I859" s="38">
        <f t="shared" si="0"/>
        <v>432352.95600000001</v>
      </c>
      <c r="J859" s="29"/>
      <c r="K859" s="29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33">
        <v>44263</v>
      </c>
      <c r="C860" s="34"/>
      <c r="D860" s="24">
        <v>764916</v>
      </c>
      <c r="E860" s="46" t="str">
        <f ca="1">IFERROR(OFFSET('Product list'!$D$1,MATCH(D860,'Product list'!$C:$C,0)-1,0),"Product Not in List")</f>
        <v xml:space="preserve">Flank Steak  LP FRZ    Carton </v>
      </c>
      <c r="F860" s="36">
        <v>5705</v>
      </c>
      <c r="G860" s="42">
        <v>11.7</v>
      </c>
      <c r="H860" s="1"/>
      <c r="I860" s="38">
        <f t="shared" si="0"/>
        <v>66748.5</v>
      </c>
      <c r="J860" s="29"/>
      <c r="K860" s="29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33">
        <v>44263</v>
      </c>
      <c r="C861" s="34"/>
      <c r="D861" s="24">
        <v>79863</v>
      </c>
      <c r="E861" s="46" t="str">
        <f ca="1">IFERROR(OFFSET('Product list'!$D$1,MATCH(D861,'Product list'!$C:$C,0)-1,0),"Product Not in List")</f>
        <v>Outside Flat IW/VAC FZN Non-Halal Generic Carton</v>
      </c>
      <c r="F861" s="36">
        <v>10294</v>
      </c>
      <c r="G861" s="42">
        <v>7.15</v>
      </c>
      <c r="H861" s="1"/>
      <c r="I861" s="38">
        <f t="shared" si="0"/>
        <v>73602.100000000006</v>
      </c>
      <c r="J861" s="29"/>
      <c r="K861" s="29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33">
        <v>44263</v>
      </c>
      <c r="C862" s="34"/>
      <c r="D862" s="24">
        <v>764738</v>
      </c>
      <c r="E862" s="47" t="str">
        <f ca="1">IFERROR(OFFSET('Product list'!$D$1,MATCH(D862,'Product list'!$C:$C,0)-1,0),"Product Not in List")</f>
        <v>Trimmings 85cl</v>
      </c>
      <c r="F862" s="36">
        <v>17647</v>
      </c>
      <c r="G862" s="43">
        <v>6.95</v>
      </c>
      <c r="H862" s="1"/>
      <c r="I862" s="38">
        <f t="shared" si="0"/>
        <v>122646.65000000001</v>
      </c>
      <c r="J862" s="29"/>
      <c r="K862" s="29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33">
        <v>44270</v>
      </c>
      <c r="C863" s="34"/>
      <c r="D863" s="24">
        <v>12444</v>
      </c>
      <c r="E863" s="45" t="str">
        <f ca="1">IFERROR(OFFSET('Product list'!$D$1,MATCH(D863,'Product list'!$C:$C,0)-1,0),"Product Not in List")</f>
        <v>*YP* Trimmings 75CL 27.2kg BP FRZ Halal Generic Carton</v>
      </c>
      <c r="F863" s="36">
        <v>108235.29</v>
      </c>
      <c r="G863" s="41">
        <v>5.25</v>
      </c>
      <c r="H863" s="1"/>
      <c r="I863" s="38">
        <f t="shared" si="0"/>
        <v>568235.27249999996</v>
      </c>
      <c r="J863" s="29"/>
      <c r="K863" s="29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33">
        <v>44270</v>
      </c>
      <c r="C864" s="34"/>
      <c r="D864" s="24">
        <v>55217</v>
      </c>
      <c r="E864" s="46" t="str">
        <f ca="1">IFERROR(OFFSET('Product list'!$D$1,MATCH(D864,'Product list'!$C:$C,0)-1,0),"Product Not in List")</f>
        <v xml:space="preserve">Short Ribs - 3 Rib MW/VAC FRZ    Carton </v>
      </c>
      <c r="F864" s="36">
        <v>10705.88</v>
      </c>
      <c r="G864" s="42">
        <v>10.01</v>
      </c>
      <c r="H864" s="1"/>
      <c r="I864" s="38">
        <f t="shared" si="0"/>
        <v>107165.85879999999</v>
      </c>
      <c r="J864" s="1"/>
      <c r="K864" s="29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33">
        <v>44270</v>
      </c>
      <c r="C865" s="34"/>
      <c r="D865" s="24">
        <v>689667</v>
      </c>
      <c r="E865" s="46" t="str">
        <f ca="1">IFERROR(OFFSET('Product list'!$D$1,MATCH(D865,'Product list'!$C:$C,0)-1,0),"Product Not in List")</f>
        <v xml:space="preserve">Neck Bone  LP FRZ  Halal  Carton </v>
      </c>
      <c r="F865" s="36">
        <v>10735.29</v>
      </c>
      <c r="G865" s="42">
        <v>2.1</v>
      </c>
      <c r="H865" s="1"/>
      <c r="I865" s="38">
        <f t="shared" si="0"/>
        <v>22544.109000000004</v>
      </c>
      <c r="J865" s="1"/>
      <c r="K865" s="29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33">
        <v>44270</v>
      </c>
      <c r="C866" s="34"/>
      <c r="D866" s="24">
        <v>689794</v>
      </c>
      <c r="E866" s="46" t="str">
        <f ca="1">IFERROR(OFFSET('Product list'!$D$1,MATCH(D866,'Product list'!$C:$C,0)-1,0),"Product Not in List")</f>
        <v xml:space="preserve">Chuck Roll - 5 Rib IW/VAC FRZ  Halal  Carton </v>
      </c>
      <c r="F866" s="36">
        <v>39117.65</v>
      </c>
      <c r="G866" s="42">
        <v>8.4</v>
      </c>
      <c r="H866" s="1"/>
      <c r="I866" s="38">
        <f t="shared" si="0"/>
        <v>328588.26</v>
      </c>
      <c r="J866" s="1"/>
      <c r="K866" s="29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33">
        <v>44270</v>
      </c>
      <c r="C867" s="34"/>
      <c r="D867" s="24">
        <v>697365</v>
      </c>
      <c r="E867" s="46" t="str">
        <f ca="1">IFERROR(OFFSET('Product list'!$D$1,MATCH(D867,'Product list'!$C:$C,0)-1,0),"Product Not in List")</f>
        <v>*YP* Knuckle - Undercut On IW/VAC FRZ Halal Generic Carton</v>
      </c>
      <c r="F867" s="36">
        <v>25294</v>
      </c>
      <c r="G867" s="42">
        <v>8.7100000000000009</v>
      </c>
      <c r="H867" s="1"/>
      <c r="I867" s="38">
        <f t="shared" si="0"/>
        <v>220310.74000000002</v>
      </c>
      <c r="J867" s="1"/>
      <c r="K867" s="29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33">
        <v>44270</v>
      </c>
      <c r="C868" s="34"/>
      <c r="D868" s="24">
        <v>698188</v>
      </c>
      <c r="E868" s="46" t="str">
        <f ca="1">IFERROR(OFFSET('Product list'!$D$1,MATCH(D868,'Product list'!$C:$C,0)-1,0),"Product Not in List")</f>
        <v xml:space="preserve">Chuck Roll - 5 Rib IW/VAC FRZ HGP-Free  CHINA LABEL Carton </v>
      </c>
      <c r="F868" s="36">
        <v>16167.47</v>
      </c>
      <c r="G868" s="42">
        <v>8.6999999999999993</v>
      </c>
      <c r="H868" s="1"/>
      <c r="I868" s="38">
        <f t="shared" si="0"/>
        <v>140656.98899999997</v>
      </c>
      <c r="J868" s="1"/>
      <c r="K868" s="29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33">
        <v>44270</v>
      </c>
      <c r="C869" s="34"/>
      <c r="D869" s="24">
        <v>698227</v>
      </c>
      <c r="E869" s="46" t="str">
        <f ca="1">IFERROR(OFFSET('Product list'!$D$1,MATCH(D869,'Product list'!$C:$C,0)-1,0),"Product Not in List")</f>
        <v xml:space="preserve">Chuck Short Rib - 3 Rib MW/VAC FRZ HGP-Free  CHINA LABEL Carton </v>
      </c>
      <c r="F869" s="36">
        <v>3529.41</v>
      </c>
      <c r="G869" s="42">
        <v>7.15</v>
      </c>
      <c r="H869" s="1"/>
      <c r="I869" s="38">
        <f t="shared" si="0"/>
        <v>25235.281500000001</v>
      </c>
      <c r="J869" s="1"/>
      <c r="K869" s="29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33">
        <v>44270</v>
      </c>
      <c r="C870" s="34"/>
      <c r="D870" s="24">
        <v>698228</v>
      </c>
      <c r="E870" s="46" t="str">
        <f ca="1">IFERROR(OFFSET('Product list'!$D$1,MATCH(D870,'Product list'!$C:$C,0)-1,0),"Product Not in List")</f>
        <v xml:space="preserve">Short Rib  MW/VAC FRZ HGP-Free  CHINA LABEL Carton </v>
      </c>
      <c r="F870" s="36">
        <v>4411.76</v>
      </c>
      <c r="G870" s="42">
        <v>9.5500000000000007</v>
      </c>
      <c r="H870" s="1"/>
      <c r="I870" s="38">
        <f t="shared" si="0"/>
        <v>42132.308000000005</v>
      </c>
      <c r="J870" s="1"/>
      <c r="K870" s="29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33">
        <v>44270</v>
      </c>
      <c r="C871" s="34"/>
      <c r="D871" s="24">
        <v>698267</v>
      </c>
      <c r="E871" s="46" t="str">
        <f ca="1">IFERROR(OFFSET('Product list'!$D$1,MATCH(D871,'Product list'!$C:$C,0)-1,0),"Product Not in List")</f>
        <v xml:space="preserve">Back Ribs - 6 Rib LP FRZ    Carton </v>
      </c>
      <c r="F871" s="36">
        <v>8235.2900000000009</v>
      </c>
      <c r="G871" s="42">
        <v>6.76</v>
      </c>
      <c r="H871" s="1"/>
      <c r="I871" s="38">
        <f t="shared" si="0"/>
        <v>55670.560400000002</v>
      </c>
      <c r="J871" s="1"/>
      <c r="K871" s="29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33">
        <v>44270</v>
      </c>
      <c r="C872" s="34"/>
      <c r="D872" s="24">
        <v>698268</v>
      </c>
      <c r="E872" s="46" t="str">
        <f ca="1">IFERROR(OFFSET('Product list'!$D$1,MATCH(D872,'Product list'!$C:$C,0)-1,0),"Product Not in List")</f>
        <v xml:space="preserve">Tri Tip  MW/VAC CHILLED    Carton </v>
      </c>
      <c r="F872" s="36">
        <v>7352.94</v>
      </c>
      <c r="G872" s="42">
        <v>9.4</v>
      </c>
      <c r="H872" s="1"/>
      <c r="I872" s="38">
        <f t="shared" si="0"/>
        <v>69117.635999999999</v>
      </c>
      <c r="J872" s="1"/>
      <c r="K872" s="29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33">
        <v>44270</v>
      </c>
      <c r="C873" s="34"/>
      <c r="D873" s="24">
        <v>698273</v>
      </c>
      <c r="E873" s="46" t="str">
        <f ca="1">IFERROR(OFFSET('Product list'!$D$1,MATCH(D873,'Product list'!$C:$C,0)-1,0),"Product Not in List")</f>
        <v xml:space="preserve">Brisket Pieces - Deckle MW/VAC FRZ HGP-Free  CHINA LABEL Carton </v>
      </c>
      <c r="F873" s="36">
        <v>4411.76</v>
      </c>
      <c r="G873" s="42">
        <v>4.5</v>
      </c>
      <c r="H873" s="1"/>
      <c r="I873" s="38">
        <f t="shared" si="0"/>
        <v>19852.920000000002</v>
      </c>
      <c r="J873" s="1"/>
      <c r="K873" s="29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33">
        <v>44270</v>
      </c>
      <c r="C874" s="34"/>
      <c r="D874" s="24">
        <v>698301</v>
      </c>
      <c r="E874" s="46" t="str">
        <f ca="1">IFERROR(OFFSET('Product list'!$D$1,MATCH(D874,'Product list'!$C:$C,0)-1,0),"Product Not in List")</f>
        <v xml:space="preserve">Back Ribs - 6 Rib, approx 120mm LP FRZ HGP-Free  CHINA LABEL Carton </v>
      </c>
      <c r="F874" s="36">
        <v>3529</v>
      </c>
      <c r="G874" s="42">
        <v>6.75</v>
      </c>
      <c r="H874" s="1"/>
      <c r="I874" s="38">
        <f t="shared" si="0"/>
        <v>23820.75</v>
      </c>
      <c r="J874" s="1"/>
      <c r="K874" s="29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33">
        <v>44270</v>
      </c>
      <c r="C875" s="34"/>
      <c r="D875" s="24">
        <v>698565</v>
      </c>
      <c r="E875" s="46" t="str">
        <f ca="1">IFERROR(OFFSET('Product list'!$D$1,MATCH(D875,'Product list'!$C:$C,0)-1,0),"Product Not in List")</f>
        <v xml:space="preserve">Brisket Navel End - 7 Rib IW/VAC CHILLED    Carton </v>
      </c>
      <c r="F875" s="36">
        <v>30882.35</v>
      </c>
      <c r="G875" s="42">
        <v>6</v>
      </c>
      <c r="H875" s="1"/>
      <c r="I875" s="38">
        <f t="shared" si="0"/>
        <v>185294.09999999998</v>
      </c>
      <c r="J875" s="1"/>
      <c r="K875" s="29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33">
        <v>44270</v>
      </c>
      <c r="C876" s="34"/>
      <c r="D876" s="24">
        <v>698818</v>
      </c>
      <c r="E876" s="46" t="str">
        <f ca="1">IFERROR(OFFSET('Product list'!$D$1,MATCH(D876,'Product list'!$C:$C,0)-1,0),"Product Not in List")</f>
        <v>*YP* Trimmings 65CL 27.2kg BP FRZ Halal Generic Carton</v>
      </c>
      <c r="F876" s="36">
        <v>92647</v>
      </c>
      <c r="G876" s="42">
        <v>4.0999999999999996</v>
      </c>
      <c r="H876" s="1"/>
      <c r="I876" s="38">
        <f t="shared" si="0"/>
        <v>379852.69999999995</v>
      </c>
      <c r="J876" s="1"/>
      <c r="K876" s="29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33">
        <v>44270</v>
      </c>
      <c r="C877" s="34"/>
      <c r="D877" s="24">
        <v>763706</v>
      </c>
      <c r="E877" s="46" t="str">
        <f ca="1">IFERROR(OFFSET('Product list'!$D$1,MATCH(D877,'Product list'!$C:$C,0)-1,0),"Product Not in List")</f>
        <v xml:space="preserve">Intercostals - Portion Minimum 85mm MW/VAC FRZ    Carton </v>
      </c>
      <c r="F877" s="36">
        <v>7352</v>
      </c>
      <c r="G877" s="42">
        <v>10.65</v>
      </c>
      <c r="H877" s="1"/>
      <c r="I877" s="38">
        <f t="shared" si="0"/>
        <v>78298.8</v>
      </c>
      <c r="J877" s="1"/>
      <c r="K877" s="29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33">
        <v>44270</v>
      </c>
      <c r="C878" s="34"/>
      <c r="D878" s="24">
        <v>763707</v>
      </c>
      <c r="E878" s="46" t="str">
        <f ca="1">IFERROR(OFFSET('Product list'!$D$1,MATCH(D878,'Product list'!$C:$C,0)-1,0),"Product Not in List")</f>
        <v xml:space="preserve">Oyster Blade  IW/VAC FRZ    Carton </v>
      </c>
      <c r="F878" s="36">
        <v>8823.5300000000007</v>
      </c>
      <c r="G878" s="42">
        <v>8.42</v>
      </c>
      <c r="H878" s="1"/>
      <c r="I878" s="38">
        <f t="shared" si="0"/>
        <v>74294.122600000002</v>
      </c>
      <c r="J878" s="1"/>
      <c r="K878" s="29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33">
        <v>44270</v>
      </c>
      <c r="C879" s="34"/>
      <c r="D879" s="24">
        <v>764794</v>
      </c>
      <c r="E879" s="46" t="str">
        <f ca="1">IFERROR(OFFSET('Product list'!$D$1,MATCH(D879,'Product list'!$C:$C,0)-1,0),"Product Not in List")</f>
        <v xml:space="preserve">Chuck Short Rib - 3 Rib MW/VAC FRZ    Carton </v>
      </c>
      <c r="F879" s="36">
        <v>11764.71</v>
      </c>
      <c r="G879" s="42">
        <v>8.9</v>
      </c>
      <c r="H879" s="1"/>
      <c r="I879" s="38">
        <f t="shared" si="0"/>
        <v>104705.91899999999</v>
      </c>
      <c r="J879" s="1"/>
      <c r="K879" s="29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33">
        <v>44270</v>
      </c>
      <c r="C880" s="34"/>
      <c r="D880" s="24">
        <v>764817</v>
      </c>
      <c r="E880" s="46" t="str">
        <f ca="1">IFERROR(OFFSET('Product list'!$D$1,MATCH(D880,'Product list'!$C:$C,0)-1,0),"Product Not in List")</f>
        <v xml:space="preserve">Flap Meat  MW/VAC CHILLED    Carton </v>
      </c>
      <c r="F880" s="36">
        <v>15441</v>
      </c>
      <c r="G880" s="42">
        <v>13.3</v>
      </c>
      <c r="H880" s="1"/>
      <c r="I880" s="38">
        <f t="shared" si="0"/>
        <v>205365.30000000002</v>
      </c>
      <c r="J880" s="1"/>
      <c r="K880" s="29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33">
        <v>44270</v>
      </c>
      <c r="C881" s="34"/>
      <c r="D881" s="24">
        <v>764822</v>
      </c>
      <c r="E881" s="46" t="str">
        <f ca="1">IFERROR(OFFSET('Product list'!$D$1,MATCH(D881,'Product list'!$C:$C,0)-1,0),"Product Not in List")</f>
        <v xml:space="preserve">Bolar Blade  IW/VAC FRZ    Carton </v>
      </c>
      <c r="F881" s="36">
        <v>11764</v>
      </c>
      <c r="G881" s="42">
        <v>7.44</v>
      </c>
      <c r="H881" s="1"/>
      <c r="I881" s="38">
        <f t="shared" si="0"/>
        <v>87524.160000000003</v>
      </c>
      <c r="J881" s="1"/>
      <c r="K881" s="29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33">
        <v>44270</v>
      </c>
      <c r="C882" s="34"/>
      <c r="D882" s="24">
        <v>764828</v>
      </c>
      <c r="E882" s="46" t="str">
        <f ca="1">IFERROR(OFFSET('Product list'!$D$1,MATCH(D882,'Product list'!$C:$C,0)-1,0),"Product Not in List")</f>
        <v xml:space="preserve">Inside Skirt  MW/VAC FRZ    Carton </v>
      </c>
      <c r="F882" s="36">
        <v>11323.53</v>
      </c>
      <c r="G882" s="42">
        <v>8.8000000000000007</v>
      </c>
      <c r="H882" s="1"/>
      <c r="I882" s="38">
        <f t="shared" si="0"/>
        <v>99647.064000000013</v>
      </c>
      <c r="J882" s="1"/>
      <c r="K882" s="29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33">
        <v>44270</v>
      </c>
      <c r="C883" s="34"/>
      <c r="D883" s="24">
        <v>764832</v>
      </c>
      <c r="E883" s="46" t="str">
        <f ca="1">IFERROR(OFFSET('Product list'!$D$1,MATCH(D883,'Product list'!$C:$C,0)-1,0),"Product Not in List")</f>
        <v xml:space="preserve">Plate Rib  BP FRZ    Carton </v>
      </c>
      <c r="F883" s="36">
        <v>4411.76</v>
      </c>
      <c r="G883" s="42">
        <v>3.79</v>
      </c>
      <c r="H883" s="1"/>
      <c r="I883" s="38">
        <f t="shared" si="0"/>
        <v>16720.570400000001</v>
      </c>
      <c r="J883" s="1"/>
      <c r="K883" s="29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33">
        <v>44270</v>
      </c>
      <c r="C884" s="34"/>
      <c r="D884" s="24">
        <v>764844</v>
      </c>
      <c r="E884" s="46" t="str">
        <f ca="1">IFERROR(OFFSET('Product list'!$D$1,MATCH(D884,'Product list'!$C:$C,0)-1,0),"Product Not in List")</f>
        <v xml:space="preserve">Spare Ribs - 3Rib LP FRZ    Carton </v>
      </c>
      <c r="F884" s="36">
        <v>5882</v>
      </c>
      <c r="G884" s="42">
        <v>3.95</v>
      </c>
      <c r="H884" s="1"/>
      <c r="I884" s="38">
        <f t="shared" si="0"/>
        <v>23233.9</v>
      </c>
      <c r="J884" s="1"/>
      <c r="K884" s="29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33">
        <v>44270</v>
      </c>
      <c r="C885" s="34"/>
      <c r="D885" s="24">
        <v>764861</v>
      </c>
      <c r="E885" s="46" t="str">
        <f ca="1">IFERROR(OFFSET('Product list'!$D$1,MATCH(D885,'Product list'!$C:$C,0)-1,0),"Product Not in List")</f>
        <v>*YP* Trimmings 50CL 25.0kg BP FRZ Halal Generic Carton</v>
      </c>
      <c r="F885" s="36">
        <v>17647.060000000001</v>
      </c>
      <c r="G885" s="42">
        <v>2.04</v>
      </c>
      <c r="H885" s="1"/>
      <c r="I885" s="38">
        <f t="shared" si="0"/>
        <v>36000.002400000005</v>
      </c>
      <c r="J885" s="1"/>
      <c r="K885" s="29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33">
        <v>44270</v>
      </c>
      <c r="C886" s="34"/>
      <c r="D886" s="24">
        <v>764867</v>
      </c>
      <c r="E886" s="46" t="str">
        <f ca="1">IFERROR(OFFSET('Product list'!$D$1,MATCH(D886,'Product list'!$C:$C,0)-1,0),"Product Not in List")</f>
        <v xml:space="preserve">Eye Round  MW/VAC FRZ    Carton </v>
      </c>
      <c r="F886" s="36">
        <v>15441.18</v>
      </c>
      <c r="G886" s="42">
        <v>8.76</v>
      </c>
      <c r="H886" s="1"/>
      <c r="I886" s="38">
        <f t="shared" si="0"/>
        <v>135264.73680000001</v>
      </c>
      <c r="J886" s="1"/>
      <c r="K886" s="29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33">
        <v>44270</v>
      </c>
      <c r="C887" s="34"/>
      <c r="D887" s="24">
        <v>764869</v>
      </c>
      <c r="E887" s="46" t="str">
        <f ca="1">IFERROR(OFFSET('Product list'!$D$1,MATCH(D887,'Product list'!$C:$C,0)-1,0),"Product Not in List")</f>
        <v xml:space="preserve">Brisket Point End - Deckle Off 5 Rib IW/VAC FRZ    Carton </v>
      </c>
      <c r="F887" s="36">
        <v>51470.59</v>
      </c>
      <c r="G887" s="42">
        <v>8.4</v>
      </c>
      <c r="H887" s="1"/>
      <c r="I887" s="38">
        <f t="shared" si="0"/>
        <v>432352.95600000001</v>
      </c>
      <c r="J887" s="1"/>
      <c r="K887" s="29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33">
        <v>44270</v>
      </c>
      <c r="C888" s="34"/>
      <c r="D888" s="24">
        <v>764916</v>
      </c>
      <c r="E888" s="46" t="str">
        <f ca="1">IFERROR(OFFSET('Product list'!$D$1,MATCH(D888,'Product list'!$C:$C,0)-1,0),"Product Not in List")</f>
        <v xml:space="preserve">Flank Steak  LP FRZ    Carton </v>
      </c>
      <c r="F888" s="36">
        <v>5705</v>
      </c>
      <c r="G888" s="42">
        <v>11.7</v>
      </c>
      <c r="H888" s="1"/>
      <c r="I888" s="38">
        <f t="shared" si="0"/>
        <v>66748.5</v>
      </c>
      <c r="J888" s="1"/>
      <c r="K888" s="29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33">
        <v>44270</v>
      </c>
      <c r="C889" s="34"/>
      <c r="D889" s="24">
        <v>79863</v>
      </c>
      <c r="E889" s="46" t="str">
        <f ca="1">IFERROR(OFFSET('Product list'!$D$1,MATCH(D889,'Product list'!$C:$C,0)-1,0),"Product Not in List")</f>
        <v>Outside Flat IW/VAC FZN Non-Halal Generic Carton</v>
      </c>
      <c r="F889" s="36">
        <v>10294</v>
      </c>
      <c r="G889" s="42">
        <v>7.15</v>
      </c>
      <c r="H889" s="1"/>
      <c r="I889" s="38">
        <f t="shared" si="0"/>
        <v>73602.100000000006</v>
      </c>
      <c r="J889" s="1"/>
      <c r="K889" s="29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33">
        <v>44270</v>
      </c>
      <c r="C890" s="34"/>
      <c r="D890" s="24">
        <v>764738</v>
      </c>
      <c r="E890" s="47" t="str">
        <f ca="1">IFERROR(OFFSET('Product list'!$D$1,MATCH(D890,'Product list'!$C:$C,0)-1,0),"Product Not in List")</f>
        <v>Trimmings 85cl</v>
      </c>
      <c r="F890" s="36">
        <v>17647</v>
      </c>
      <c r="G890" s="43">
        <v>6.95</v>
      </c>
      <c r="H890" s="1"/>
      <c r="I890" s="38">
        <f t="shared" si="0"/>
        <v>122646.65000000001</v>
      </c>
      <c r="J890" s="1"/>
      <c r="K890" s="29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33">
        <v>44277</v>
      </c>
      <c r="C891" s="34"/>
      <c r="D891" s="24">
        <v>12444</v>
      </c>
      <c r="E891" s="45" t="str">
        <f ca="1">IFERROR(OFFSET('Product list'!$D$1,MATCH(D891,'Product list'!$C:$C,0)-1,0),"Product Not in List")</f>
        <v>*YP* Trimmings 75CL 27.2kg BP FRZ Halal Generic Carton</v>
      </c>
      <c r="F891" s="36">
        <v>108235.29</v>
      </c>
      <c r="G891" s="41">
        <v>5.25</v>
      </c>
      <c r="H891" s="1"/>
      <c r="I891" s="38">
        <f t="shared" si="0"/>
        <v>568235.27249999996</v>
      </c>
      <c r="J891" s="1"/>
      <c r="K891" s="29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33">
        <v>44277</v>
      </c>
      <c r="C892" s="34"/>
      <c r="D892" s="24">
        <v>55217</v>
      </c>
      <c r="E892" s="46" t="str">
        <f ca="1">IFERROR(OFFSET('Product list'!$D$1,MATCH(D892,'Product list'!$C:$C,0)-1,0),"Product Not in List")</f>
        <v xml:space="preserve">Short Ribs - 3 Rib MW/VAC FRZ    Carton </v>
      </c>
      <c r="F892" s="36">
        <v>10705.88</v>
      </c>
      <c r="G892" s="42">
        <v>10.01</v>
      </c>
      <c r="H892" s="1"/>
      <c r="I892" s="38">
        <f t="shared" si="0"/>
        <v>107165.85879999999</v>
      </c>
      <c r="J892" s="1"/>
      <c r="K892" s="29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33">
        <v>44277</v>
      </c>
      <c r="C893" s="34"/>
      <c r="D893" s="24">
        <v>689667</v>
      </c>
      <c r="E893" s="46" t="str">
        <f ca="1">IFERROR(OFFSET('Product list'!$D$1,MATCH(D893,'Product list'!$C:$C,0)-1,0),"Product Not in List")</f>
        <v xml:space="preserve">Neck Bone  LP FRZ  Halal  Carton </v>
      </c>
      <c r="F893" s="36">
        <v>10735.29</v>
      </c>
      <c r="G893" s="42">
        <v>2.1</v>
      </c>
      <c r="H893" s="1"/>
      <c r="I893" s="38">
        <f t="shared" si="0"/>
        <v>22544.109000000004</v>
      </c>
      <c r="J893" s="1"/>
      <c r="K893" s="29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33">
        <v>44277</v>
      </c>
      <c r="C894" s="34"/>
      <c r="D894" s="24">
        <v>689794</v>
      </c>
      <c r="E894" s="46" t="str">
        <f ca="1">IFERROR(OFFSET('Product list'!$D$1,MATCH(D894,'Product list'!$C:$C,0)-1,0),"Product Not in List")</f>
        <v xml:space="preserve">Chuck Roll - 5 Rib IW/VAC FRZ  Halal  Carton </v>
      </c>
      <c r="F894" s="36">
        <v>39117.65</v>
      </c>
      <c r="G894" s="42">
        <v>8.4</v>
      </c>
      <c r="H894" s="1"/>
      <c r="I894" s="38">
        <f t="shared" si="0"/>
        <v>328588.26</v>
      </c>
      <c r="J894" s="1"/>
      <c r="K894" s="29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33">
        <v>44277</v>
      </c>
      <c r="C895" s="34"/>
      <c r="D895" s="24">
        <v>697365</v>
      </c>
      <c r="E895" s="46" t="str">
        <f ca="1">IFERROR(OFFSET('Product list'!$D$1,MATCH(D895,'Product list'!$C:$C,0)-1,0),"Product Not in List")</f>
        <v>*YP* Knuckle - Undercut On IW/VAC FRZ Halal Generic Carton</v>
      </c>
      <c r="F895" s="36">
        <v>25294</v>
      </c>
      <c r="G895" s="42">
        <v>8.7100000000000009</v>
      </c>
      <c r="H895" s="1"/>
      <c r="I895" s="38">
        <f t="shared" si="0"/>
        <v>220310.74000000002</v>
      </c>
      <c r="J895" s="1"/>
      <c r="K895" s="29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33">
        <v>44277</v>
      </c>
      <c r="C896" s="34"/>
      <c r="D896" s="24">
        <v>698188</v>
      </c>
      <c r="E896" s="46" t="str">
        <f ca="1">IFERROR(OFFSET('Product list'!$D$1,MATCH(D896,'Product list'!$C:$C,0)-1,0),"Product Not in List")</f>
        <v xml:space="preserve">Chuck Roll - 5 Rib IW/VAC FRZ HGP-Free  CHINA LABEL Carton </v>
      </c>
      <c r="F896" s="36">
        <v>16167.47</v>
      </c>
      <c r="G896" s="42">
        <v>8.6999999999999993</v>
      </c>
      <c r="H896" s="1"/>
      <c r="I896" s="38">
        <f t="shared" si="0"/>
        <v>140656.98899999997</v>
      </c>
      <c r="J896" s="1"/>
      <c r="K896" s="29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33">
        <v>44277</v>
      </c>
      <c r="C897" s="34"/>
      <c r="D897" s="24">
        <v>698227</v>
      </c>
      <c r="E897" s="46" t="str">
        <f ca="1">IFERROR(OFFSET('Product list'!$D$1,MATCH(D897,'Product list'!$C:$C,0)-1,0),"Product Not in List")</f>
        <v xml:space="preserve">Chuck Short Rib - 3 Rib MW/VAC FRZ HGP-Free  CHINA LABEL Carton </v>
      </c>
      <c r="F897" s="36">
        <v>3529.41</v>
      </c>
      <c r="G897" s="42">
        <v>7.15</v>
      </c>
      <c r="H897" s="1"/>
      <c r="I897" s="38">
        <f t="shared" si="0"/>
        <v>25235.281500000001</v>
      </c>
      <c r="J897" s="1"/>
      <c r="K897" s="29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33">
        <v>44277</v>
      </c>
      <c r="C898" s="34"/>
      <c r="D898" s="24">
        <v>698228</v>
      </c>
      <c r="E898" s="46" t="str">
        <f ca="1">IFERROR(OFFSET('Product list'!$D$1,MATCH(D898,'Product list'!$C:$C,0)-1,0),"Product Not in List")</f>
        <v xml:space="preserve">Short Rib  MW/VAC FRZ HGP-Free  CHINA LABEL Carton </v>
      </c>
      <c r="F898" s="36">
        <v>4411.76</v>
      </c>
      <c r="G898" s="42">
        <v>9.5500000000000007</v>
      </c>
      <c r="H898" s="1"/>
      <c r="I898" s="38">
        <f t="shared" si="0"/>
        <v>42132.308000000005</v>
      </c>
      <c r="J898" s="1"/>
      <c r="K898" s="29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33">
        <v>44277</v>
      </c>
      <c r="C899" s="34"/>
      <c r="D899" s="24">
        <v>698267</v>
      </c>
      <c r="E899" s="46" t="str">
        <f ca="1">IFERROR(OFFSET('Product list'!$D$1,MATCH(D899,'Product list'!$C:$C,0)-1,0),"Product Not in List")</f>
        <v xml:space="preserve">Back Ribs - 6 Rib LP FRZ    Carton </v>
      </c>
      <c r="F899" s="36">
        <v>8235.2900000000009</v>
      </c>
      <c r="G899" s="42">
        <v>6.76</v>
      </c>
      <c r="H899" s="1"/>
      <c r="I899" s="38">
        <f t="shared" si="0"/>
        <v>55670.560400000002</v>
      </c>
      <c r="J899" s="1"/>
      <c r="K899" s="29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33">
        <v>44277</v>
      </c>
      <c r="C900" s="34"/>
      <c r="D900" s="24">
        <v>698268</v>
      </c>
      <c r="E900" s="46" t="str">
        <f ca="1">IFERROR(OFFSET('Product list'!$D$1,MATCH(D900,'Product list'!$C:$C,0)-1,0),"Product Not in List")</f>
        <v xml:space="preserve">Tri Tip  MW/VAC CHILLED    Carton </v>
      </c>
      <c r="F900" s="36">
        <v>7352.94</v>
      </c>
      <c r="G900" s="42">
        <v>9.4</v>
      </c>
      <c r="H900" s="1"/>
      <c r="I900" s="38">
        <f t="shared" si="0"/>
        <v>69117.635999999999</v>
      </c>
      <c r="J900" s="1"/>
      <c r="K900" s="29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33">
        <v>44277</v>
      </c>
      <c r="C901" s="34"/>
      <c r="D901" s="24">
        <v>698273</v>
      </c>
      <c r="E901" s="46" t="str">
        <f ca="1">IFERROR(OFFSET('Product list'!$D$1,MATCH(D901,'Product list'!$C:$C,0)-1,0),"Product Not in List")</f>
        <v xml:space="preserve">Brisket Pieces - Deckle MW/VAC FRZ HGP-Free  CHINA LABEL Carton </v>
      </c>
      <c r="F901" s="36">
        <v>4411.76</v>
      </c>
      <c r="G901" s="42">
        <v>4.5</v>
      </c>
      <c r="H901" s="1"/>
      <c r="I901" s="38">
        <f t="shared" si="0"/>
        <v>19852.920000000002</v>
      </c>
      <c r="J901" s="1"/>
      <c r="K901" s="29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33">
        <v>44277</v>
      </c>
      <c r="C902" s="34"/>
      <c r="D902" s="24">
        <v>698301</v>
      </c>
      <c r="E902" s="46" t="str">
        <f ca="1">IFERROR(OFFSET('Product list'!$D$1,MATCH(D902,'Product list'!$C:$C,0)-1,0),"Product Not in List")</f>
        <v xml:space="preserve">Back Ribs - 6 Rib, approx 120mm LP FRZ HGP-Free  CHINA LABEL Carton </v>
      </c>
      <c r="F902" s="36">
        <v>3529</v>
      </c>
      <c r="G902" s="42">
        <v>6.75</v>
      </c>
      <c r="H902" s="1"/>
      <c r="I902" s="38">
        <f t="shared" si="0"/>
        <v>23820.75</v>
      </c>
      <c r="J902" s="1"/>
      <c r="K902" s="29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33">
        <v>44277</v>
      </c>
      <c r="C903" s="34"/>
      <c r="D903" s="24">
        <v>698565</v>
      </c>
      <c r="E903" s="46" t="str">
        <f ca="1">IFERROR(OFFSET('Product list'!$D$1,MATCH(D903,'Product list'!$C:$C,0)-1,0),"Product Not in List")</f>
        <v xml:space="preserve">Brisket Navel End - 7 Rib IW/VAC CHILLED    Carton </v>
      </c>
      <c r="F903" s="36">
        <v>30882.35</v>
      </c>
      <c r="G903" s="42">
        <v>6</v>
      </c>
      <c r="H903" s="1"/>
      <c r="I903" s="38">
        <f t="shared" si="0"/>
        <v>185294.09999999998</v>
      </c>
      <c r="J903" s="1"/>
      <c r="K903" s="29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33">
        <v>44277</v>
      </c>
      <c r="C904" s="34"/>
      <c r="D904" s="24">
        <v>698818</v>
      </c>
      <c r="E904" s="46" t="str">
        <f ca="1">IFERROR(OFFSET('Product list'!$D$1,MATCH(D904,'Product list'!$C:$C,0)-1,0),"Product Not in List")</f>
        <v>*YP* Trimmings 65CL 27.2kg BP FRZ Halal Generic Carton</v>
      </c>
      <c r="F904" s="36">
        <v>92647</v>
      </c>
      <c r="G904" s="42">
        <v>4.0999999999999996</v>
      </c>
      <c r="H904" s="1"/>
      <c r="I904" s="38">
        <f t="shared" si="0"/>
        <v>379852.69999999995</v>
      </c>
      <c r="J904" s="1"/>
      <c r="K904" s="29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33">
        <v>44277</v>
      </c>
      <c r="C905" s="34"/>
      <c r="D905" s="24">
        <v>763706</v>
      </c>
      <c r="E905" s="46" t="str">
        <f ca="1">IFERROR(OFFSET('Product list'!$D$1,MATCH(D905,'Product list'!$C:$C,0)-1,0),"Product Not in List")</f>
        <v xml:space="preserve">Intercostals - Portion Minimum 85mm MW/VAC FRZ    Carton </v>
      </c>
      <c r="F905" s="36">
        <v>7352</v>
      </c>
      <c r="G905" s="42">
        <v>10.65</v>
      </c>
      <c r="H905" s="1"/>
      <c r="I905" s="38">
        <f t="shared" si="0"/>
        <v>78298.8</v>
      </c>
      <c r="J905" s="1"/>
      <c r="K905" s="29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33">
        <v>44277</v>
      </c>
      <c r="C906" s="34"/>
      <c r="D906" s="24">
        <v>763707</v>
      </c>
      <c r="E906" s="46" t="str">
        <f ca="1">IFERROR(OFFSET('Product list'!$D$1,MATCH(D906,'Product list'!$C:$C,0)-1,0),"Product Not in List")</f>
        <v xml:space="preserve">Oyster Blade  IW/VAC FRZ    Carton </v>
      </c>
      <c r="F906" s="36">
        <v>8823.5300000000007</v>
      </c>
      <c r="G906" s="42">
        <v>8.42</v>
      </c>
      <c r="H906" s="1"/>
      <c r="I906" s="38">
        <f t="shared" si="0"/>
        <v>74294.122600000002</v>
      </c>
      <c r="J906" s="1"/>
      <c r="K906" s="29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33">
        <v>44277</v>
      </c>
      <c r="C907" s="34"/>
      <c r="D907" s="24">
        <v>764794</v>
      </c>
      <c r="E907" s="46" t="str">
        <f ca="1">IFERROR(OFFSET('Product list'!$D$1,MATCH(D907,'Product list'!$C:$C,0)-1,0),"Product Not in List")</f>
        <v xml:space="preserve">Chuck Short Rib - 3 Rib MW/VAC FRZ    Carton </v>
      </c>
      <c r="F907" s="36">
        <v>11764.71</v>
      </c>
      <c r="G907" s="42">
        <v>8.9</v>
      </c>
      <c r="H907" s="1"/>
      <c r="I907" s="38">
        <f t="shared" si="0"/>
        <v>104705.91899999999</v>
      </c>
      <c r="J907" s="1"/>
      <c r="K907" s="29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33">
        <v>44277</v>
      </c>
      <c r="C908" s="34"/>
      <c r="D908" s="24">
        <v>764817</v>
      </c>
      <c r="E908" s="46" t="str">
        <f ca="1">IFERROR(OFFSET('Product list'!$D$1,MATCH(D908,'Product list'!$C:$C,0)-1,0),"Product Not in List")</f>
        <v xml:space="preserve">Flap Meat  MW/VAC CHILLED    Carton </v>
      </c>
      <c r="F908" s="36">
        <v>15441</v>
      </c>
      <c r="G908" s="42">
        <v>13.3</v>
      </c>
      <c r="H908" s="1"/>
      <c r="I908" s="38">
        <f t="shared" si="0"/>
        <v>205365.30000000002</v>
      </c>
      <c r="J908" s="1"/>
      <c r="K908" s="29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33">
        <v>44277</v>
      </c>
      <c r="C909" s="34"/>
      <c r="D909" s="24">
        <v>764822</v>
      </c>
      <c r="E909" s="46" t="str">
        <f ca="1">IFERROR(OFFSET('Product list'!$D$1,MATCH(D909,'Product list'!$C:$C,0)-1,0),"Product Not in List")</f>
        <v xml:space="preserve">Bolar Blade  IW/VAC FRZ    Carton </v>
      </c>
      <c r="F909" s="36">
        <v>11764</v>
      </c>
      <c r="G909" s="42">
        <v>7.44</v>
      </c>
      <c r="H909" s="1"/>
      <c r="I909" s="38">
        <f t="shared" si="0"/>
        <v>87524.160000000003</v>
      </c>
      <c r="J909" s="1"/>
      <c r="K909" s="29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33">
        <v>44277</v>
      </c>
      <c r="C910" s="34"/>
      <c r="D910" s="24">
        <v>764828</v>
      </c>
      <c r="E910" s="46" t="str">
        <f ca="1">IFERROR(OFFSET('Product list'!$D$1,MATCH(D910,'Product list'!$C:$C,0)-1,0),"Product Not in List")</f>
        <v xml:space="preserve">Inside Skirt  MW/VAC FRZ    Carton </v>
      </c>
      <c r="F910" s="36">
        <v>11323.53</v>
      </c>
      <c r="G910" s="42">
        <v>8.8000000000000007</v>
      </c>
      <c r="H910" s="1"/>
      <c r="I910" s="38">
        <f t="shared" si="0"/>
        <v>99647.064000000013</v>
      </c>
      <c r="J910" s="1"/>
      <c r="K910" s="29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33">
        <v>44277</v>
      </c>
      <c r="C911" s="34"/>
      <c r="D911" s="24">
        <v>764832</v>
      </c>
      <c r="E911" s="46" t="str">
        <f ca="1">IFERROR(OFFSET('Product list'!$D$1,MATCH(D911,'Product list'!$C:$C,0)-1,0),"Product Not in List")</f>
        <v xml:space="preserve">Plate Rib  BP FRZ    Carton </v>
      </c>
      <c r="F911" s="36">
        <v>4411.76</v>
      </c>
      <c r="G911" s="42">
        <v>3.79</v>
      </c>
      <c r="H911" s="1"/>
      <c r="I911" s="38">
        <f t="shared" si="0"/>
        <v>16720.570400000001</v>
      </c>
      <c r="J911" s="1"/>
      <c r="K911" s="29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33">
        <v>44277</v>
      </c>
      <c r="C912" s="34"/>
      <c r="D912" s="24">
        <v>764844</v>
      </c>
      <c r="E912" s="46" t="str">
        <f ca="1">IFERROR(OFFSET('Product list'!$D$1,MATCH(D912,'Product list'!$C:$C,0)-1,0),"Product Not in List")</f>
        <v xml:space="preserve">Spare Ribs - 3Rib LP FRZ    Carton </v>
      </c>
      <c r="F912" s="36">
        <v>5882</v>
      </c>
      <c r="G912" s="42">
        <v>3.95</v>
      </c>
      <c r="H912" s="1"/>
      <c r="I912" s="38">
        <f t="shared" si="0"/>
        <v>23233.9</v>
      </c>
      <c r="J912" s="1"/>
      <c r="K912" s="29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33">
        <v>44277</v>
      </c>
      <c r="C913" s="34"/>
      <c r="D913" s="24">
        <v>764861</v>
      </c>
      <c r="E913" s="46" t="str">
        <f ca="1">IFERROR(OFFSET('Product list'!$D$1,MATCH(D913,'Product list'!$C:$C,0)-1,0),"Product Not in List")</f>
        <v>*YP* Trimmings 50CL 25.0kg BP FRZ Halal Generic Carton</v>
      </c>
      <c r="F913" s="36">
        <v>17647.060000000001</v>
      </c>
      <c r="G913" s="42">
        <v>2.04</v>
      </c>
      <c r="H913" s="1"/>
      <c r="I913" s="38">
        <f t="shared" si="0"/>
        <v>36000.002400000005</v>
      </c>
      <c r="J913" s="1"/>
      <c r="K913" s="29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33">
        <v>44277</v>
      </c>
      <c r="C914" s="34"/>
      <c r="D914" s="24">
        <v>764867</v>
      </c>
      <c r="E914" s="46" t="str">
        <f ca="1">IFERROR(OFFSET('Product list'!$D$1,MATCH(D914,'Product list'!$C:$C,0)-1,0),"Product Not in List")</f>
        <v xml:space="preserve">Eye Round  MW/VAC FRZ    Carton </v>
      </c>
      <c r="F914" s="36">
        <v>15441.18</v>
      </c>
      <c r="G914" s="42">
        <v>8.76</v>
      </c>
      <c r="H914" s="1"/>
      <c r="I914" s="38">
        <f t="shared" si="0"/>
        <v>135264.73680000001</v>
      </c>
      <c r="J914" s="1"/>
      <c r="K914" s="29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33">
        <v>44277</v>
      </c>
      <c r="C915" s="34"/>
      <c r="D915" s="24">
        <v>764869</v>
      </c>
      <c r="E915" s="46" t="str">
        <f ca="1">IFERROR(OFFSET('Product list'!$D$1,MATCH(D915,'Product list'!$C:$C,0)-1,0),"Product Not in List")</f>
        <v xml:space="preserve">Brisket Point End - Deckle Off 5 Rib IW/VAC FRZ    Carton </v>
      </c>
      <c r="F915" s="36">
        <v>51470.59</v>
      </c>
      <c r="G915" s="42">
        <v>8.4</v>
      </c>
      <c r="H915" s="1"/>
      <c r="I915" s="38">
        <f t="shared" si="0"/>
        <v>432352.95600000001</v>
      </c>
      <c r="J915" s="1"/>
      <c r="K915" s="29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33">
        <v>44277</v>
      </c>
      <c r="C916" s="34"/>
      <c r="D916" s="24">
        <v>764916</v>
      </c>
      <c r="E916" s="46" t="str">
        <f ca="1">IFERROR(OFFSET('Product list'!$D$1,MATCH(D916,'Product list'!$C:$C,0)-1,0),"Product Not in List")</f>
        <v xml:space="preserve">Flank Steak  LP FRZ    Carton </v>
      </c>
      <c r="F916" s="36">
        <v>5705</v>
      </c>
      <c r="G916" s="42">
        <v>11.7</v>
      </c>
      <c r="H916" s="1"/>
      <c r="I916" s="38">
        <f t="shared" si="0"/>
        <v>66748.5</v>
      </c>
      <c r="J916" s="1"/>
      <c r="K916" s="29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33">
        <v>44277</v>
      </c>
      <c r="C917" s="34"/>
      <c r="D917" s="24">
        <v>79863</v>
      </c>
      <c r="E917" s="46" t="str">
        <f ca="1">IFERROR(OFFSET('Product list'!$D$1,MATCH(D917,'Product list'!$C:$C,0)-1,0),"Product Not in List")</f>
        <v>Outside Flat IW/VAC FZN Non-Halal Generic Carton</v>
      </c>
      <c r="F917" s="36">
        <v>10294</v>
      </c>
      <c r="G917" s="42">
        <v>7.15</v>
      </c>
      <c r="H917" s="1"/>
      <c r="I917" s="38">
        <f t="shared" si="0"/>
        <v>73602.100000000006</v>
      </c>
      <c r="J917" s="1"/>
      <c r="K917" s="29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33">
        <v>44277</v>
      </c>
      <c r="C918" s="34"/>
      <c r="D918" s="24">
        <v>764738</v>
      </c>
      <c r="E918" s="47" t="str">
        <f ca="1">IFERROR(OFFSET('Product list'!$D$1,MATCH(D918,'Product list'!$C:$C,0)-1,0),"Product Not in List")</f>
        <v>Trimmings 85cl</v>
      </c>
      <c r="F918" s="36">
        <v>17647</v>
      </c>
      <c r="G918" s="43">
        <v>6.95</v>
      </c>
      <c r="H918" s="1"/>
      <c r="I918" s="38">
        <f t="shared" si="0"/>
        <v>122646.65000000001</v>
      </c>
      <c r="J918" s="1"/>
      <c r="K918" s="29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33">
        <v>44284</v>
      </c>
      <c r="C919" s="34"/>
      <c r="D919" s="24">
        <v>12444</v>
      </c>
      <c r="E919" s="45" t="str">
        <f ca="1">IFERROR(OFFSET('Product list'!$D$1,MATCH(D919,'Product list'!$C:$C,0)-1,0),"Product Not in List")</f>
        <v>*YP* Trimmings 75CL 27.2kg BP FRZ Halal Generic Carton</v>
      </c>
      <c r="F919" s="36">
        <v>108235.29</v>
      </c>
      <c r="G919" s="41">
        <v>5.25</v>
      </c>
      <c r="H919" s="1"/>
      <c r="I919" s="38">
        <f t="shared" si="0"/>
        <v>568235.27249999996</v>
      </c>
      <c r="J919" s="1"/>
      <c r="K919" s="29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33">
        <v>44284</v>
      </c>
      <c r="C920" s="34"/>
      <c r="D920" s="24">
        <v>55217</v>
      </c>
      <c r="E920" s="46" t="str">
        <f ca="1">IFERROR(OFFSET('Product list'!$D$1,MATCH(D920,'Product list'!$C:$C,0)-1,0),"Product Not in List")</f>
        <v xml:space="preserve">Short Ribs - 3 Rib MW/VAC FRZ    Carton </v>
      </c>
      <c r="F920" s="36">
        <v>10705.88</v>
      </c>
      <c r="G920" s="42">
        <v>10.01</v>
      </c>
      <c r="H920" s="1"/>
      <c r="I920" s="38">
        <f t="shared" si="0"/>
        <v>107165.85879999999</v>
      </c>
      <c r="J920" s="1"/>
      <c r="K920" s="29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33">
        <v>44284</v>
      </c>
      <c r="C921" s="34"/>
      <c r="D921" s="24">
        <v>689667</v>
      </c>
      <c r="E921" s="46" t="str">
        <f ca="1">IFERROR(OFFSET('Product list'!$D$1,MATCH(D921,'Product list'!$C:$C,0)-1,0),"Product Not in List")</f>
        <v xml:space="preserve">Neck Bone  LP FRZ  Halal  Carton </v>
      </c>
      <c r="F921" s="36">
        <v>10735.29</v>
      </c>
      <c r="G921" s="42">
        <v>2.1</v>
      </c>
      <c r="H921" s="1"/>
      <c r="I921" s="38">
        <f t="shared" si="0"/>
        <v>22544.109000000004</v>
      </c>
      <c r="J921" s="1"/>
      <c r="K921" s="29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33">
        <v>44284</v>
      </c>
      <c r="C922" s="34"/>
      <c r="D922" s="24">
        <v>689794</v>
      </c>
      <c r="E922" s="46" t="str">
        <f ca="1">IFERROR(OFFSET('Product list'!$D$1,MATCH(D922,'Product list'!$C:$C,0)-1,0),"Product Not in List")</f>
        <v xml:space="preserve">Chuck Roll - 5 Rib IW/VAC FRZ  Halal  Carton </v>
      </c>
      <c r="F922" s="36">
        <v>39117.65</v>
      </c>
      <c r="G922" s="42">
        <v>8.4</v>
      </c>
      <c r="H922" s="1"/>
      <c r="I922" s="38">
        <f t="shared" si="0"/>
        <v>328588.26</v>
      </c>
      <c r="J922" s="1"/>
      <c r="K922" s="29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33">
        <v>44284</v>
      </c>
      <c r="C923" s="34"/>
      <c r="D923" s="24">
        <v>697365</v>
      </c>
      <c r="E923" s="46" t="str">
        <f ca="1">IFERROR(OFFSET('Product list'!$D$1,MATCH(D923,'Product list'!$C:$C,0)-1,0),"Product Not in List")</f>
        <v>*YP* Knuckle - Undercut On IW/VAC FRZ Halal Generic Carton</v>
      </c>
      <c r="F923" s="36">
        <v>25294</v>
      </c>
      <c r="G923" s="42">
        <v>8.7100000000000009</v>
      </c>
      <c r="H923" s="1"/>
      <c r="I923" s="38">
        <f t="shared" si="0"/>
        <v>220310.74000000002</v>
      </c>
      <c r="J923" s="1"/>
      <c r="K923" s="29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33">
        <v>44284</v>
      </c>
      <c r="C924" s="34"/>
      <c r="D924" s="24">
        <v>698188</v>
      </c>
      <c r="E924" s="46" t="str">
        <f ca="1">IFERROR(OFFSET('Product list'!$D$1,MATCH(D924,'Product list'!$C:$C,0)-1,0),"Product Not in List")</f>
        <v xml:space="preserve">Chuck Roll - 5 Rib IW/VAC FRZ HGP-Free  CHINA LABEL Carton </v>
      </c>
      <c r="F924" s="36">
        <v>16167.47</v>
      </c>
      <c r="G924" s="42">
        <v>8.6999999999999993</v>
      </c>
      <c r="H924" s="1"/>
      <c r="I924" s="38">
        <f t="shared" si="0"/>
        <v>140656.98899999997</v>
      </c>
      <c r="J924" s="1"/>
      <c r="K924" s="29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33">
        <v>44284</v>
      </c>
      <c r="C925" s="34"/>
      <c r="D925" s="24">
        <v>698227</v>
      </c>
      <c r="E925" s="46" t="str">
        <f ca="1">IFERROR(OFFSET('Product list'!$D$1,MATCH(D925,'Product list'!$C:$C,0)-1,0),"Product Not in List")</f>
        <v xml:space="preserve">Chuck Short Rib - 3 Rib MW/VAC FRZ HGP-Free  CHINA LABEL Carton </v>
      </c>
      <c r="F925" s="36">
        <v>3529.41</v>
      </c>
      <c r="G925" s="42">
        <v>7.15</v>
      </c>
      <c r="H925" s="1"/>
      <c r="I925" s="38">
        <f t="shared" si="0"/>
        <v>25235.281500000001</v>
      </c>
      <c r="J925" s="1"/>
      <c r="K925" s="29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33">
        <v>44284</v>
      </c>
      <c r="C926" s="34"/>
      <c r="D926" s="24">
        <v>698228</v>
      </c>
      <c r="E926" s="46" t="str">
        <f ca="1">IFERROR(OFFSET('Product list'!$D$1,MATCH(D926,'Product list'!$C:$C,0)-1,0),"Product Not in List")</f>
        <v xml:space="preserve">Short Rib  MW/VAC FRZ HGP-Free  CHINA LABEL Carton </v>
      </c>
      <c r="F926" s="36">
        <v>4411.76</v>
      </c>
      <c r="G926" s="42">
        <v>9.5500000000000007</v>
      </c>
      <c r="H926" s="1"/>
      <c r="I926" s="38">
        <f t="shared" si="0"/>
        <v>42132.308000000005</v>
      </c>
      <c r="J926" s="1"/>
      <c r="K926" s="29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33">
        <v>44284</v>
      </c>
      <c r="C927" s="34"/>
      <c r="D927" s="24">
        <v>698267</v>
      </c>
      <c r="E927" s="46" t="str">
        <f ca="1">IFERROR(OFFSET('Product list'!$D$1,MATCH(D927,'Product list'!$C:$C,0)-1,0),"Product Not in List")</f>
        <v xml:space="preserve">Back Ribs - 6 Rib LP FRZ    Carton </v>
      </c>
      <c r="F927" s="36">
        <v>8235.2900000000009</v>
      </c>
      <c r="G927" s="42">
        <v>6.76</v>
      </c>
      <c r="H927" s="1"/>
      <c r="I927" s="38">
        <f t="shared" si="0"/>
        <v>55670.560400000002</v>
      </c>
      <c r="J927" s="1"/>
      <c r="K927" s="29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33">
        <v>44284</v>
      </c>
      <c r="C928" s="34"/>
      <c r="D928" s="24">
        <v>698268</v>
      </c>
      <c r="E928" s="46" t="str">
        <f ca="1">IFERROR(OFFSET('Product list'!$D$1,MATCH(D928,'Product list'!$C:$C,0)-1,0),"Product Not in List")</f>
        <v xml:space="preserve">Tri Tip  MW/VAC CHILLED    Carton </v>
      </c>
      <c r="F928" s="36">
        <v>7352.94</v>
      </c>
      <c r="G928" s="42">
        <v>9.4</v>
      </c>
      <c r="H928" s="1"/>
      <c r="I928" s="38">
        <f t="shared" si="0"/>
        <v>69117.635999999999</v>
      </c>
      <c r="J928" s="1"/>
      <c r="K928" s="29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33">
        <v>44284</v>
      </c>
      <c r="C929" s="34"/>
      <c r="D929" s="24">
        <v>698273</v>
      </c>
      <c r="E929" s="46" t="str">
        <f ca="1">IFERROR(OFFSET('Product list'!$D$1,MATCH(D929,'Product list'!$C:$C,0)-1,0),"Product Not in List")</f>
        <v xml:space="preserve">Brisket Pieces - Deckle MW/VAC FRZ HGP-Free  CHINA LABEL Carton </v>
      </c>
      <c r="F929" s="36">
        <v>4411.76</v>
      </c>
      <c r="G929" s="42">
        <v>4.5</v>
      </c>
      <c r="H929" s="1"/>
      <c r="I929" s="38">
        <f t="shared" si="0"/>
        <v>19852.920000000002</v>
      </c>
      <c r="J929" s="1"/>
      <c r="K929" s="29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33">
        <v>44284</v>
      </c>
      <c r="C930" s="34"/>
      <c r="D930" s="24">
        <v>698301</v>
      </c>
      <c r="E930" s="46" t="str">
        <f ca="1">IFERROR(OFFSET('Product list'!$D$1,MATCH(D930,'Product list'!$C:$C,0)-1,0),"Product Not in List")</f>
        <v xml:space="preserve">Back Ribs - 6 Rib, approx 120mm LP FRZ HGP-Free  CHINA LABEL Carton </v>
      </c>
      <c r="F930" s="36">
        <v>3529</v>
      </c>
      <c r="G930" s="42">
        <v>6.75</v>
      </c>
      <c r="H930" s="1"/>
      <c r="I930" s="38">
        <f t="shared" si="0"/>
        <v>23820.75</v>
      </c>
      <c r="J930" s="1"/>
      <c r="K930" s="29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33">
        <v>44284</v>
      </c>
      <c r="C931" s="34"/>
      <c r="D931" s="24">
        <v>698565</v>
      </c>
      <c r="E931" s="46" t="str">
        <f ca="1">IFERROR(OFFSET('Product list'!$D$1,MATCH(D931,'Product list'!$C:$C,0)-1,0),"Product Not in List")</f>
        <v xml:space="preserve">Brisket Navel End - 7 Rib IW/VAC CHILLED    Carton </v>
      </c>
      <c r="F931" s="36">
        <v>30882.35</v>
      </c>
      <c r="G931" s="42">
        <v>6</v>
      </c>
      <c r="H931" s="1"/>
      <c r="I931" s="38">
        <f t="shared" si="0"/>
        <v>185294.09999999998</v>
      </c>
      <c r="J931" s="1"/>
      <c r="K931" s="29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33">
        <v>44284</v>
      </c>
      <c r="C932" s="34"/>
      <c r="D932" s="24">
        <v>698818</v>
      </c>
      <c r="E932" s="46" t="str">
        <f ca="1">IFERROR(OFFSET('Product list'!$D$1,MATCH(D932,'Product list'!$C:$C,0)-1,0),"Product Not in List")</f>
        <v>*YP* Trimmings 65CL 27.2kg BP FRZ Halal Generic Carton</v>
      </c>
      <c r="F932" s="36">
        <v>92647</v>
      </c>
      <c r="G932" s="42">
        <v>4.0999999999999996</v>
      </c>
      <c r="H932" s="1"/>
      <c r="I932" s="38">
        <f t="shared" si="0"/>
        <v>379852.69999999995</v>
      </c>
      <c r="J932" s="1"/>
      <c r="K932" s="29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33">
        <v>44284</v>
      </c>
      <c r="C933" s="34"/>
      <c r="D933" s="24">
        <v>763706</v>
      </c>
      <c r="E933" s="46" t="str">
        <f ca="1">IFERROR(OFFSET('Product list'!$D$1,MATCH(D933,'Product list'!$C:$C,0)-1,0),"Product Not in List")</f>
        <v xml:space="preserve">Intercostals - Portion Minimum 85mm MW/VAC FRZ    Carton </v>
      </c>
      <c r="F933" s="36">
        <v>7352</v>
      </c>
      <c r="G933" s="42">
        <v>10.65</v>
      </c>
      <c r="H933" s="1"/>
      <c r="I933" s="38">
        <f t="shared" si="0"/>
        <v>78298.8</v>
      </c>
      <c r="J933" s="1"/>
      <c r="K933" s="29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33">
        <v>44284</v>
      </c>
      <c r="C934" s="34"/>
      <c r="D934" s="24">
        <v>763707</v>
      </c>
      <c r="E934" s="46" t="str">
        <f ca="1">IFERROR(OFFSET('Product list'!$D$1,MATCH(D934,'Product list'!$C:$C,0)-1,0),"Product Not in List")</f>
        <v xml:space="preserve">Oyster Blade  IW/VAC FRZ    Carton </v>
      </c>
      <c r="F934" s="36">
        <v>8823.5300000000007</v>
      </c>
      <c r="G934" s="42">
        <v>8.42</v>
      </c>
      <c r="H934" s="1"/>
      <c r="I934" s="38">
        <f t="shared" si="0"/>
        <v>74294.122600000002</v>
      </c>
      <c r="J934" s="1"/>
      <c r="K934" s="29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33">
        <v>44284</v>
      </c>
      <c r="C935" s="34"/>
      <c r="D935" s="24">
        <v>764794</v>
      </c>
      <c r="E935" s="46" t="str">
        <f ca="1">IFERROR(OFFSET('Product list'!$D$1,MATCH(D935,'Product list'!$C:$C,0)-1,0),"Product Not in List")</f>
        <v xml:space="preserve">Chuck Short Rib - 3 Rib MW/VAC FRZ    Carton </v>
      </c>
      <c r="F935" s="36">
        <v>11764.71</v>
      </c>
      <c r="G935" s="42">
        <v>8.9</v>
      </c>
      <c r="H935" s="1"/>
      <c r="I935" s="38">
        <f t="shared" si="0"/>
        <v>104705.91899999999</v>
      </c>
      <c r="J935" s="1"/>
      <c r="K935" s="29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33">
        <v>44284</v>
      </c>
      <c r="C936" s="34"/>
      <c r="D936" s="24">
        <v>764817</v>
      </c>
      <c r="E936" s="46" t="str">
        <f ca="1">IFERROR(OFFSET('Product list'!$D$1,MATCH(D936,'Product list'!$C:$C,0)-1,0),"Product Not in List")</f>
        <v xml:space="preserve">Flap Meat  MW/VAC CHILLED    Carton </v>
      </c>
      <c r="F936" s="36">
        <v>15441</v>
      </c>
      <c r="G936" s="42">
        <v>13.3</v>
      </c>
      <c r="H936" s="1"/>
      <c r="I936" s="38">
        <f t="shared" si="0"/>
        <v>205365.30000000002</v>
      </c>
      <c r="J936" s="1"/>
      <c r="K936" s="29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33">
        <v>44284</v>
      </c>
      <c r="C937" s="34"/>
      <c r="D937" s="24">
        <v>764822</v>
      </c>
      <c r="E937" s="46" t="str">
        <f ca="1">IFERROR(OFFSET('Product list'!$D$1,MATCH(D937,'Product list'!$C:$C,0)-1,0),"Product Not in List")</f>
        <v xml:space="preserve">Bolar Blade  IW/VAC FRZ    Carton </v>
      </c>
      <c r="F937" s="36">
        <v>11764</v>
      </c>
      <c r="G937" s="42">
        <v>7.44</v>
      </c>
      <c r="H937" s="1"/>
      <c r="I937" s="38">
        <f t="shared" si="0"/>
        <v>87524.160000000003</v>
      </c>
      <c r="J937" s="1"/>
      <c r="K937" s="29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33">
        <v>44284</v>
      </c>
      <c r="C938" s="34"/>
      <c r="D938" s="24">
        <v>764828</v>
      </c>
      <c r="E938" s="46" t="str">
        <f ca="1">IFERROR(OFFSET('Product list'!$D$1,MATCH(D938,'Product list'!$C:$C,0)-1,0),"Product Not in List")</f>
        <v xml:space="preserve">Inside Skirt  MW/VAC FRZ    Carton </v>
      </c>
      <c r="F938" s="36">
        <v>11323.53</v>
      </c>
      <c r="G938" s="42">
        <v>8.8000000000000007</v>
      </c>
      <c r="H938" s="1"/>
      <c r="I938" s="38">
        <f t="shared" si="0"/>
        <v>99647.064000000013</v>
      </c>
      <c r="J938" s="1"/>
      <c r="K938" s="29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33">
        <v>44284</v>
      </c>
      <c r="C939" s="34"/>
      <c r="D939" s="24">
        <v>764832</v>
      </c>
      <c r="E939" s="46" t="str">
        <f ca="1">IFERROR(OFFSET('Product list'!$D$1,MATCH(D939,'Product list'!$C:$C,0)-1,0),"Product Not in List")</f>
        <v xml:space="preserve">Plate Rib  BP FRZ    Carton </v>
      </c>
      <c r="F939" s="36">
        <v>4411.76</v>
      </c>
      <c r="G939" s="42">
        <v>3.79</v>
      </c>
      <c r="H939" s="1"/>
      <c r="I939" s="38">
        <f t="shared" si="0"/>
        <v>16720.570400000001</v>
      </c>
      <c r="J939" s="1"/>
      <c r="K939" s="29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33">
        <v>44284</v>
      </c>
      <c r="C940" s="34"/>
      <c r="D940" s="24">
        <v>764844</v>
      </c>
      <c r="E940" s="46" t="str">
        <f ca="1">IFERROR(OFFSET('Product list'!$D$1,MATCH(D940,'Product list'!$C:$C,0)-1,0),"Product Not in List")</f>
        <v xml:space="preserve">Spare Ribs - 3Rib LP FRZ    Carton </v>
      </c>
      <c r="F940" s="36">
        <v>5882</v>
      </c>
      <c r="G940" s="42">
        <v>3.95</v>
      </c>
      <c r="H940" s="1"/>
      <c r="I940" s="38">
        <f t="shared" si="0"/>
        <v>23233.9</v>
      </c>
      <c r="J940" s="1"/>
      <c r="K940" s="29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33">
        <v>44284</v>
      </c>
      <c r="C941" s="34"/>
      <c r="D941" s="24">
        <v>764861</v>
      </c>
      <c r="E941" s="46" t="str">
        <f ca="1">IFERROR(OFFSET('Product list'!$D$1,MATCH(D941,'Product list'!$C:$C,0)-1,0),"Product Not in List")</f>
        <v>*YP* Trimmings 50CL 25.0kg BP FRZ Halal Generic Carton</v>
      </c>
      <c r="F941" s="36">
        <v>17647.060000000001</v>
      </c>
      <c r="G941" s="42">
        <v>2.04</v>
      </c>
      <c r="H941" s="1"/>
      <c r="I941" s="38">
        <f t="shared" si="0"/>
        <v>36000.002400000005</v>
      </c>
      <c r="J941" s="1"/>
      <c r="K941" s="29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33">
        <v>44284</v>
      </c>
      <c r="C942" s="34"/>
      <c r="D942" s="24">
        <v>764867</v>
      </c>
      <c r="E942" s="46" t="str">
        <f ca="1">IFERROR(OFFSET('Product list'!$D$1,MATCH(D942,'Product list'!$C:$C,0)-1,0),"Product Not in List")</f>
        <v xml:space="preserve">Eye Round  MW/VAC FRZ    Carton </v>
      </c>
      <c r="F942" s="36">
        <v>15441.18</v>
      </c>
      <c r="G942" s="42">
        <v>8.76</v>
      </c>
      <c r="H942" s="1"/>
      <c r="I942" s="38">
        <f t="shared" si="0"/>
        <v>135264.73680000001</v>
      </c>
      <c r="J942" s="1"/>
      <c r="K942" s="29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33">
        <v>44284</v>
      </c>
      <c r="C943" s="34"/>
      <c r="D943" s="24">
        <v>764869</v>
      </c>
      <c r="E943" s="46" t="str">
        <f ca="1">IFERROR(OFFSET('Product list'!$D$1,MATCH(D943,'Product list'!$C:$C,0)-1,0),"Product Not in List")</f>
        <v xml:space="preserve">Brisket Point End - Deckle Off 5 Rib IW/VAC FRZ    Carton </v>
      </c>
      <c r="F943" s="36">
        <v>51470.59</v>
      </c>
      <c r="G943" s="42">
        <v>8.4</v>
      </c>
      <c r="H943" s="1"/>
      <c r="I943" s="38">
        <f t="shared" si="0"/>
        <v>432352.95600000001</v>
      </c>
      <c r="J943" s="1"/>
      <c r="K943" s="29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33">
        <v>44284</v>
      </c>
      <c r="C944" s="34"/>
      <c r="D944" s="24">
        <v>764916</v>
      </c>
      <c r="E944" s="46" t="str">
        <f ca="1">IFERROR(OFFSET('Product list'!$D$1,MATCH(D944,'Product list'!$C:$C,0)-1,0),"Product Not in List")</f>
        <v xml:space="preserve">Flank Steak  LP FRZ    Carton </v>
      </c>
      <c r="F944" s="36">
        <v>5705</v>
      </c>
      <c r="G944" s="42">
        <v>11.7</v>
      </c>
      <c r="H944" s="1"/>
      <c r="I944" s="38">
        <f t="shared" si="0"/>
        <v>66748.5</v>
      </c>
      <c r="J944" s="1"/>
      <c r="K944" s="29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33">
        <v>44284</v>
      </c>
      <c r="C945" s="34"/>
      <c r="D945" s="24">
        <v>79863</v>
      </c>
      <c r="E945" s="46" t="str">
        <f ca="1">IFERROR(OFFSET('Product list'!$D$1,MATCH(D945,'Product list'!$C:$C,0)-1,0),"Product Not in List")</f>
        <v>Outside Flat IW/VAC FZN Non-Halal Generic Carton</v>
      </c>
      <c r="F945" s="36">
        <v>10294</v>
      </c>
      <c r="G945" s="42">
        <v>7.15</v>
      </c>
      <c r="H945" s="1"/>
      <c r="I945" s="38">
        <f t="shared" si="0"/>
        <v>73602.100000000006</v>
      </c>
      <c r="J945" s="1"/>
      <c r="K945" s="29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33">
        <v>44284</v>
      </c>
      <c r="C946" s="34"/>
      <c r="D946" s="24">
        <v>764738</v>
      </c>
      <c r="E946" s="47" t="str">
        <f ca="1">IFERROR(OFFSET('Product list'!$D$1,MATCH(D946,'Product list'!$C:$C,0)-1,0),"Product Not in List")</f>
        <v>Trimmings 85cl</v>
      </c>
      <c r="F946" s="36">
        <v>17647</v>
      </c>
      <c r="G946" s="43">
        <v>6.95</v>
      </c>
      <c r="H946" s="1"/>
      <c r="I946" s="38">
        <f t="shared" si="0"/>
        <v>122646.65000000001</v>
      </c>
      <c r="J946" s="1"/>
      <c r="K946" s="29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33">
        <v>44291</v>
      </c>
      <c r="C947" s="34"/>
      <c r="D947" s="24">
        <v>12444</v>
      </c>
      <c r="E947" s="45" t="str">
        <f ca="1">IFERROR(OFFSET('Product list'!$D$1,MATCH(D947,'Product list'!$C:$C,0)-1,0),"Product Not in List")</f>
        <v>*YP* Trimmings 75CL 27.2kg BP FRZ Halal Generic Carton</v>
      </c>
      <c r="F947" s="36">
        <v>108235.29</v>
      </c>
      <c r="G947" s="41">
        <v>5.25</v>
      </c>
      <c r="H947" s="1"/>
      <c r="I947" s="38">
        <f t="shared" si="0"/>
        <v>568235.27249999996</v>
      </c>
      <c r="J947" s="1"/>
      <c r="K947" s="29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33">
        <v>44291</v>
      </c>
      <c r="C948" s="34"/>
      <c r="D948" s="24">
        <v>55217</v>
      </c>
      <c r="E948" s="46" t="str">
        <f ca="1">IFERROR(OFFSET('Product list'!$D$1,MATCH(D948,'Product list'!$C:$C,0)-1,0),"Product Not in List")</f>
        <v xml:space="preserve">Short Ribs - 3 Rib MW/VAC FRZ    Carton </v>
      </c>
      <c r="F948" s="36">
        <v>10705.88</v>
      </c>
      <c r="G948" s="42">
        <v>10.01</v>
      </c>
      <c r="H948" s="1"/>
      <c r="I948" s="38">
        <f t="shared" si="0"/>
        <v>107165.85879999999</v>
      </c>
      <c r="J948" s="1"/>
      <c r="K948" s="29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33">
        <v>44291</v>
      </c>
      <c r="C949" s="34"/>
      <c r="D949" s="24">
        <v>689667</v>
      </c>
      <c r="E949" s="46" t="str">
        <f ca="1">IFERROR(OFFSET('Product list'!$D$1,MATCH(D949,'Product list'!$C:$C,0)-1,0),"Product Not in List")</f>
        <v xml:space="preserve">Neck Bone  LP FRZ  Halal  Carton </v>
      </c>
      <c r="F949" s="36">
        <v>10735.29</v>
      </c>
      <c r="G949" s="42">
        <v>2.1</v>
      </c>
      <c r="H949" s="1"/>
      <c r="I949" s="38">
        <f t="shared" si="0"/>
        <v>22544.109000000004</v>
      </c>
      <c r="J949" s="1"/>
      <c r="K949" s="29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33">
        <v>44291</v>
      </c>
      <c r="C950" s="34"/>
      <c r="D950" s="24">
        <v>689794</v>
      </c>
      <c r="E950" s="46" t="str">
        <f ca="1">IFERROR(OFFSET('Product list'!$D$1,MATCH(D950,'Product list'!$C:$C,0)-1,0),"Product Not in List")</f>
        <v xml:space="preserve">Chuck Roll - 5 Rib IW/VAC FRZ  Halal  Carton </v>
      </c>
      <c r="F950" s="36">
        <v>39117.65</v>
      </c>
      <c r="G950" s="42">
        <v>8.4</v>
      </c>
      <c r="H950" s="1"/>
      <c r="I950" s="38">
        <f t="shared" si="0"/>
        <v>328588.26</v>
      </c>
      <c r="J950" s="1"/>
      <c r="K950" s="29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33">
        <v>44291</v>
      </c>
      <c r="C951" s="34"/>
      <c r="D951" s="24">
        <v>697365</v>
      </c>
      <c r="E951" s="46" t="str">
        <f ca="1">IFERROR(OFFSET('Product list'!$D$1,MATCH(D951,'Product list'!$C:$C,0)-1,0),"Product Not in List")</f>
        <v>*YP* Knuckle - Undercut On IW/VAC FRZ Halal Generic Carton</v>
      </c>
      <c r="F951" s="36">
        <v>25294</v>
      </c>
      <c r="G951" s="42">
        <v>8.7100000000000009</v>
      </c>
      <c r="H951" s="1"/>
      <c r="I951" s="38">
        <f t="shared" si="0"/>
        <v>220310.74000000002</v>
      </c>
      <c r="J951" s="1"/>
      <c r="K951" s="29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33">
        <v>44291</v>
      </c>
      <c r="C952" s="34"/>
      <c r="D952" s="24">
        <v>698188</v>
      </c>
      <c r="E952" s="46" t="str">
        <f ca="1">IFERROR(OFFSET('Product list'!$D$1,MATCH(D952,'Product list'!$C:$C,0)-1,0),"Product Not in List")</f>
        <v xml:space="preserve">Chuck Roll - 5 Rib IW/VAC FRZ HGP-Free  CHINA LABEL Carton </v>
      </c>
      <c r="F952" s="36">
        <v>16167.47</v>
      </c>
      <c r="G952" s="42">
        <v>8.6999999999999993</v>
      </c>
      <c r="H952" s="1"/>
      <c r="I952" s="38">
        <f t="shared" si="0"/>
        <v>140656.98899999997</v>
      </c>
      <c r="J952" s="1"/>
      <c r="K952" s="29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33">
        <v>44291</v>
      </c>
      <c r="C953" s="34"/>
      <c r="D953" s="24">
        <v>698227</v>
      </c>
      <c r="E953" s="46" t="str">
        <f ca="1">IFERROR(OFFSET('Product list'!$D$1,MATCH(D953,'Product list'!$C:$C,0)-1,0),"Product Not in List")</f>
        <v xml:space="preserve">Chuck Short Rib - 3 Rib MW/VAC FRZ HGP-Free  CHINA LABEL Carton </v>
      </c>
      <c r="F953" s="36">
        <v>3529.41</v>
      </c>
      <c r="G953" s="42">
        <v>7.15</v>
      </c>
      <c r="H953" s="1"/>
      <c r="I953" s="38">
        <f t="shared" si="0"/>
        <v>25235.281500000001</v>
      </c>
      <c r="J953" s="1"/>
      <c r="K953" s="29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33">
        <v>44291</v>
      </c>
      <c r="C954" s="34"/>
      <c r="D954" s="24">
        <v>698228</v>
      </c>
      <c r="E954" s="46" t="str">
        <f ca="1">IFERROR(OFFSET('Product list'!$D$1,MATCH(D954,'Product list'!$C:$C,0)-1,0),"Product Not in List")</f>
        <v xml:space="preserve">Short Rib  MW/VAC FRZ HGP-Free  CHINA LABEL Carton </v>
      </c>
      <c r="F954" s="36">
        <v>4411.76</v>
      </c>
      <c r="G954" s="42">
        <v>9.5500000000000007</v>
      </c>
      <c r="H954" s="1"/>
      <c r="I954" s="38">
        <f t="shared" si="0"/>
        <v>42132.308000000005</v>
      </c>
      <c r="J954" s="1"/>
      <c r="K954" s="29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33">
        <v>44291</v>
      </c>
      <c r="C955" s="34"/>
      <c r="D955" s="24">
        <v>698267</v>
      </c>
      <c r="E955" s="46" t="str">
        <f ca="1">IFERROR(OFFSET('Product list'!$D$1,MATCH(D955,'Product list'!$C:$C,0)-1,0),"Product Not in List")</f>
        <v xml:space="preserve">Back Ribs - 6 Rib LP FRZ    Carton </v>
      </c>
      <c r="F955" s="36">
        <v>8235.2900000000009</v>
      </c>
      <c r="G955" s="42">
        <v>6.76</v>
      </c>
      <c r="H955" s="1"/>
      <c r="I955" s="38">
        <f t="shared" si="0"/>
        <v>55670.560400000002</v>
      </c>
      <c r="J955" s="1"/>
      <c r="K955" s="29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33">
        <v>44291</v>
      </c>
      <c r="C956" s="34"/>
      <c r="D956" s="24">
        <v>698268</v>
      </c>
      <c r="E956" s="46" t="str">
        <f ca="1">IFERROR(OFFSET('Product list'!$D$1,MATCH(D956,'Product list'!$C:$C,0)-1,0),"Product Not in List")</f>
        <v xml:space="preserve">Tri Tip  MW/VAC CHILLED    Carton </v>
      </c>
      <c r="F956" s="36">
        <v>7352.94</v>
      </c>
      <c r="G956" s="42">
        <v>9.4</v>
      </c>
      <c r="H956" s="1"/>
      <c r="I956" s="38">
        <f t="shared" si="0"/>
        <v>69117.635999999999</v>
      </c>
      <c r="J956" s="1"/>
      <c r="K956" s="29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33">
        <v>44291</v>
      </c>
      <c r="C957" s="34"/>
      <c r="D957" s="24">
        <v>698273</v>
      </c>
      <c r="E957" s="46" t="str">
        <f ca="1">IFERROR(OFFSET('Product list'!$D$1,MATCH(D957,'Product list'!$C:$C,0)-1,0),"Product Not in List")</f>
        <v xml:space="preserve">Brisket Pieces - Deckle MW/VAC FRZ HGP-Free  CHINA LABEL Carton </v>
      </c>
      <c r="F957" s="36">
        <v>4411.76</v>
      </c>
      <c r="G957" s="42">
        <v>4.5</v>
      </c>
      <c r="H957" s="1"/>
      <c r="I957" s="38">
        <f t="shared" si="0"/>
        <v>19852.920000000002</v>
      </c>
      <c r="J957" s="1"/>
      <c r="K957" s="29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33">
        <v>44291</v>
      </c>
      <c r="C958" s="34"/>
      <c r="D958" s="24">
        <v>698301</v>
      </c>
      <c r="E958" s="46" t="str">
        <f ca="1">IFERROR(OFFSET('Product list'!$D$1,MATCH(D958,'Product list'!$C:$C,0)-1,0),"Product Not in List")</f>
        <v xml:space="preserve">Back Ribs - 6 Rib, approx 120mm LP FRZ HGP-Free  CHINA LABEL Carton </v>
      </c>
      <c r="F958" s="36">
        <v>3529</v>
      </c>
      <c r="G958" s="42">
        <v>6.75</v>
      </c>
      <c r="H958" s="1"/>
      <c r="I958" s="38">
        <f t="shared" si="0"/>
        <v>23820.75</v>
      </c>
      <c r="J958" s="1"/>
      <c r="K958" s="29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33">
        <v>44291</v>
      </c>
      <c r="C959" s="34"/>
      <c r="D959" s="24">
        <v>698565</v>
      </c>
      <c r="E959" s="46" t="str">
        <f ca="1">IFERROR(OFFSET('Product list'!$D$1,MATCH(D959,'Product list'!$C:$C,0)-1,0),"Product Not in List")</f>
        <v xml:space="preserve">Brisket Navel End - 7 Rib IW/VAC CHILLED    Carton </v>
      </c>
      <c r="F959" s="36">
        <v>30882.35</v>
      </c>
      <c r="G959" s="42">
        <v>6</v>
      </c>
      <c r="H959" s="1"/>
      <c r="I959" s="38">
        <f t="shared" si="0"/>
        <v>185294.09999999998</v>
      </c>
      <c r="J959" s="1"/>
      <c r="K959" s="29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33">
        <v>44291</v>
      </c>
      <c r="C960" s="34"/>
      <c r="D960" s="24">
        <v>698818</v>
      </c>
      <c r="E960" s="46" t="str">
        <f ca="1">IFERROR(OFFSET('Product list'!$D$1,MATCH(D960,'Product list'!$C:$C,0)-1,0),"Product Not in List")</f>
        <v>*YP* Trimmings 65CL 27.2kg BP FRZ Halal Generic Carton</v>
      </c>
      <c r="F960" s="36">
        <v>92647</v>
      </c>
      <c r="G960" s="42">
        <v>4.0999999999999996</v>
      </c>
      <c r="H960" s="1"/>
      <c r="I960" s="38">
        <f t="shared" si="0"/>
        <v>379852.69999999995</v>
      </c>
      <c r="J960" s="1"/>
      <c r="K960" s="29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33">
        <v>44291</v>
      </c>
      <c r="C961" s="34"/>
      <c r="D961" s="24">
        <v>763706</v>
      </c>
      <c r="E961" s="46" t="str">
        <f ca="1">IFERROR(OFFSET('Product list'!$D$1,MATCH(D961,'Product list'!$C:$C,0)-1,0),"Product Not in List")</f>
        <v xml:space="preserve">Intercostals - Portion Minimum 85mm MW/VAC FRZ    Carton </v>
      </c>
      <c r="F961" s="36">
        <v>7352</v>
      </c>
      <c r="G961" s="42">
        <v>10.65</v>
      </c>
      <c r="H961" s="1"/>
      <c r="I961" s="38">
        <f t="shared" si="0"/>
        <v>78298.8</v>
      </c>
      <c r="J961" s="1"/>
      <c r="K961" s="29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33">
        <v>44291</v>
      </c>
      <c r="C962" s="34"/>
      <c r="D962" s="24">
        <v>763707</v>
      </c>
      <c r="E962" s="46" t="str">
        <f ca="1">IFERROR(OFFSET('Product list'!$D$1,MATCH(D962,'Product list'!$C:$C,0)-1,0),"Product Not in List")</f>
        <v xml:space="preserve">Oyster Blade  IW/VAC FRZ    Carton </v>
      </c>
      <c r="F962" s="36">
        <v>8823.5300000000007</v>
      </c>
      <c r="G962" s="42">
        <v>8.42</v>
      </c>
      <c r="H962" s="1"/>
      <c r="I962" s="38">
        <f t="shared" si="0"/>
        <v>74294.122600000002</v>
      </c>
      <c r="J962" s="1"/>
      <c r="K962" s="29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33">
        <v>44291</v>
      </c>
      <c r="C963" s="34"/>
      <c r="D963" s="24">
        <v>764794</v>
      </c>
      <c r="E963" s="46" t="str">
        <f ca="1">IFERROR(OFFSET('Product list'!$D$1,MATCH(D963,'Product list'!$C:$C,0)-1,0),"Product Not in List")</f>
        <v xml:space="preserve">Chuck Short Rib - 3 Rib MW/VAC FRZ    Carton </v>
      </c>
      <c r="F963" s="36">
        <v>11764.71</v>
      </c>
      <c r="G963" s="42">
        <v>8.9</v>
      </c>
      <c r="H963" s="1"/>
      <c r="I963" s="38">
        <f t="shared" si="0"/>
        <v>104705.91899999999</v>
      </c>
      <c r="J963" s="1"/>
      <c r="K963" s="29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33">
        <v>44291</v>
      </c>
      <c r="C964" s="34"/>
      <c r="D964" s="24">
        <v>764817</v>
      </c>
      <c r="E964" s="46" t="str">
        <f ca="1">IFERROR(OFFSET('Product list'!$D$1,MATCH(D964,'Product list'!$C:$C,0)-1,0),"Product Not in List")</f>
        <v xml:space="preserve">Flap Meat  MW/VAC CHILLED    Carton </v>
      </c>
      <c r="F964" s="36">
        <v>15441</v>
      </c>
      <c r="G964" s="42">
        <v>13.3</v>
      </c>
      <c r="H964" s="1"/>
      <c r="I964" s="38">
        <f t="shared" si="0"/>
        <v>205365.30000000002</v>
      </c>
      <c r="J964" s="1"/>
      <c r="K964" s="29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33">
        <v>44291</v>
      </c>
      <c r="C965" s="34"/>
      <c r="D965" s="24">
        <v>764822</v>
      </c>
      <c r="E965" s="46" t="str">
        <f ca="1">IFERROR(OFFSET('Product list'!$D$1,MATCH(D965,'Product list'!$C:$C,0)-1,0),"Product Not in List")</f>
        <v xml:space="preserve">Bolar Blade  IW/VAC FRZ    Carton </v>
      </c>
      <c r="F965" s="36">
        <v>11764</v>
      </c>
      <c r="G965" s="42">
        <v>7.44</v>
      </c>
      <c r="H965" s="1"/>
      <c r="I965" s="38">
        <f t="shared" si="0"/>
        <v>87524.160000000003</v>
      </c>
      <c r="J965" s="1"/>
      <c r="K965" s="29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33">
        <v>44291</v>
      </c>
      <c r="C966" s="34"/>
      <c r="D966" s="24">
        <v>764828</v>
      </c>
      <c r="E966" s="46" t="str">
        <f ca="1">IFERROR(OFFSET('Product list'!$D$1,MATCH(D966,'Product list'!$C:$C,0)-1,0),"Product Not in List")</f>
        <v xml:space="preserve">Inside Skirt  MW/VAC FRZ    Carton </v>
      </c>
      <c r="F966" s="36">
        <v>11323.53</v>
      </c>
      <c r="G966" s="42">
        <v>8.8000000000000007</v>
      </c>
      <c r="H966" s="1"/>
      <c r="I966" s="38">
        <f t="shared" si="0"/>
        <v>99647.064000000013</v>
      </c>
      <c r="J966" s="1"/>
      <c r="K966" s="29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33">
        <v>44291</v>
      </c>
      <c r="C967" s="34"/>
      <c r="D967" s="24">
        <v>764832</v>
      </c>
      <c r="E967" s="46" t="str">
        <f ca="1">IFERROR(OFFSET('Product list'!$D$1,MATCH(D967,'Product list'!$C:$C,0)-1,0),"Product Not in List")</f>
        <v xml:space="preserve">Plate Rib  BP FRZ    Carton </v>
      </c>
      <c r="F967" s="36">
        <v>4411.76</v>
      </c>
      <c r="G967" s="42">
        <v>3.79</v>
      </c>
      <c r="H967" s="1"/>
      <c r="I967" s="38">
        <f t="shared" si="0"/>
        <v>16720.570400000001</v>
      </c>
      <c r="J967" s="1"/>
      <c r="K967" s="29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33">
        <v>44291</v>
      </c>
      <c r="C968" s="34"/>
      <c r="D968" s="24">
        <v>764844</v>
      </c>
      <c r="E968" s="46" t="str">
        <f ca="1">IFERROR(OFFSET('Product list'!$D$1,MATCH(D968,'Product list'!$C:$C,0)-1,0),"Product Not in List")</f>
        <v xml:space="preserve">Spare Ribs - 3Rib LP FRZ    Carton </v>
      </c>
      <c r="F968" s="36">
        <v>5882</v>
      </c>
      <c r="G968" s="42">
        <v>3.95</v>
      </c>
      <c r="H968" s="1"/>
      <c r="I968" s="38">
        <f t="shared" si="0"/>
        <v>23233.9</v>
      </c>
      <c r="J968" s="1"/>
      <c r="K968" s="29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33">
        <v>44291</v>
      </c>
      <c r="C969" s="34"/>
      <c r="D969" s="24">
        <v>764861</v>
      </c>
      <c r="E969" s="46" t="str">
        <f ca="1">IFERROR(OFFSET('Product list'!$D$1,MATCH(D969,'Product list'!$C:$C,0)-1,0),"Product Not in List")</f>
        <v>*YP* Trimmings 50CL 25.0kg BP FRZ Halal Generic Carton</v>
      </c>
      <c r="F969" s="36">
        <v>17647.060000000001</v>
      </c>
      <c r="G969" s="42">
        <v>3.48</v>
      </c>
      <c r="H969" s="1"/>
      <c r="I969" s="38">
        <f t="shared" si="0"/>
        <v>61411.768800000005</v>
      </c>
      <c r="J969" s="1"/>
      <c r="K969" s="29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33">
        <v>44291</v>
      </c>
      <c r="C970" s="34"/>
      <c r="D970" s="24">
        <v>764867</v>
      </c>
      <c r="E970" s="46" t="str">
        <f ca="1">IFERROR(OFFSET('Product list'!$D$1,MATCH(D970,'Product list'!$C:$C,0)-1,0),"Product Not in List")</f>
        <v xml:space="preserve">Eye Round  MW/VAC FRZ    Carton </v>
      </c>
      <c r="F970" s="36">
        <v>15441.18</v>
      </c>
      <c r="G970" s="42">
        <v>8.76</v>
      </c>
      <c r="H970" s="1"/>
      <c r="I970" s="38">
        <f t="shared" si="0"/>
        <v>135264.73680000001</v>
      </c>
      <c r="J970" s="1"/>
      <c r="K970" s="29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33">
        <v>44291</v>
      </c>
      <c r="C971" s="34"/>
      <c r="D971" s="24">
        <v>764869</v>
      </c>
      <c r="E971" s="46" t="str">
        <f ca="1">IFERROR(OFFSET('Product list'!$D$1,MATCH(D971,'Product list'!$C:$C,0)-1,0),"Product Not in List")</f>
        <v xml:space="preserve">Brisket Point End - Deckle Off 5 Rib IW/VAC FRZ    Carton </v>
      </c>
      <c r="F971" s="36">
        <v>51470.59</v>
      </c>
      <c r="G971" s="42">
        <v>8.4</v>
      </c>
      <c r="H971" s="1"/>
      <c r="I971" s="38">
        <f t="shared" si="0"/>
        <v>432352.95600000001</v>
      </c>
      <c r="J971" s="1"/>
      <c r="K971" s="29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33">
        <v>44291</v>
      </c>
      <c r="C972" s="34"/>
      <c r="D972" s="24">
        <v>764916</v>
      </c>
      <c r="E972" s="46" t="str">
        <f ca="1">IFERROR(OFFSET('Product list'!$D$1,MATCH(D972,'Product list'!$C:$C,0)-1,0),"Product Not in List")</f>
        <v xml:space="preserve">Flank Steak  LP FRZ    Carton </v>
      </c>
      <c r="F972" s="36">
        <v>5705</v>
      </c>
      <c r="G972" s="42">
        <v>11.7</v>
      </c>
      <c r="H972" s="1"/>
      <c r="I972" s="38">
        <f t="shared" si="0"/>
        <v>66748.5</v>
      </c>
      <c r="J972" s="1"/>
      <c r="K972" s="29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33">
        <v>44291</v>
      </c>
      <c r="C973" s="34"/>
      <c r="D973" s="24">
        <v>79863</v>
      </c>
      <c r="E973" s="46" t="str">
        <f ca="1">IFERROR(OFFSET('Product list'!$D$1,MATCH(D973,'Product list'!$C:$C,0)-1,0),"Product Not in List")</f>
        <v>Outside Flat IW/VAC FZN Non-Halal Generic Carton</v>
      </c>
      <c r="F973" s="36">
        <v>10294</v>
      </c>
      <c r="G973" s="42">
        <v>7.15</v>
      </c>
      <c r="H973" s="1"/>
      <c r="I973" s="38">
        <f t="shared" si="0"/>
        <v>73602.100000000006</v>
      </c>
      <c r="J973" s="1"/>
      <c r="K973" s="29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33">
        <v>44291</v>
      </c>
      <c r="C974" s="34"/>
      <c r="D974" s="24">
        <v>764738</v>
      </c>
      <c r="E974" s="47" t="str">
        <f ca="1">IFERROR(OFFSET('Product list'!$D$1,MATCH(D974,'Product list'!$C:$C,0)-1,0),"Product Not in List")</f>
        <v>Trimmings 85cl</v>
      </c>
      <c r="F974" s="36">
        <v>17647</v>
      </c>
      <c r="G974" s="43">
        <v>6.95</v>
      </c>
      <c r="H974" s="1"/>
      <c r="I974" s="38">
        <f t="shared" si="0"/>
        <v>122646.65000000001</v>
      </c>
      <c r="J974" s="1"/>
      <c r="K974" s="29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33">
        <v>44298</v>
      </c>
      <c r="C975" s="34"/>
      <c r="D975" s="24">
        <v>12444</v>
      </c>
      <c r="E975" s="45" t="str">
        <f ca="1">IFERROR(OFFSET('Product list'!$D$1,MATCH(D975,'Product list'!$C:$C,0)-1,0),"Product Not in List")</f>
        <v>*YP* Trimmings 75CL 27.2kg BP FRZ Halal Generic Carton</v>
      </c>
      <c r="F975" s="36">
        <v>108235.29</v>
      </c>
      <c r="G975" s="41">
        <v>5.25</v>
      </c>
      <c r="H975" s="1"/>
      <c r="I975" s="38">
        <f t="shared" si="0"/>
        <v>568235.27249999996</v>
      </c>
      <c r="J975" s="1"/>
      <c r="K975" s="29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33">
        <v>44298</v>
      </c>
      <c r="C976" s="34"/>
      <c r="D976" s="24">
        <v>55217</v>
      </c>
      <c r="E976" s="46" t="str">
        <f ca="1">IFERROR(OFFSET('Product list'!$D$1,MATCH(D976,'Product list'!$C:$C,0)-1,0),"Product Not in List")</f>
        <v xml:space="preserve">Short Ribs - 3 Rib MW/VAC FRZ    Carton </v>
      </c>
      <c r="F976" s="36">
        <v>10705.88</v>
      </c>
      <c r="G976" s="42">
        <v>10.01</v>
      </c>
      <c r="H976" s="1"/>
      <c r="I976" s="38">
        <f t="shared" si="0"/>
        <v>107165.85879999999</v>
      </c>
      <c r="J976" s="1"/>
      <c r="K976" s="29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33">
        <v>44298</v>
      </c>
      <c r="C977" s="34"/>
      <c r="D977" s="24">
        <v>689667</v>
      </c>
      <c r="E977" s="46" t="str">
        <f ca="1">IFERROR(OFFSET('Product list'!$D$1,MATCH(D977,'Product list'!$C:$C,0)-1,0),"Product Not in List")</f>
        <v xml:space="preserve">Neck Bone  LP FRZ  Halal  Carton </v>
      </c>
      <c r="F977" s="36">
        <v>10735.29</v>
      </c>
      <c r="G977" s="42">
        <v>2.1</v>
      </c>
      <c r="H977" s="1"/>
      <c r="I977" s="38">
        <f t="shared" si="0"/>
        <v>22544.109000000004</v>
      </c>
      <c r="J977" s="1"/>
      <c r="K977" s="29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33">
        <v>44298</v>
      </c>
      <c r="C978" s="34"/>
      <c r="D978" s="24">
        <v>689794</v>
      </c>
      <c r="E978" s="46" t="str">
        <f ca="1">IFERROR(OFFSET('Product list'!$D$1,MATCH(D978,'Product list'!$C:$C,0)-1,0),"Product Not in List")</f>
        <v xml:space="preserve">Chuck Roll - 5 Rib IW/VAC FRZ  Halal  Carton </v>
      </c>
      <c r="F978" s="36">
        <v>39117.65</v>
      </c>
      <c r="G978" s="42">
        <v>8.4</v>
      </c>
      <c r="H978" s="1"/>
      <c r="I978" s="38">
        <f t="shared" si="0"/>
        <v>328588.26</v>
      </c>
      <c r="J978" s="1"/>
      <c r="K978" s="29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33">
        <v>44298</v>
      </c>
      <c r="C979" s="34"/>
      <c r="D979" s="24">
        <v>697365</v>
      </c>
      <c r="E979" s="46" t="str">
        <f ca="1">IFERROR(OFFSET('Product list'!$D$1,MATCH(D979,'Product list'!$C:$C,0)-1,0),"Product Not in List")</f>
        <v>*YP* Knuckle - Undercut On IW/VAC FRZ Halal Generic Carton</v>
      </c>
      <c r="F979" s="36">
        <v>25294</v>
      </c>
      <c r="G979" s="42">
        <v>8.7100000000000009</v>
      </c>
      <c r="H979" s="1"/>
      <c r="I979" s="38">
        <f t="shared" si="0"/>
        <v>220310.74000000002</v>
      </c>
      <c r="J979" s="1"/>
      <c r="K979" s="29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33">
        <v>44298</v>
      </c>
      <c r="C980" s="34"/>
      <c r="D980" s="24">
        <v>698188</v>
      </c>
      <c r="E980" s="46" t="str">
        <f ca="1">IFERROR(OFFSET('Product list'!$D$1,MATCH(D980,'Product list'!$C:$C,0)-1,0),"Product Not in List")</f>
        <v xml:space="preserve">Chuck Roll - 5 Rib IW/VAC FRZ HGP-Free  CHINA LABEL Carton </v>
      </c>
      <c r="F980" s="36">
        <v>16167.47</v>
      </c>
      <c r="G980" s="42">
        <v>8.6999999999999993</v>
      </c>
      <c r="H980" s="1"/>
      <c r="I980" s="38">
        <f t="shared" si="0"/>
        <v>140656.98899999997</v>
      </c>
      <c r="J980" s="1"/>
      <c r="K980" s="29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33">
        <v>44298</v>
      </c>
      <c r="C981" s="34"/>
      <c r="D981" s="24">
        <v>698227</v>
      </c>
      <c r="E981" s="46" t="str">
        <f ca="1">IFERROR(OFFSET('Product list'!$D$1,MATCH(D981,'Product list'!$C:$C,0)-1,0),"Product Not in List")</f>
        <v xml:space="preserve">Chuck Short Rib - 3 Rib MW/VAC FRZ HGP-Free  CHINA LABEL Carton </v>
      </c>
      <c r="F981" s="36">
        <v>3529.41</v>
      </c>
      <c r="G981" s="42">
        <v>7.15</v>
      </c>
      <c r="H981" s="1"/>
      <c r="I981" s="38">
        <f t="shared" si="0"/>
        <v>25235.281500000001</v>
      </c>
      <c r="J981" s="1"/>
      <c r="K981" s="29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33">
        <v>44298</v>
      </c>
      <c r="C982" s="34"/>
      <c r="D982" s="24">
        <v>698228</v>
      </c>
      <c r="E982" s="46" t="str">
        <f ca="1">IFERROR(OFFSET('Product list'!$D$1,MATCH(D982,'Product list'!$C:$C,0)-1,0),"Product Not in List")</f>
        <v xml:space="preserve">Short Rib  MW/VAC FRZ HGP-Free  CHINA LABEL Carton </v>
      </c>
      <c r="F982" s="36">
        <v>4411.76</v>
      </c>
      <c r="G982" s="42">
        <v>9.5500000000000007</v>
      </c>
      <c r="H982" s="1"/>
      <c r="I982" s="38">
        <f t="shared" si="0"/>
        <v>42132.308000000005</v>
      </c>
      <c r="J982" s="1"/>
      <c r="K982" s="29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33">
        <v>44298</v>
      </c>
      <c r="C983" s="34"/>
      <c r="D983" s="24">
        <v>698267</v>
      </c>
      <c r="E983" s="46" t="str">
        <f ca="1">IFERROR(OFFSET('Product list'!$D$1,MATCH(D983,'Product list'!$C:$C,0)-1,0),"Product Not in List")</f>
        <v xml:space="preserve">Back Ribs - 6 Rib LP FRZ    Carton </v>
      </c>
      <c r="F983" s="36">
        <v>8235.2900000000009</v>
      </c>
      <c r="G983" s="42">
        <v>6.76</v>
      </c>
      <c r="H983" s="1"/>
      <c r="I983" s="38">
        <f t="shared" si="0"/>
        <v>55670.560400000002</v>
      </c>
      <c r="J983" s="1"/>
      <c r="K983" s="29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33">
        <v>44298</v>
      </c>
      <c r="C984" s="34"/>
      <c r="D984" s="24">
        <v>698268</v>
      </c>
      <c r="E984" s="46" t="str">
        <f ca="1">IFERROR(OFFSET('Product list'!$D$1,MATCH(D984,'Product list'!$C:$C,0)-1,0),"Product Not in List")</f>
        <v xml:space="preserve">Tri Tip  MW/VAC CHILLED    Carton </v>
      </c>
      <c r="F984" s="36">
        <v>7352.94</v>
      </c>
      <c r="G984" s="42">
        <v>9.4</v>
      </c>
      <c r="H984" s="1"/>
      <c r="I984" s="38">
        <f t="shared" si="0"/>
        <v>69117.635999999999</v>
      </c>
      <c r="J984" s="1"/>
      <c r="K984" s="29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33">
        <v>44298</v>
      </c>
      <c r="C985" s="34"/>
      <c r="D985" s="24">
        <v>698273</v>
      </c>
      <c r="E985" s="46" t="str">
        <f ca="1">IFERROR(OFFSET('Product list'!$D$1,MATCH(D985,'Product list'!$C:$C,0)-1,0),"Product Not in List")</f>
        <v xml:space="preserve">Brisket Pieces - Deckle MW/VAC FRZ HGP-Free  CHINA LABEL Carton </v>
      </c>
      <c r="F985" s="36">
        <v>4411.76</v>
      </c>
      <c r="G985" s="42">
        <v>4.5</v>
      </c>
      <c r="H985" s="1"/>
      <c r="I985" s="38">
        <f t="shared" si="0"/>
        <v>19852.920000000002</v>
      </c>
      <c r="J985" s="1"/>
      <c r="K985" s="29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33">
        <v>44298</v>
      </c>
      <c r="C986" s="34"/>
      <c r="D986" s="24">
        <v>698301</v>
      </c>
      <c r="E986" s="46" t="str">
        <f ca="1">IFERROR(OFFSET('Product list'!$D$1,MATCH(D986,'Product list'!$C:$C,0)-1,0),"Product Not in List")</f>
        <v xml:space="preserve">Back Ribs - 6 Rib, approx 120mm LP FRZ HGP-Free  CHINA LABEL Carton </v>
      </c>
      <c r="F986" s="36">
        <v>3529</v>
      </c>
      <c r="G986" s="42">
        <v>6.75</v>
      </c>
      <c r="H986" s="1"/>
      <c r="I986" s="38">
        <f t="shared" si="0"/>
        <v>23820.75</v>
      </c>
      <c r="J986" s="1"/>
      <c r="K986" s="29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33">
        <v>44298</v>
      </c>
      <c r="C987" s="34"/>
      <c r="D987" s="24">
        <v>698565</v>
      </c>
      <c r="E987" s="46" t="str">
        <f ca="1">IFERROR(OFFSET('Product list'!$D$1,MATCH(D987,'Product list'!$C:$C,0)-1,0),"Product Not in List")</f>
        <v xml:space="preserve">Brisket Navel End - 7 Rib IW/VAC CHILLED    Carton </v>
      </c>
      <c r="F987" s="36">
        <v>30882.35</v>
      </c>
      <c r="G987" s="42">
        <v>6</v>
      </c>
      <c r="H987" s="1"/>
      <c r="I987" s="38">
        <f t="shared" si="0"/>
        <v>185294.09999999998</v>
      </c>
      <c r="J987" s="1"/>
      <c r="K987" s="29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33">
        <v>44298</v>
      </c>
      <c r="C988" s="34"/>
      <c r="D988" s="24">
        <v>698818</v>
      </c>
      <c r="E988" s="46" t="str">
        <f ca="1">IFERROR(OFFSET('Product list'!$D$1,MATCH(D988,'Product list'!$C:$C,0)-1,0),"Product Not in List")</f>
        <v>*YP* Trimmings 65CL 27.2kg BP FRZ Halal Generic Carton</v>
      </c>
      <c r="F988" s="36">
        <v>92647</v>
      </c>
      <c r="G988" s="42">
        <v>4.0999999999999996</v>
      </c>
      <c r="H988" s="1"/>
      <c r="I988" s="38">
        <f t="shared" si="0"/>
        <v>379852.69999999995</v>
      </c>
      <c r="J988" s="1"/>
      <c r="K988" s="29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33">
        <v>44298</v>
      </c>
      <c r="C989" s="34"/>
      <c r="D989" s="24">
        <v>763706</v>
      </c>
      <c r="E989" s="46" t="str">
        <f ca="1">IFERROR(OFFSET('Product list'!$D$1,MATCH(D989,'Product list'!$C:$C,0)-1,0),"Product Not in List")</f>
        <v xml:space="preserve">Intercostals - Portion Minimum 85mm MW/VAC FRZ    Carton </v>
      </c>
      <c r="F989" s="36">
        <v>7352</v>
      </c>
      <c r="G989" s="42">
        <v>10.65</v>
      </c>
      <c r="H989" s="1"/>
      <c r="I989" s="38">
        <f t="shared" si="0"/>
        <v>78298.8</v>
      </c>
      <c r="J989" s="1"/>
      <c r="K989" s="29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33">
        <v>44298</v>
      </c>
      <c r="C990" s="34"/>
      <c r="D990" s="24">
        <v>763707</v>
      </c>
      <c r="E990" s="46" t="str">
        <f ca="1">IFERROR(OFFSET('Product list'!$D$1,MATCH(D990,'Product list'!$C:$C,0)-1,0),"Product Not in List")</f>
        <v xml:space="preserve">Oyster Blade  IW/VAC FRZ    Carton </v>
      </c>
      <c r="F990" s="36">
        <v>8823.5300000000007</v>
      </c>
      <c r="G990" s="42">
        <v>8.42</v>
      </c>
      <c r="H990" s="1"/>
      <c r="I990" s="38">
        <f t="shared" si="0"/>
        <v>74294.122600000002</v>
      </c>
      <c r="J990" s="1"/>
      <c r="K990" s="29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33">
        <v>44298</v>
      </c>
      <c r="C991" s="34"/>
      <c r="D991" s="24">
        <v>764794</v>
      </c>
      <c r="E991" s="46" t="str">
        <f ca="1">IFERROR(OFFSET('Product list'!$D$1,MATCH(D991,'Product list'!$C:$C,0)-1,0),"Product Not in List")</f>
        <v xml:space="preserve">Chuck Short Rib - 3 Rib MW/VAC FRZ    Carton </v>
      </c>
      <c r="F991" s="36">
        <v>11764.71</v>
      </c>
      <c r="G991" s="42">
        <v>8.9</v>
      </c>
      <c r="H991" s="1"/>
      <c r="I991" s="38">
        <f t="shared" si="0"/>
        <v>104705.91899999999</v>
      </c>
      <c r="J991" s="1"/>
      <c r="K991" s="29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33">
        <v>44298</v>
      </c>
      <c r="C992" s="34"/>
      <c r="D992" s="24">
        <v>764817</v>
      </c>
      <c r="E992" s="46" t="str">
        <f ca="1">IFERROR(OFFSET('Product list'!$D$1,MATCH(D992,'Product list'!$C:$C,0)-1,0),"Product Not in List")</f>
        <v xml:space="preserve">Flap Meat  MW/VAC CHILLED    Carton </v>
      </c>
      <c r="F992" s="36">
        <v>15441</v>
      </c>
      <c r="G992" s="42">
        <v>13.3</v>
      </c>
      <c r="H992" s="1"/>
      <c r="I992" s="38">
        <f t="shared" si="0"/>
        <v>205365.30000000002</v>
      </c>
      <c r="J992" s="1"/>
      <c r="K992" s="29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33">
        <v>44298</v>
      </c>
      <c r="C993" s="34"/>
      <c r="D993" s="24">
        <v>764822</v>
      </c>
      <c r="E993" s="46" t="str">
        <f ca="1">IFERROR(OFFSET('Product list'!$D$1,MATCH(D993,'Product list'!$C:$C,0)-1,0),"Product Not in List")</f>
        <v xml:space="preserve">Bolar Blade  IW/VAC FRZ    Carton </v>
      </c>
      <c r="F993" s="36">
        <v>11764</v>
      </c>
      <c r="G993" s="42">
        <v>7.44</v>
      </c>
      <c r="H993" s="1"/>
      <c r="I993" s="38">
        <f t="shared" si="0"/>
        <v>87524.160000000003</v>
      </c>
      <c r="J993" s="1"/>
      <c r="K993" s="29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33">
        <v>44298</v>
      </c>
      <c r="C994" s="34"/>
      <c r="D994" s="24">
        <v>764828</v>
      </c>
      <c r="E994" s="46" t="str">
        <f ca="1">IFERROR(OFFSET('Product list'!$D$1,MATCH(D994,'Product list'!$C:$C,0)-1,0),"Product Not in List")</f>
        <v xml:space="preserve">Inside Skirt  MW/VAC FRZ    Carton </v>
      </c>
      <c r="F994" s="36">
        <v>11323.53</v>
      </c>
      <c r="G994" s="42">
        <v>8.8000000000000007</v>
      </c>
      <c r="H994" s="1"/>
      <c r="I994" s="38">
        <f t="shared" si="0"/>
        <v>99647.064000000013</v>
      </c>
      <c r="J994" s="1"/>
      <c r="K994" s="29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33">
        <v>44298</v>
      </c>
      <c r="C995" s="34"/>
      <c r="D995" s="24">
        <v>764832</v>
      </c>
      <c r="E995" s="46" t="str">
        <f ca="1">IFERROR(OFFSET('Product list'!$D$1,MATCH(D995,'Product list'!$C:$C,0)-1,0),"Product Not in List")</f>
        <v xml:space="preserve">Plate Rib  BP FRZ    Carton </v>
      </c>
      <c r="F995" s="36">
        <v>4411.76</v>
      </c>
      <c r="G995" s="42">
        <v>3.79</v>
      </c>
      <c r="H995" s="1"/>
      <c r="I995" s="38">
        <f t="shared" si="0"/>
        <v>16720.570400000001</v>
      </c>
      <c r="J995" s="1"/>
      <c r="K995" s="29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33">
        <v>44298</v>
      </c>
      <c r="C996" s="34"/>
      <c r="D996" s="24">
        <v>764844</v>
      </c>
      <c r="E996" s="46" t="str">
        <f ca="1">IFERROR(OFFSET('Product list'!$D$1,MATCH(D996,'Product list'!$C:$C,0)-1,0),"Product Not in List")</f>
        <v xml:space="preserve">Spare Ribs - 3Rib LP FRZ    Carton </v>
      </c>
      <c r="F996" s="36">
        <v>5882</v>
      </c>
      <c r="G996" s="42">
        <v>3.95</v>
      </c>
      <c r="H996" s="1"/>
      <c r="I996" s="38">
        <f t="shared" si="0"/>
        <v>23233.9</v>
      </c>
      <c r="J996" s="1"/>
      <c r="K996" s="29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33">
        <v>44298</v>
      </c>
      <c r="C997" s="34"/>
      <c r="D997" s="24">
        <v>764861</v>
      </c>
      <c r="E997" s="46" t="str">
        <f ca="1">IFERROR(OFFSET('Product list'!$D$1,MATCH(D997,'Product list'!$C:$C,0)-1,0),"Product Not in List")</f>
        <v>*YP* Trimmings 50CL 25.0kg BP FRZ Halal Generic Carton</v>
      </c>
      <c r="F997" s="36">
        <v>17647.060000000001</v>
      </c>
      <c r="G997" s="42">
        <v>3.48</v>
      </c>
      <c r="H997" s="1"/>
      <c r="I997" s="38">
        <f t="shared" si="0"/>
        <v>61411.768800000005</v>
      </c>
      <c r="J997" s="1"/>
      <c r="K997" s="29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33">
        <v>44298</v>
      </c>
      <c r="C998" s="34"/>
      <c r="D998" s="24">
        <v>764867</v>
      </c>
      <c r="E998" s="46" t="str">
        <f ca="1">IFERROR(OFFSET('Product list'!$D$1,MATCH(D998,'Product list'!$C:$C,0)-1,0),"Product Not in List")</f>
        <v xml:space="preserve">Eye Round  MW/VAC FRZ    Carton </v>
      </c>
      <c r="F998" s="36">
        <v>15441.18</v>
      </c>
      <c r="G998" s="42">
        <v>8.76</v>
      </c>
      <c r="H998" s="1"/>
      <c r="I998" s="38">
        <f t="shared" si="0"/>
        <v>135264.73680000001</v>
      </c>
      <c r="J998" s="1"/>
      <c r="K998" s="29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33">
        <v>44298</v>
      </c>
      <c r="C999" s="34"/>
      <c r="D999" s="24">
        <v>764869</v>
      </c>
      <c r="E999" s="46" t="str">
        <f ca="1">IFERROR(OFFSET('Product list'!$D$1,MATCH(D999,'Product list'!$C:$C,0)-1,0),"Product Not in List")</f>
        <v xml:space="preserve">Brisket Point End - Deckle Off 5 Rib IW/VAC FRZ    Carton </v>
      </c>
      <c r="F999" s="36">
        <v>51470.59</v>
      </c>
      <c r="G999" s="42">
        <v>8.4</v>
      </c>
      <c r="H999" s="1"/>
      <c r="I999" s="38">
        <f t="shared" si="0"/>
        <v>432352.95600000001</v>
      </c>
      <c r="J999" s="1"/>
      <c r="K999" s="29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33">
        <v>44298</v>
      </c>
      <c r="C1000" s="34"/>
      <c r="D1000" s="24">
        <v>764916</v>
      </c>
      <c r="E1000" s="46" t="str">
        <f ca="1">IFERROR(OFFSET('Product list'!$D$1,MATCH(D1000,'Product list'!$C:$C,0)-1,0),"Product Not in List")</f>
        <v xml:space="preserve">Flank Steak  LP FRZ    Carton </v>
      </c>
      <c r="F1000" s="36">
        <v>5705</v>
      </c>
      <c r="G1000" s="42">
        <v>11.7</v>
      </c>
      <c r="H1000" s="1"/>
      <c r="I1000" s="38">
        <f t="shared" si="0"/>
        <v>66748.5</v>
      </c>
      <c r="J1000" s="1"/>
      <c r="K1000" s="29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33">
        <v>44298</v>
      </c>
      <c r="C1001" s="34"/>
      <c r="D1001" s="24">
        <v>79863</v>
      </c>
      <c r="E1001" s="46" t="str">
        <f ca="1">IFERROR(OFFSET('Product list'!$D$1,MATCH(D1001,'Product list'!$C:$C,0)-1,0),"Product Not in List")</f>
        <v>Outside Flat IW/VAC FZN Non-Halal Generic Carton</v>
      </c>
      <c r="F1001" s="36">
        <v>10294</v>
      </c>
      <c r="G1001" s="42">
        <v>7.15</v>
      </c>
      <c r="H1001" s="1"/>
      <c r="I1001" s="38">
        <f t="shared" si="0"/>
        <v>73602.100000000006</v>
      </c>
      <c r="J1001" s="1"/>
      <c r="K1001" s="29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33">
        <v>44298</v>
      </c>
      <c r="C1002" s="34"/>
      <c r="D1002" s="24">
        <v>764738</v>
      </c>
      <c r="E1002" s="47" t="str">
        <f ca="1">IFERROR(OFFSET('Product list'!$D$1,MATCH(D1002,'Product list'!$C:$C,0)-1,0),"Product Not in List")</f>
        <v>Trimmings 85cl</v>
      </c>
      <c r="F1002" s="36">
        <v>17647</v>
      </c>
      <c r="G1002" s="43">
        <v>6.95</v>
      </c>
      <c r="H1002" s="1"/>
      <c r="I1002" s="38">
        <f t="shared" si="0"/>
        <v>122646.65000000001</v>
      </c>
      <c r="J1002" s="1"/>
      <c r="K1002" s="29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33">
        <v>44305</v>
      </c>
      <c r="C1003" s="34"/>
      <c r="D1003" s="24">
        <v>12444</v>
      </c>
      <c r="E1003" s="45" t="str">
        <f ca="1">IFERROR(OFFSET('Product list'!$D$1,MATCH(D1003,'Product list'!$C:$C,0)-1,0),"Product Not in List")</f>
        <v>*YP* Trimmings 75CL 27.2kg BP FRZ Halal Generic Carton</v>
      </c>
      <c r="F1003" s="36">
        <v>108235.29</v>
      </c>
      <c r="G1003" s="41">
        <v>5.25</v>
      </c>
      <c r="H1003" s="1"/>
      <c r="I1003" s="38">
        <f t="shared" si="0"/>
        <v>568235.27249999996</v>
      </c>
      <c r="J1003" s="1"/>
      <c r="K1003" s="29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/>
      <c r="B1004" s="33">
        <v>44305</v>
      </c>
      <c r="C1004" s="34"/>
      <c r="D1004" s="24">
        <v>55217</v>
      </c>
      <c r="E1004" s="46" t="str">
        <f ca="1">IFERROR(OFFSET('Product list'!$D$1,MATCH(D1004,'Product list'!$C:$C,0)-1,0),"Product Not in List")</f>
        <v xml:space="preserve">Short Ribs - 3 Rib MW/VAC FRZ    Carton </v>
      </c>
      <c r="F1004" s="36">
        <v>10705.88</v>
      </c>
      <c r="G1004" s="42">
        <v>10.01</v>
      </c>
      <c r="H1004" s="1"/>
      <c r="I1004" s="38">
        <f t="shared" si="0"/>
        <v>107165.85879999999</v>
      </c>
      <c r="J1004" s="1"/>
      <c r="K1004" s="29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/>
      <c r="B1005" s="33">
        <v>44305</v>
      </c>
      <c r="C1005" s="34"/>
      <c r="D1005" s="24">
        <v>689667</v>
      </c>
      <c r="E1005" s="46" t="str">
        <f ca="1">IFERROR(OFFSET('Product list'!$D$1,MATCH(D1005,'Product list'!$C:$C,0)-1,0),"Product Not in List")</f>
        <v xml:space="preserve">Neck Bone  LP FRZ  Halal  Carton </v>
      </c>
      <c r="F1005" s="36">
        <v>10735.29</v>
      </c>
      <c r="G1005" s="42">
        <v>2.1</v>
      </c>
      <c r="H1005" s="1"/>
      <c r="I1005" s="38">
        <f t="shared" si="0"/>
        <v>22544.109000000004</v>
      </c>
      <c r="J1005" s="1"/>
      <c r="K1005" s="29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1"/>
      <c r="B1006" s="33">
        <v>44305</v>
      </c>
      <c r="C1006" s="34"/>
      <c r="D1006" s="24">
        <v>689794</v>
      </c>
      <c r="E1006" s="46" t="str">
        <f ca="1">IFERROR(OFFSET('Product list'!$D$1,MATCH(D1006,'Product list'!$C:$C,0)-1,0),"Product Not in List")</f>
        <v xml:space="preserve">Chuck Roll - 5 Rib IW/VAC FRZ  Halal  Carton </v>
      </c>
      <c r="F1006" s="36">
        <v>39117.65</v>
      </c>
      <c r="G1006" s="42">
        <v>8.4</v>
      </c>
      <c r="H1006" s="1"/>
      <c r="I1006" s="38">
        <f t="shared" si="0"/>
        <v>328588.26</v>
      </c>
      <c r="J1006" s="1"/>
      <c r="K1006" s="29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1"/>
      <c r="B1007" s="33">
        <v>44305</v>
      </c>
      <c r="C1007" s="34"/>
      <c r="D1007" s="24">
        <v>697365</v>
      </c>
      <c r="E1007" s="46" t="str">
        <f ca="1">IFERROR(OFFSET('Product list'!$D$1,MATCH(D1007,'Product list'!$C:$C,0)-1,0),"Product Not in List")</f>
        <v>*YP* Knuckle - Undercut On IW/VAC FRZ Halal Generic Carton</v>
      </c>
      <c r="F1007" s="36">
        <v>25294</v>
      </c>
      <c r="G1007" s="42">
        <v>8.7100000000000009</v>
      </c>
      <c r="H1007" s="1"/>
      <c r="I1007" s="38">
        <f t="shared" si="0"/>
        <v>220310.74000000002</v>
      </c>
      <c r="J1007" s="1"/>
      <c r="K1007" s="29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1"/>
      <c r="B1008" s="33">
        <v>44305</v>
      </c>
      <c r="C1008" s="34"/>
      <c r="D1008" s="24">
        <v>698188</v>
      </c>
      <c r="E1008" s="46" t="str">
        <f ca="1">IFERROR(OFFSET('Product list'!$D$1,MATCH(D1008,'Product list'!$C:$C,0)-1,0),"Product Not in List")</f>
        <v xml:space="preserve">Chuck Roll - 5 Rib IW/VAC FRZ HGP-Free  CHINA LABEL Carton </v>
      </c>
      <c r="F1008" s="36">
        <v>16167.47</v>
      </c>
      <c r="G1008" s="42">
        <v>8.6999999999999993</v>
      </c>
      <c r="H1008" s="1"/>
      <c r="I1008" s="38">
        <f t="shared" si="0"/>
        <v>140656.98899999997</v>
      </c>
      <c r="J1008" s="1"/>
      <c r="K1008" s="29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3">
      <c r="A1009" s="1"/>
      <c r="B1009" s="33">
        <v>44305</v>
      </c>
      <c r="C1009" s="34"/>
      <c r="D1009" s="24">
        <v>698227</v>
      </c>
      <c r="E1009" s="46" t="str">
        <f ca="1">IFERROR(OFFSET('Product list'!$D$1,MATCH(D1009,'Product list'!$C:$C,0)-1,0),"Product Not in List")</f>
        <v xml:space="preserve">Chuck Short Rib - 3 Rib MW/VAC FRZ HGP-Free  CHINA LABEL Carton </v>
      </c>
      <c r="F1009" s="36">
        <v>3529.41</v>
      </c>
      <c r="G1009" s="42">
        <v>7.15</v>
      </c>
      <c r="H1009" s="1"/>
      <c r="I1009" s="38">
        <f t="shared" si="0"/>
        <v>25235.281500000001</v>
      </c>
      <c r="J1009" s="1"/>
      <c r="K1009" s="29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3">
      <c r="A1010" s="1"/>
      <c r="B1010" s="33">
        <v>44305</v>
      </c>
      <c r="C1010" s="34"/>
      <c r="D1010" s="24">
        <v>698228</v>
      </c>
      <c r="E1010" s="46" t="str">
        <f ca="1">IFERROR(OFFSET('Product list'!$D$1,MATCH(D1010,'Product list'!$C:$C,0)-1,0),"Product Not in List")</f>
        <v xml:space="preserve">Short Rib  MW/VAC FRZ HGP-Free  CHINA LABEL Carton </v>
      </c>
      <c r="F1010" s="36">
        <v>4411.76</v>
      </c>
      <c r="G1010" s="42">
        <v>9.5500000000000007</v>
      </c>
      <c r="H1010" s="1"/>
      <c r="I1010" s="38">
        <f t="shared" si="0"/>
        <v>42132.308000000005</v>
      </c>
      <c r="J1010" s="1"/>
      <c r="K1010" s="29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3">
      <c r="A1011" s="1"/>
      <c r="B1011" s="33">
        <v>44305</v>
      </c>
      <c r="C1011" s="34"/>
      <c r="D1011" s="24">
        <v>698267</v>
      </c>
      <c r="E1011" s="46" t="str">
        <f ca="1">IFERROR(OFFSET('Product list'!$D$1,MATCH(D1011,'Product list'!$C:$C,0)-1,0),"Product Not in List")</f>
        <v xml:space="preserve">Back Ribs - 6 Rib LP FRZ    Carton </v>
      </c>
      <c r="F1011" s="36">
        <v>8235.2900000000009</v>
      </c>
      <c r="G1011" s="42">
        <v>6.76</v>
      </c>
      <c r="H1011" s="1"/>
      <c r="I1011" s="38">
        <f t="shared" si="0"/>
        <v>55670.560400000002</v>
      </c>
      <c r="J1011" s="1"/>
      <c r="K1011" s="29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3">
      <c r="A1012" s="1"/>
      <c r="B1012" s="33">
        <v>44305</v>
      </c>
      <c r="C1012" s="34"/>
      <c r="D1012" s="24">
        <v>698268</v>
      </c>
      <c r="E1012" s="46" t="str">
        <f ca="1">IFERROR(OFFSET('Product list'!$D$1,MATCH(D1012,'Product list'!$C:$C,0)-1,0),"Product Not in List")</f>
        <v xml:space="preserve">Tri Tip  MW/VAC CHILLED    Carton </v>
      </c>
      <c r="F1012" s="36">
        <v>7352.94</v>
      </c>
      <c r="G1012" s="42">
        <v>9.4</v>
      </c>
      <c r="H1012" s="1"/>
      <c r="I1012" s="38">
        <f t="shared" si="0"/>
        <v>69117.635999999999</v>
      </c>
      <c r="J1012" s="1"/>
      <c r="K1012" s="29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3">
      <c r="A1013" s="1"/>
      <c r="B1013" s="33">
        <v>44305</v>
      </c>
      <c r="C1013" s="34"/>
      <c r="D1013" s="24">
        <v>698273</v>
      </c>
      <c r="E1013" s="46" t="str">
        <f ca="1">IFERROR(OFFSET('Product list'!$D$1,MATCH(D1013,'Product list'!$C:$C,0)-1,0),"Product Not in List")</f>
        <v xml:space="preserve">Brisket Pieces - Deckle MW/VAC FRZ HGP-Free  CHINA LABEL Carton </v>
      </c>
      <c r="F1013" s="36">
        <v>4411.76</v>
      </c>
      <c r="G1013" s="42">
        <v>4.5</v>
      </c>
      <c r="H1013" s="1"/>
      <c r="I1013" s="38">
        <f t="shared" si="0"/>
        <v>19852.920000000002</v>
      </c>
      <c r="J1013" s="1"/>
      <c r="K1013" s="29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3">
      <c r="A1014" s="1"/>
      <c r="B1014" s="33">
        <v>44305</v>
      </c>
      <c r="C1014" s="34"/>
      <c r="D1014" s="24">
        <v>698301</v>
      </c>
      <c r="E1014" s="46" t="str">
        <f ca="1">IFERROR(OFFSET('Product list'!$D$1,MATCH(D1014,'Product list'!$C:$C,0)-1,0),"Product Not in List")</f>
        <v xml:space="preserve">Back Ribs - 6 Rib, approx 120mm LP FRZ HGP-Free  CHINA LABEL Carton </v>
      </c>
      <c r="F1014" s="36">
        <v>3529</v>
      </c>
      <c r="G1014" s="42">
        <v>6.75</v>
      </c>
      <c r="H1014" s="1"/>
      <c r="I1014" s="38">
        <f t="shared" si="0"/>
        <v>23820.75</v>
      </c>
      <c r="J1014" s="1"/>
      <c r="K1014" s="29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3">
      <c r="A1015" s="1"/>
      <c r="B1015" s="33">
        <v>44305</v>
      </c>
      <c r="C1015" s="34"/>
      <c r="D1015" s="24">
        <v>698565</v>
      </c>
      <c r="E1015" s="46" t="str">
        <f ca="1">IFERROR(OFFSET('Product list'!$D$1,MATCH(D1015,'Product list'!$C:$C,0)-1,0),"Product Not in List")</f>
        <v xml:space="preserve">Brisket Navel End - 7 Rib IW/VAC CHILLED    Carton </v>
      </c>
      <c r="F1015" s="36">
        <v>30882.35</v>
      </c>
      <c r="G1015" s="42">
        <v>6</v>
      </c>
      <c r="H1015" s="1"/>
      <c r="I1015" s="38">
        <f t="shared" si="0"/>
        <v>185294.09999999998</v>
      </c>
      <c r="J1015" s="1"/>
      <c r="K1015" s="29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3">
      <c r="A1016" s="1"/>
      <c r="B1016" s="33">
        <v>44305</v>
      </c>
      <c r="C1016" s="34"/>
      <c r="D1016" s="24">
        <v>698818</v>
      </c>
      <c r="E1016" s="46" t="str">
        <f ca="1">IFERROR(OFFSET('Product list'!$D$1,MATCH(D1016,'Product list'!$C:$C,0)-1,0),"Product Not in List")</f>
        <v>*YP* Trimmings 65CL 27.2kg BP FRZ Halal Generic Carton</v>
      </c>
      <c r="F1016" s="36">
        <v>92647</v>
      </c>
      <c r="G1016" s="42">
        <v>4.0999999999999996</v>
      </c>
      <c r="H1016" s="1"/>
      <c r="I1016" s="38">
        <f t="shared" si="0"/>
        <v>379852.69999999995</v>
      </c>
      <c r="J1016" s="1"/>
      <c r="K1016" s="29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3">
      <c r="A1017" s="1"/>
      <c r="B1017" s="33">
        <v>44305</v>
      </c>
      <c r="C1017" s="34"/>
      <c r="D1017" s="24">
        <v>763706</v>
      </c>
      <c r="E1017" s="46" t="str">
        <f ca="1">IFERROR(OFFSET('Product list'!$D$1,MATCH(D1017,'Product list'!$C:$C,0)-1,0),"Product Not in List")</f>
        <v xml:space="preserve">Intercostals - Portion Minimum 85mm MW/VAC FRZ    Carton </v>
      </c>
      <c r="F1017" s="36">
        <v>7352</v>
      </c>
      <c r="G1017" s="42">
        <v>10.65</v>
      </c>
      <c r="H1017" s="1"/>
      <c r="I1017" s="38">
        <f t="shared" si="0"/>
        <v>78298.8</v>
      </c>
      <c r="J1017" s="1"/>
      <c r="K1017" s="29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3">
      <c r="A1018" s="1"/>
      <c r="B1018" s="33">
        <v>44305</v>
      </c>
      <c r="C1018" s="34"/>
      <c r="D1018" s="24">
        <v>763707</v>
      </c>
      <c r="E1018" s="46" t="str">
        <f ca="1">IFERROR(OFFSET('Product list'!$D$1,MATCH(D1018,'Product list'!$C:$C,0)-1,0),"Product Not in List")</f>
        <v xml:space="preserve">Oyster Blade  IW/VAC FRZ    Carton </v>
      </c>
      <c r="F1018" s="36">
        <v>8823.5300000000007</v>
      </c>
      <c r="G1018" s="42">
        <v>8.42</v>
      </c>
      <c r="H1018" s="1"/>
      <c r="I1018" s="38">
        <f t="shared" si="0"/>
        <v>74294.122600000002</v>
      </c>
      <c r="J1018" s="1"/>
      <c r="K1018" s="29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3">
      <c r="A1019" s="1"/>
      <c r="B1019" s="33">
        <v>44305</v>
      </c>
      <c r="C1019" s="34"/>
      <c r="D1019" s="24">
        <v>764794</v>
      </c>
      <c r="E1019" s="46" t="str">
        <f ca="1">IFERROR(OFFSET('Product list'!$D$1,MATCH(D1019,'Product list'!$C:$C,0)-1,0),"Product Not in List")</f>
        <v xml:space="preserve">Chuck Short Rib - 3 Rib MW/VAC FRZ    Carton </v>
      </c>
      <c r="F1019" s="36">
        <v>11764.71</v>
      </c>
      <c r="G1019" s="42">
        <v>8.9</v>
      </c>
      <c r="H1019" s="1"/>
      <c r="I1019" s="38">
        <f t="shared" si="0"/>
        <v>104705.91899999999</v>
      </c>
      <c r="J1019" s="1"/>
      <c r="K1019" s="29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3">
      <c r="A1020" s="1"/>
      <c r="B1020" s="33">
        <v>44305</v>
      </c>
      <c r="C1020" s="34"/>
      <c r="D1020" s="24">
        <v>764817</v>
      </c>
      <c r="E1020" s="46" t="str">
        <f ca="1">IFERROR(OFFSET('Product list'!$D$1,MATCH(D1020,'Product list'!$C:$C,0)-1,0),"Product Not in List")</f>
        <v xml:space="preserve">Flap Meat  MW/VAC CHILLED    Carton </v>
      </c>
      <c r="F1020" s="36">
        <v>15441</v>
      </c>
      <c r="G1020" s="42">
        <v>13.3</v>
      </c>
      <c r="H1020" s="1"/>
      <c r="I1020" s="38">
        <f t="shared" si="0"/>
        <v>205365.30000000002</v>
      </c>
      <c r="J1020" s="1"/>
      <c r="K1020" s="29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3">
      <c r="A1021" s="1"/>
      <c r="B1021" s="33">
        <v>44305</v>
      </c>
      <c r="C1021" s="34"/>
      <c r="D1021" s="24">
        <v>764822</v>
      </c>
      <c r="E1021" s="46" t="str">
        <f ca="1">IFERROR(OFFSET('Product list'!$D$1,MATCH(D1021,'Product list'!$C:$C,0)-1,0),"Product Not in List")</f>
        <v xml:space="preserve">Bolar Blade  IW/VAC FRZ    Carton </v>
      </c>
      <c r="F1021" s="36">
        <v>11764</v>
      </c>
      <c r="G1021" s="42">
        <v>7.44</v>
      </c>
      <c r="H1021" s="1"/>
      <c r="I1021" s="38">
        <f t="shared" si="0"/>
        <v>87524.160000000003</v>
      </c>
      <c r="J1021" s="1"/>
      <c r="K1021" s="29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3">
      <c r="A1022" s="1"/>
      <c r="B1022" s="33">
        <v>44305</v>
      </c>
      <c r="C1022" s="34"/>
      <c r="D1022" s="24">
        <v>764828</v>
      </c>
      <c r="E1022" s="46" t="str">
        <f ca="1">IFERROR(OFFSET('Product list'!$D$1,MATCH(D1022,'Product list'!$C:$C,0)-1,0),"Product Not in List")</f>
        <v xml:space="preserve">Inside Skirt  MW/VAC FRZ    Carton </v>
      </c>
      <c r="F1022" s="36">
        <v>11323.53</v>
      </c>
      <c r="G1022" s="42">
        <v>8.8000000000000007</v>
      </c>
      <c r="H1022" s="1"/>
      <c r="I1022" s="38">
        <f t="shared" si="0"/>
        <v>99647.064000000013</v>
      </c>
      <c r="J1022" s="1"/>
      <c r="K1022" s="29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3">
      <c r="A1023" s="1"/>
      <c r="B1023" s="33">
        <v>44305</v>
      </c>
      <c r="C1023" s="34"/>
      <c r="D1023" s="24">
        <v>764832</v>
      </c>
      <c r="E1023" s="46" t="str">
        <f ca="1">IFERROR(OFFSET('Product list'!$D$1,MATCH(D1023,'Product list'!$C:$C,0)-1,0),"Product Not in List")</f>
        <v xml:space="preserve">Plate Rib  BP FRZ    Carton </v>
      </c>
      <c r="F1023" s="36">
        <v>4411.76</v>
      </c>
      <c r="G1023" s="42">
        <v>3.79</v>
      </c>
      <c r="H1023" s="1"/>
      <c r="I1023" s="38">
        <f t="shared" si="0"/>
        <v>16720.570400000001</v>
      </c>
      <c r="J1023" s="1"/>
      <c r="K1023" s="29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3">
      <c r="A1024" s="1"/>
      <c r="B1024" s="33">
        <v>44305</v>
      </c>
      <c r="C1024" s="34"/>
      <c r="D1024" s="24">
        <v>764844</v>
      </c>
      <c r="E1024" s="46" t="str">
        <f ca="1">IFERROR(OFFSET('Product list'!$D$1,MATCH(D1024,'Product list'!$C:$C,0)-1,0),"Product Not in List")</f>
        <v xml:space="preserve">Spare Ribs - 3Rib LP FRZ    Carton </v>
      </c>
      <c r="F1024" s="36">
        <v>5882</v>
      </c>
      <c r="G1024" s="42">
        <v>3.95</v>
      </c>
      <c r="H1024" s="1"/>
      <c r="I1024" s="38">
        <f t="shared" si="0"/>
        <v>23233.9</v>
      </c>
      <c r="J1024" s="1"/>
      <c r="K1024" s="29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3">
      <c r="A1025" s="1"/>
      <c r="B1025" s="33">
        <v>44305</v>
      </c>
      <c r="C1025" s="34"/>
      <c r="D1025" s="24">
        <v>764861</v>
      </c>
      <c r="E1025" s="46" t="str">
        <f ca="1">IFERROR(OFFSET('Product list'!$D$1,MATCH(D1025,'Product list'!$C:$C,0)-1,0),"Product Not in List")</f>
        <v>*YP* Trimmings 50CL 25.0kg BP FRZ Halal Generic Carton</v>
      </c>
      <c r="F1025" s="36">
        <v>17647.060000000001</v>
      </c>
      <c r="G1025" s="42">
        <v>3.48</v>
      </c>
      <c r="H1025" s="1"/>
      <c r="I1025" s="38">
        <f t="shared" si="0"/>
        <v>61411.768800000005</v>
      </c>
      <c r="J1025" s="1"/>
      <c r="K1025" s="29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3">
      <c r="A1026" s="1"/>
      <c r="B1026" s="33">
        <v>44305</v>
      </c>
      <c r="C1026" s="34"/>
      <c r="D1026" s="24">
        <v>764867</v>
      </c>
      <c r="E1026" s="46" t="str">
        <f ca="1">IFERROR(OFFSET('Product list'!$D$1,MATCH(D1026,'Product list'!$C:$C,0)-1,0),"Product Not in List")</f>
        <v xml:space="preserve">Eye Round  MW/VAC FRZ    Carton </v>
      </c>
      <c r="F1026" s="36">
        <v>15441.18</v>
      </c>
      <c r="G1026" s="42">
        <v>8.76</v>
      </c>
      <c r="H1026" s="1"/>
      <c r="I1026" s="38">
        <f t="shared" si="0"/>
        <v>135264.73680000001</v>
      </c>
      <c r="J1026" s="1"/>
      <c r="K1026" s="29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3">
      <c r="A1027" s="1"/>
      <c r="B1027" s="33">
        <v>44305</v>
      </c>
      <c r="C1027" s="34"/>
      <c r="D1027" s="24">
        <v>764869</v>
      </c>
      <c r="E1027" s="46" t="str">
        <f ca="1">IFERROR(OFFSET('Product list'!$D$1,MATCH(D1027,'Product list'!$C:$C,0)-1,0),"Product Not in List")</f>
        <v xml:space="preserve">Brisket Point End - Deckle Off 5 Rib IW/VAC FRZ    Carton </v>
      </c>
      <c r="F1027" s="36">
        <v>51470.59</v>
      </c>
      <c r="G1027" s="42">
        <v>8.4</v>
      </c>
      <c r="H1027" s="1"/>
      <c r="I1027" s="38">
        <f t="shared" si="0"/>
        <v>432352.95600000001</v>
      </c>
      <c r="J1027" s="1"/>
      <c r="K1027" s="29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3">
      <c r="A1028" s="1"/>
      <c r="B1028" s="33">
        <v>44305</v>
      </c>
      <c r="C1028" s="34"/>
      <c r="D1028" s="24">
        <v>764916</v>
      </c>
      <c r="E1028" s="46" t="str">
        <f ca="1">IFERROR(OFFSET('Product list'!$D$1,MATCH(D1028,'Product list'!$C:$C,0)-1,0),"Product Not in List")</f>
        <v xml:space="preserve">Flank Steak  LP FRZ    Carton </v>
      </c>
      <c r="F1028" s="36">
        <v>5705</v>
      </c>
      <c r="G1028" s="42">
        <v>11.7</v>
      </c>
      <c r="H1028" s="1"/>
      <c r="I1028" s="38">
        <f t="shared" si="0"/>
        <v>66748.5</v>
      </c>
      <c r="J1028" s="1"/>
      <c r="K1028" s="29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3">
      <c r="A1029" s="1"/>
      <c r="B1029" s="33">
        <v>44305</v>
      </c>
      <c r="C1029" s="34"/>
      <c r="D1029" s="24">
        <v>79863</v>
      </c>
      <c r="E1029" s="46" t="str">
        <f ca="1">IFERROR(OFFSET('Product list'!$D$1,MATCH(D1029,'Product list'!$C:$C,0)-1,0),"Product Not in List")</f>
        <v>Outside Flat IW/VAC FZN Non-Halal Generic Carton</v>
      </c>
      <c r="F1029" s="36">
        <v>10294</v>
      </c>
      <c r="G1029" s="42">
        <v>7.15</v>
      </c>
      <c r="H1029" s="1"/>
      <c r="I1029" s="38">
        <f t="shared" si="0"/>
        <v>73602.100000000006</v>
      </c>
      <c r="J1029" s="1"/>
      <c r="K1029" s="29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3">
      <c r="A1030" s="1"/>
      <c r="B1030" s="33">
        <v>44305</v>
      </c>
      <c r="C1030" s="34"/>
      <c r="D1030" s="24">
        <v>764738</v>
      </c>
      <c r="E1030" s="47" t="str">
        <f ca="1">IFERROR(OFFSET('Product list'!$D$1,MATCH(D1030,'Product list'!$C:$C,0)-1,0),"Product Not in List")</f>
        <v>Trimmings 85cl</v>
      </c>
      <c r="F1030" s="36">
        <v>17647</v>
      </c>
      <c r="G1030" s="43">
        <v>6.95</v>
      </c>
      <c r="H1030" s="1"/>
      <c r="I1030" s="38">
        <f t="shared" si="0"/>
        <v>122646.65000000001</v>
      </c>
      <c r="J1030" s="1"/>
      <c r="K1030" s="29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 x14ac:dyDescent="0.3">
      <c r="A1031" s="1"/>
      <c r="B1031" s="33">
        <v>44312</v>
      </c>
      <c r="C1031" s="34"/>
      <c r="D1031" s="24">
        <v>12444</v>
      </c>
      <c r="E1031" s="45" t="str">
        <f ca="1">IFERROR(OFFSET('Product list'!$D$1,MATCH(D1031,'Product list'!$C:$C,0)-1,0),"Product Not in List")</f>
        <v>*YP* Trimmings 75CL 27.2kg BP FRZ Halal Generic Carton</v>
      </c>
      <c r="F1031" s="36">
        <v>108235.29</v>
      </c>
      <c r="G1031" s="41">
        <v>5.25</v>
      </c>
      <c r="H1031" s="1"/>
      <c r="I1031" s="38">
        <f t="shared" si="0"/>
        <v>568235.27249999996</v>
      </c>
      <c r="J1031" s="1"/>
      <c r="K1031" s="29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 x14ac:dyDescent="0.3">
      <c r="A1032" s="1"/>
      <c r="B1032" s="33">
        <v>44312</v>
      </c>
      <c r="C1032" s="34"/>
      <c r="D1032" s="24">
        <v>55217</v>
      </c>
      <c r="E1032" s="46" t="str">
        <f ca="1">IFERROR(OFFSET('Product list'!$D$1,MATCH(D1032,'Product list'!$C:$C,0)-1,0),"Product Not in List")</f>
        <v xml:space="preserve">Short Ribs - 3 Rib MW/VAC FRZ    Carton </v>
      </c>
      <c r="F1032" s="36">
        <v>10705.88</v>
      </c>
      <c r="G1032" s="42">
        <v>10.01</v>
      </c>
      <c r="H1032" s="1"/>
      <c r="I1032" s="38">
        <f t="shared" si="0"/>
        <v>107165.85879999999</v>
      </c>
      <c r="J1032" s="1"/>
      <c r="K1032" s="29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3">
      <c r="A1033" s="1"/>
      <c r="B1033" s="33">
        <v>44312</v>
      </c>
      <c r="C1033" s="34"/>
      <c r="D1033" s="24">
        <v>689667</v>
      </c>
      <c r="E1033" s="46" t="str">
        <f ca="1">IFERROR(OFFSET('Product list'!$D$1,MATCH(D1033,'Product list'!$C:$C,0)-1,0),"Product Not in List")</f>
        <v xml:space="preserve">Neck Bone  LP FRZ  Halal  Carton </v>
      </c>
      <c r="F1033" s="36">
        <v>10735.29</v>
      </c>
      <c r="G1033" s="42">
        <v>2.1</v>
      </c>
      <c r="H1033" s="1"/>
      <c r="I1033" s="38">
        <f t="shared" si="0"/>
        <v>22544.109000000004</v>
      </c>
      <c r="J1033" s="1"/>
      <c r="K1033" s="29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3">
      <c r="A1034" s="1"/>
      <c r="B1034" s="33">
        <v>44312</v>
      </c>
      <c r="C1034" s="34"/>
      <c r="D1034" s="24">
        <v>689794</v>
      </c>
      <c r="E1034" s="46" t="str">
        <f ca="1">IFERROR(OFFSET('Product list'!$D$1,MATCH(D1034,'Product list'!$C:$C,0)-1,0),"Product Not in List")</f>
        <v xml:space="preserve">Chuck Roll - 5 Rib IW/VAC FRZ  Halal  Carton </v>
      </c>
      <c r="F1034" s="36">
        <v>39117.65</v>
      </c>
      <c r="G1034" s="42">
        <v>8.4</v>
      </c>
      <c r="H1034" s="1"/>
      <c r="I1034" s="38">
        <f t="shared" si="0"/>
        <v>328588.26</v>
      </c>
      <c r="J1034" s="1"/>
      <c r="K1034" s="29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3">
      <c r="A1035" s="1"/>
      <c r="B1035" s="33">
        <v>44312</v>
      </c>
      <c r="C1035" s="34"/>
      <c r="D1035" s="24">
        <v>697365</v>
      </c>
      <c r="E1035" s="46" t="str">
        <f ca="1">IFERROR(OFFSET('Product list'!$D$1,MATCH(D1035,'Product list'!$C:$C,0)-1,0),"Product Not in List")</f>
        <v>*YP* Knuckle - Undercut On IW/VAC FRZ Halal Generic Carton</v>
      </c>
      <c r="F1035" s="36">
        <v>25294</v>
      </c>
      <c r="G1035" s="42">
        <v>8.7100000000000009</v>
      </c>
      <c r="H1035" s="1"/>
      <c r="I1035" s="38">
        <f t="shared" si="0"/>
        <v>220310.74000000002</v>
      </c>
      <c r="J1035" s="1"/>
      <c r="K1035" s="29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 x14ac:dyDescent="0.3">
      <c r="A1036" s="1"/>
      <c r="B1036" s="33">
        <v>44312</v>
      </c>
      <c r="C1036" s="34"/>
      <c r="D1036" s="24">
        <v>698188</v>
      </c>
      <c r="E1036" s="46" t="str">
        <f ca="1">IFERROR(OFFSET('Product list'!$D$1,MATCH(D1036,'Product list'!$C:$C,0)-1,0),"Product Not in List")</f>
        <v xml:space="preserve">Chuck Roll - 5 Rib IW/VAC FRZ HGP-Free  CHINA LABEL Carton </v>
      </c>
      <c r="F1036" s="36">
        <v>16167.47</v>
      </c>
      <c r="G1036" s="42">
        <v>8.6999999999999993</v>
      </c>
      <c r="H1036" s="1"/>
      <c r="I1036" s="38">
        <f t="shared" si="0"/>
        <v>140656.98899999997</v>
      </c>
      <c r="J1036" s="1"/>
      <c r="K1036" s="29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 x14ac:dyDescent="0.3">
      <c r="A1037" s="1"/>
      <c r="B1037" s="33">
        <v>44312</v>
      </c>
      <c r="C1037" s="34"/>
      <c r="D1037" s="24">
        <v>698227</v>
      </c>
      <c r="E1037" s="46" t="str">
        <f ca="1">IFERROR(OFFSET('Product list'!$D$1,MATCH(D1037,'Product list'!$C:$C,0)-1,0),"Product Not in List")</f>
        <v xml:space="preserve">Chuck Short Rib - 3 Rib MW/VAC FRZ HGP-Free  CHINA LABEL Carton </v>
      </c>
      <c r="F1037" s="36">
        <v>3529.41</v>
      </c>
      <c r="G1037" s="42">
        <v>7.15</v>
      </c>
      <c r="H1037" s="1"/>
      <c r="I1037" s="38">
        <f t="shared" si="0"/>
        <v>25235.281500000001</v>
      </c>
      <c r="J1037" s="1"/>
      <c r="K1037" s="29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 x14ac:dyDescent="0.3">
      <c r="A1038" s="1"/>
      <c r="B1038" s="33">
        <v>44312</v>
      </c>
      <c r="C1038" s="34"/>
      <c r="D1038" s="24">
        <v>698228</v>
      </c>
      <c r="E1038" s="46" t="str">
        <f ca="1">IFERROR(OFFSET('Product list'!$D$1,MATCH(D1038,'Product list'!$C:$C,0)-1,0),"Product Not in List")</f>
        <v xml:space="preserve">Short Rib  MW/VAC FRZ HGP-Free  CHINA LABEL Carton </v>
      </c>
      <c r="F1038" s="36">
        <v>4411.76</v>
      </c>
      <c r="G1038" s="42">
        <v>9.5500000000000007</v>
      </c>
      <c r="H1038" s="1"/>
      <c r="I1038" s="38">
        <f t="shared" si="0"/>
        <v>42132.308000000005</v>
      </c>
      <c r="J1038" s="1"/>
      <c r="K1038" s="29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 x14ac:dyDescent="0.3">
      <c r="A1039" s="1"/>
      <c r="B1039" s="33">
        <v>44312</v>
      </c>
      <c r="C1039" s="34"/>
      <c r="D1039" s="24">
        <v>698267</v>
      </c>
      <c r="E1039" s="46" t="str">
        <f ca="1">IFERROR(OFFSET('Product list'!$D$1,MATCH(D1039,'Product list'!$C:$C,0)-1,0),"Product Not in List")</f>
        <v xml:space="preserve">Back Ribs - 6 Rib LP FRZ    Carton </v>
      </c>
      <c r="F1039" s="36">
        <v>8235.2900000000009</v>
      </c>
      <c r="G1039" s="42">
        <v>6.76</v>
      </c>
      <c r="H1039" s="1"/>
      <c r="I1039" s="38">
        <f t="shared" si="0"/>
        <v>55670.560400000002</v>
      </c>
      <c r="J1039" s="1"/>
      <c r="K1039" s="29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 x14ac:dyDescent="0.3">
      <c r="A1040" s="1"/>
      <c r="B1040" s="33">
        <v>44312</v>
      </c>
      <c r="C1040" s="34"/>
      <c r="D1040" s="24">
        <v>698268</v>
      </c>
      <c r="E1040" s="46" t="str">
        <f ca="1">IFERROR(OFFSET('Product list'!$D$1,MATCH(D1040,'Product list'!$C:$C,0)-1,0),"Product Not in List")</f>
        <v xml:space="preserve">Tri Tip  MW/VAC CHILLED    Carton </v>
      </c>
      <c r="F1040" s="36">
        <v>7352.94</v>
      </c>
      <c r="G1040" s="42">
        <v>9.4</v>
      </c>
      <c r="H1040" s="1"/>
      <c r="I1040" s="38">
        <f t="shared" si="0"/>
        <v>69117.635999999999</v>
      </c>
      <c r="J1040" s="1"/>
      <c r="K1040" s="29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 x14ac:dyDescent="0.3">
      <c r="A1041" s="1"/>
      <c r="B1041" s="33">
        <v>44312</v>
      </c>
      <c r="C1041" s="34"/>
      <c r="D1041" s="24">
        <v>698273</v>
      </c>
      <c r="E1041" s="46" t="str">
        <f ca="1">IFERROR(OFFSET('Product list'!$D$1,MATCH(D1041,'Product list'!$C:$C,0)-1,0),"Product Not in List")</f>
        <v xml:space="preserve">Brisket Pieces - Deckle MW/VAC FRZ HGP-Free  CHINA LABEL Carton </v>
      </c>
      <c r="F1041" s="36">
        <v>4411.76</v>
      </c>
      <c r="G1041" s="42">
        <v>4.5</v>
      </c>
      <c r="H1041" s="1"/>
      <c r="I1041" s="38">
        <f t="shared" si="0"/>
        <v>19852.920000000002</v>
      </c>
      <c r="J1041" s="1"/>
      <c r="K1041" s="29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 x14ac:dyDescent="0.3">
      <c r="A1042" s="1"/>
      <c r="B1042" s="33">
        <v>44312</v>
      </c>
      <c r="C1042" s="34"/>
      <c r="D1042" s="24">
        <v>698301</v>
      </c>
      <c r="E1042" s="46" t="str">
        <f ca="1">IFERROR(OFFSET('Product list'!$D$1,MATCH(D1042,'Product list'!$C:$C,0)-1,0),"Product Not in List")</f>
        <v xml:space="preserve">Back Ribs - 6 Rib, approx 120mm LP FRZ HGP-Free  CHINA LABEL Carton </v>
      </c>
      <c r="F1042" s="36">
        <v>3529</v>
      </c>
      <c r="G1042" s="42">
        <v>6.75</v>
      </c>
      <c r="H1042" s="1"/>
      <c r="I1042" s="38">
        <f t="shared" si="0"/>
        <v>23820.75</v>
      </c>
      <c r="J1042" s="1"/>
      <c r="K1042" s="29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 x14ac:dyDescent="0.3">
      <c r="A1043" s="1"/>
      <c r="B1043" s="33">
        <v>44312</v>
      </c>
      <c r="C1043" s="34"/>
      <c r="D1043" s="24">
        <v>698565</v>
      </c>
      <c r="E1043" s="46" t="str">
        <f ca="1">IFERROR(OFFSET('Product list'!$D$1,MATCH(D1043,'Product list'!$C:$C,0)-1,0),"Product Not in List")</f>
        <v xml:space="preserve">Brisket Navel End - 7 Rib IW/VAC CHILLED    Carton </v>
      </c>
      <c r="F1043" s="36">
        <v>30882.35</v>
      </c>
      <c r="G1043" s="42">
        <v>6</v>
      </c>
      <c r="H1043" s="1"/>
      <c r="I1043" s="38">
        <f t="shared" si="0"/>
        <v>185294.09999999998</v>
      </c>
      <c r="J1043" s="1"/>
      <c r="K1043" s="29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 x14ac:dyDescent="0.3">
      <c r="A1044" s="1"/>
      <c r="B1044" s="33">
        <v>44312</v>
      </c>
      <c r="C1044" s="34"/>
      <c r="D1044" s="24">
        <v>698818</v>
      </c>
      <c r="E1044" s="46" t="str">
        <f ca="1">IFERROR(OFFSET('Product list'!$D$1,MATCH(D1044,'Product list'!$C:$C,0)-1,0),"Product Not in List")</f>
        <v>*YP* Trimmings 65CL 27.2kg BP FRZ Halal Generic Carton</v>
      </c>
      <c r="F1044" s="36">
        <v>92647</v>
      </c>
      <c r="G1044" s="42">
        <v>4.0999999999999996</v>
      </c>
      <c r="H1044" s="1"/>
      <c r="I1044" s="38">
        <f t="shared" si="0"/>
        <v>379852.69999999995</v>
      </c>
      <c r="J1044" s="1"/>
      <c r="K1044" s="29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 x14ac:dyDescent="0.3">
      <c r="A1045" s="1"/>
      <c r="B1045" s="33">
        <v>44312</v>
      </c>
      <c r="C1045" s="34"/>
      <c r="D1045" s="24">
        <v>763706</v>
      </c>
      <c r="E1045" s="46" t="str">
        <f ca="1">IFERROR(OFFSET('Product list'!$D$1,MATCH(D1045,'Product list'!$C:$C,0)-1,0),"Product Not in List")</f>
        <v xml:space="preserve">Intercostals - Portion Minimum 85mm MW/VAC FRZ    Carton </v>
      </c>
      <c r="F1045" s="36">
        <v>7352</v>
      </c>
      <c r="G1045" s="42">
        <v>10.65</v>
      </c>
      <c r="H1045" s="1"/>
      <c r="I1045" s="38">
        <f t="shared" si="0"/>
        <v>78298.8</v>
      </c>
      <c r="J1045" s="1"/>
      <c r="K1045" s="29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 x14ac:dyDescent="0.3">
      <c r="A1046" s="1"/>
      <c r="B1046" s="33">
        <v>44312</v>
      </c>
      <c r="C1046" s="34"/>
      <c r="D1046" s="24">
        <v>763707</v>
      </c>
      <c r="E1046" s="46" t="str">
        <f ca="1">IFERROR(OFFSET('Product list'!$D$1,MATCH(D1046,'Product list'!$C:$C,0)-1,0),"Product Not in List")</f>
        <v xml:space="preserve">Oyster Blade  IW/VAC FRZ    Carton </v>
      </c>
      <c r="F1046" s="36">
        <v>8823.5300000000007</v>
      </c>
      <c r="G1046" s="42">
        <v>8.42</v>
      </c>
      <c r="H1046" s="1"/>
      <c r="I1046" s="38">
        <f t="shared" si="0"/>
        <v>74294.122600000002</v>
      </c>
      <c r="J1046" s="1"/>
      <c r="K1046" s="29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 x14ac:dyDescent="0.3">
      <c r="A1047" s="1"/>
      <c r="B1047" s="33">
        <v>44312</v>
      </c>
      <c r="C1047" s="34"/>
      <c r="D1047" s="24">
        <v>764794</v>
      </c>
      <c r="E1047" s="46" t="str">
        <f ca="1">IFERROR(OFFSET('Product list'!$D$1,MATCH(D1047,'Product list'!$C:$C,0)-1,0),"Product Not in List")</f>
        <v xml:space="preserve">Chuck Short Rib - 3 Rib MW/VAC FRZ    Carton </v>
      </c>
      <c r="F1047" s="36">
        <v>11764.71</v>
      </c>
      <c r="G1047" s="42">
        <v>8.9</v>
      </c>
      <c r="H1047" s="1"/>
      <c r="I1047" s="38">
        <f t="shared" si="0"/>
        <v>104705.91899999999</v>
      </c>
      <c r="J1047" s="1"/>
      <c r="K1047" s="29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 x14ac:dyDescent="0.3">
      <c r="A1048" s="1"/>
      <c r="B1048" s="33">
        <v>44312</v>
      </c>
      <c r="C1048" s="34"/>
      <c r="D1048" s="24">
        <v>764817</v>
      </c>
      <c r="E1048" s="46" t="str">
        <f ca="1">IFERROR(OFFSET('Product list'!$D$1,MATCH(D1048,'Product list'!$C:$C,0)-1,0),"Product Not in List")</f>
        <v xml:space="preserve">Flap Meat  MW/VAC CHILLED    Carton </v>
      </c>
      <c r="F1048" s="36">
        <v>15441</v>
      </c>
      <c r="G1048" s="42">
        <v>13.3</v>
      </c>
      <c r="H1048" s="1"/>
      <c r="I1048" s="38">
        <f t="shared" si="0"/>
        <v>205365.30000000002</v>
      </c>
      <c r="J1048" s="1"/>
      <c r="K1048" s="29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 x14ac:dyDescent="0.3">
      <c r="A1049" s="1"/>
      <c r="B1049" s="33">
        <v>44312</v>
      </c>
      <c r="C1049" s="34"/>
      <c r="D1049" s="24">
        <v>764822</v>
      </c>
      <c r="E1049" s="46" t="str">
        <f ca="1">IFERROR(OFFSET('Product list'!$D$1,MATCH(D1049,'Product list'!$C:$C,0)-1,0),"Product Not in List")</f>
        <v xml:space="preserve">Bolar Blade  IW/VAC FRZ    Carton </v>
      </c>
      <c r="F1049" s="36">
        <v>11764</v>
      </c>
      <c r="G1049" s="42">
        <v>7.44</v>
      </c>
      <c r="H1049" s="1"/>
      <c r="I1049" s="38">
        <f t="shared" si="0"/>
        <v>87524.160000000003</v>
      </c>
      <c r="J1049" s="1"/>
      <c r="K1049" s="29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 x14ac:dyDescent="0.3">
      <c r="A1050" s="1"/>
      <c r="B1050" s="33">
        <v>44312</v>
      </c>
      <c r="C1050" s="34"/>
      <c r="D1050" s="24">
        <v>764828</v>
      </c>
      <c r="E1050" s="46" t="str">
        <f ca="1">IFERROR(OFFSET('Product list'!$D$1,MATCH(D1050,'Product list'!$C:$C,0)-1,0),"Product Not in List")</f>
        <v xml:space="preserve">Inside Skirt  MW/VAC FRZ    Carton </v>
      </c>
      <c r="F1050" s="36">
        <v>11323.53</v>
      </c>
      <c r="G1050" s="42">
        <v>8.8000000000000007</v>
      </c>
      <c r="H1050" s="1"/>
      <c r="I1050" s="38">
        <f t="shared" si="0"/>
        <v>99647.064000000013</v>
      </c>
      <c r="J1050" s="1"/>
      <c r="K1050" s="29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 x14ac:dyDescent="0.3">
      <c r="A1051" s="1"/>
      <c r="B1051" s="33">
        <v>44312</v>
      </c>
      <c r="C1051" s="34"/>
      <c r="D1051" s="24">
        <v>764832</v>
      </c>
      <c r="E1051" s="46" t="str">
        <f ca="1">IFERROR(OFFSET('Product list'!$D$1,MATCH(D1051,'Product list'!$C:$C,0)-1,0),"Product Not in List")</f>
        <v xml:space="preserve">Plate Rib  BP FRZ    Carton </v>
      </c>
      <c r="F1051" s="36">
        <v>4411.76</v>
      </c>
      <c r="G1051" s="42">
        <v>3.79</v>
      </c>
      <c r="H1051" s="1"/>
      <c r="I1051" s="38">
        <f t="shared" si="0"/>
        <v>16720.570400000001</v>
      </c>
      <c r="J1051" s="1"/>
      <c r="K1051" s="29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 x14ac:dyDescent="0.3">
      <c r="A1052" s="1"/>
      <c r="B1052" s="33">
        <v>44312</v>
      </c>
      <c r="C1052" s="34"/>
      <c r="D1052" s="24">
        <v>764844</v>
      </c>
      <c r="E1052" s="46" t="str">
        <f ca="1">IFERROR(OFFSET('Product list'!$D$1,MATCH(D1052,'Product list'!$C:$C,0)-1,0),"Product Not in List")</f>
        <v xml:space="preserve">Spare Ribs - 3Rib LP FRZ    Carton </v>
      </c>
      <c r="F1052" s="36">
        <v>5882</v>
      </c>
      <c r="G1052" s="42">
        <v>3.95</v>
      </c>
      <c r="H1052" s="1"/>
      <c r="I1052" s="38">
        <f t="shared" si="0"/>
        <v>23233.9</v>
      </c>
      <c r="J1052" s="1"/>
      <c r="K1052" s="29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 x14ac:dyDescent="0.3">
      <c r="A1053" s="1"/>
      <c r="B1053" s="33">
        <v>44312</v>
      </c>
      <c r="C1053" s="34"/>
      <c r="D1053" s="24">
        <v>764861</v>
      </c>
      <c r="E1053" s="46" t="str">
        <f ca="1">IFERROR(OFFSET('Product list'!$D$1,MATCH(D1053,'Product list'!$C:$C,0)-1,0),"Product Not in List")</f>
        <v>*YP* Trimmings 50CL 25.0kg BP FRZ Halal Generic Carton</v>
      </c>
      <c r="F1053" s="36">
        <v>17647.060000000001</v>
      </c>
      <c r="G1053" s="42">
        <v>3.48</v>
      </c>
      <c r="H1053" s="1"/>
      <c r="I1053" s="38">
        <f t="shared" si="0"/>
        <v>61411.768800000005</v>
      </c>
      <c r="J1053" s="1"/>
      <c r="K1053" s="29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 x14ac:dyDescent="0.3">
      <c r="A1054" s="1"/>
      <c r="B1054" s="33">
        <v>44312</v>
      </c>
      <c r="C1054" s="34"/>
      <c r="D1054" s="24">
        <v>764867</v>
      </c>
      <c r="E1054" s="46" t="str">
        <f ca="1">IFERROR(OFFSET('Product list'!$D$1,MATCH(D1054,'Product list'!$C:$C,0)-1,0),"Product Not in List")</f>
        <v xml:space="preserve">Eye Round  MW/VAC FRZ    Carton </v>
      </c>
      <c r="F1054" s="36">
        <v>15441.18</v>
      </c>
      <c r="G1054" s="42">
        <v>8.76</v>
      </c>
      <c r="H1054" s="1"/>
      <c r="I1054" s="38">
        <f t="shared" si="0"/>
        <v>135264.73680000001</v>
      </c>
      <c r="J1054" s="1"/>
      <c r="K1054" s="29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 x14ac:dyDescent="0.3">
      <c r="A1055" s="1"/>
      <c r="B1055" s="33">
        <v>44312</v>
      </c>
      <c r="C1055" s="34"/>
      <c r="D1055" s="24">
        <v>764869</v>
      </c>
      <c r="E1055" s="46" t="str">
        <f ca="1">IFERROR(OFFSET('Product list'!$D$1,MATCH(D1055,'Product list'!$C:$C,0)-1,0),"Product Not in List")</f>
        <v xml:space="preserve">Brisket Point End - Deckle Off 5 Rib IW/VAC FRZ    Carton </v>
      </c>
      <c r="F1055" s="36">
        <v>51470.59</v>
      </c>
      <c r="G1055" s="42">
        <v>8.4</v>
      </c>
      <c r="H1055" s="1"/>
      <c r="I1055" s="38">
        <f t="shared" si="0"/>
        <v>432352.95600000001</v>
      </c>
      <c r="J1055" s="1"/>
      <c r="K1055" s="29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 x14ac:dyDescent="0.3">
      <c r="A1056" s="1"/>
      <c r="B1056" s="33">
        <v>44312</v>
      </c>
      <c r="C1056" s="34"/>
      <c r="D1056" s="24">
        <v>764916</v>
      </c>
      <c r="E1056" s="46" t="str">
        <f ca="1">IFERROR(OFFSET('Product list'!$D$1,MATCH(D1056,'Product list'!$C:$C,0)-1,0),"Product Not in List")</f>
        <v xml:space="preserve">Flank Steak  LP FRZ    Carton </v>
      </c>
      <c r="F1056" s="36">
        <v>5705</v>
      </c>
      <c r="G1056" s="42">
        <v>11.7</v>
      </c>
      <c r="H1056" s="1"/>
      <c r="I1056" s="38">
        <f t="shared" si="0"/>
        <v>66748.5</v>
      </c>
      <c r="J1056" s="1"/>
      <c r="K1056" s="29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 x14ac:dyDescent="0.3">
      <c r="A1057" s="1"/>
      <c r="B1057" s="33">
        <v>44312</v>
      </c>
      <c r="C1057" s="34"/>
      <c r="D1057" s="24">
        <v>79863</v>
      </c>
      <c r="E1057" s="46" t="str">
        <f ca="1">IFERROR(OFFSET('Product list'!$D$1,MATCH(D1057,'Product list'!$C:$C,0)-1,0),"Product Not in List")</f>
        <v>Outside Flat IW/VAC FZN Non-Halal Generic Carton</v>
      </c>
      <c r="F1057" s="36">
        <v>10294</v>
      </c>
      <c r="G1057" s="42">
        <v>7.15</v>
      </c>
      <c r="H1057" s="1"/>
      <c r="I1057" s="38">
        <f t="shared" si="0"/>
        <v>73602.100000000006</v>
      </c>
      <c r="J1057" s="1"/>
      <c r="K1057" s="29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 x14ac:dyDescent="0.3">
      <c r="A1058" s="1"/>
      <c r="B1058" s="33">
        <v>44312</v>
      </c>
      <c r="C1058" s="34"/>
      <c r="D1058" s="24">
        <v>764738</v>
      </c>
      <c r="E1058" s="47" t="str">
        <f ca="1">IFERROR(OFFSET('Product list'!$D$1,MATCH(D1058,'Product list'!$C:$C,0)-1,0),"Product Not in List")</f>
        <v>Trimmings 85cl</v>
      </c>
      <c r="F1058" s="36">
        <v>17647</v>
      </c>
      <c r="G1058" s="43">
        <v>6.95</v>
      </c>
      <c r="H1058" s="1"/>
      <c r="I1058" s="38">
        <f t="shared" si="0"/>
        <v>122646.65000000001</v>
      </c>
      <c r="J1058" s="1"/>
      <c r="K1058" s="29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 x14ac:dyDescent="0.3">
      <c r="A1059" s="1"/>
      <c r="B1059" s="33">
        <v>44319</v>
      </c>
      <c r="C1059" s="34"/>
      <c r="D1059" s="24">
        <v>12444</v>
      </c>
      <c r="E1059" s="45" t="str">
        <f ca="1">IFERROR(OFFSET('Product list'!$D$1,MATCH(D1059,'Product list'!$C:$C,0)-1,0),"Product Not in List")</f>
        <v>*YP* Trimmings 75CL 27.2kg BP FRZ Halal Generic Carton</v>
      </c>
      <c r="F1059" s="36">
        <v>108235.29</v>
      </c>
      <c r="G1059" s="41">
        <v>5.25</v>
      </c>
      <c r="H1059" s="1"/>
      <c r="I1059" s="38">
        <f t="shared" si="0"/>
        <v>568235.27249999996</v>
      </c>
      <c r="J1059" s="1"/>
      <c r="K1059" s="29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 x14ac:dyDescent="0.3">
      <c r="A1060" s="1"/>
      <c r="B1060" s="33">
        <v>44319</v>
      </c>
      <c r="C1060" s="34"/>
      <c r="D1060" s="24">
        <v>55217</v>
      </c>
      <c r="E1060" s="46" t="str">
        <f ca="1">IFERROR(OFFSET('Product list'!$D$1,MATCH(D1060,'Product list'!$C:$C,0)-1,0),"Product Not in List")</f>
        <v xml:space="preserve">Short Ribs - 3 Rib MW/VAC FRZ    Carton </v>
      </c>
      <c r="F1060" s="36">
        <v>10705.88</v>
      </c>
      <c r="G1060" s="42">
        <v>10.01</v>
      </c>
      <c r="H1060" s="1"/>
      <c r="I1060" s="38">
        <f t="shared" si="0"/>
        <v>107165.85879999999</v>
      </c>
      <c r="J1060" s="1"/>
      <c r="K1060" s="29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 x14ac:dyDescent="0.3">
      <c r="A1061" s="1"/>
      <c r="B1061" s="33">
        <v>44319</v>
      </c>
      <c r="C1061" s="34"/>
      <c r="D1061" s="24">
        <v>689667</v>
      </c>
      <c r="E1061" s="46" t="str">
        <f ca="1">IFERROR(OFFSET('Product list'!$D$1,MATCH(D1061,'Product list'!$C:$C,0)-1,0),"Product Not in List")</f>
        <v xml:space="preserve">Neck Bone  LP FRZ  Halal  Carton </v>
      </c>
      <c r="F1061" s="36">
        <v>10735.29</v>
      </c>
      <c r="G1061" s="42">
        <v>2.1</v>
      </c>
      <c r="H1061" s="1"/>
      <c r="I1061" s="38">
        <f t="shared" si="0"/>
        <v>22544.109000000004</v>
      </c>
      <c r="J1061" s="1"/>
      <c r="K1061" s="29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 x14ac:dyDescent="0.3">
      <c r="A1062" s="1"/>
      <c r="B1062" s="33">
        <v>44319</v>
      </c>
      <c r="C1062" s="34"/>
      <c r="D1062" s="24">
        <v>689794</v>
      </c>
      <c r="E1062" s="46" t="str">
        <f ca="1">IFERROR(OFFSET('Product list'!$D$1,MATCH(D1062,'Product list'!$C:$C,0)-1,0),"Product Not in List")</f>
        <v xml:space="preserve">Chuck Roll - 5 Rib IW/VAC FRZ  Halal  Carton </v>
      </c>
      <c r="F1062" s="36">
        <v>39117.65</v>
      </c>
      <c r="G1062" s="42">
        <v>8.4</v>
      </c>
      <c r="H1062" s="1"/>
      <c r="I1062" s="38">
        <f t="shared" si="0"/>
        <v>328588.26</v>
      </c>
      <c r="J1062" s="1"/>
      <c r="K1062" s="29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 x14ac:dyDescent="0.3">
      <c r="A1063" s="1"/>
      <c r="B1063" s="33">
        <v>44319</v>
      </c>
      <c r="C1063" s="34"/>
      <c r="D1063" s="24">
        <v>697365</v>
      </c>
      <c r="E1063" s="46" t="str">
        <f ca="1">IFERROR(OFFSET('Product list'!$D$1,MATCH(D1063,'Product list'!$C:$C,0)-1,0),"Product Not in List")</f>
        <v>*YP* Knuckle - Undercut On IW/VAC FRZ Halal Generic Carton</v>
      </c>
      <c r="F1063" s="36">
        <v>25294</v>
      </c>
      <c r="G1063" s="42">
        <v>8.7100000000000009</v>
      </c>
      <c r="H1063" s="1"/>
      <c r="I1063" s="38">
        <f t="shared" si="0"/>
        <v>220310.74000000002</v>
      </c>
      <c r="J1063" s="1"/>
      <c r="K1063" s="29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 x14ac:dyDescent="0.3">
      <c r="A1064" s="1"/>
      <c r="B1064" s="33">
        <v>44319</v>
      </c>
      <c r="C1064" s="34"/>
      <c r="D1064" s="24">
        <v>698188</v>
      </c>
      <c r="E1064" s="46" t="str">
        <f ca="1">IFERROR(OFFSET('Product list'!$D$1,MATCH(D1064,'Product list'!$C:$C,0)-1,0),"Product Not in List")</f>
        <v xml:space="preserve">Chuck Roll - 5 Rib IW/VAC FRZ HGP-Free  CHINA LABEL Carton </v>
      </c>
      <c r="F1064" s="36">
        <v>16167.47</v>
      </c>
      <c r="G1064" s="42">
        <v>8.6999999999999993</v>
      </c>
      <c r="H1064" s="1"/>
      <c r="I1064" s="38">
        <f t="shared" si="0"/>
        <v>140656.98899999997</v>
      </c>
      <c r="J1064" s="1"/>
      <c r="K1064" s="29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 x14ac:dyDescent="0.3">
      <c r="A1065" s="1"/>
      <c r="B1065" s="33">
        <v>44319</v>
      </c>
      <c r="C1065" s="34"/>
      <c r="D1065" s="24">
        <v>698227</v>
      </c>
      <c r="E1065" s="46" t="str">
        <f ca="1">IFERROR(OFFSET('Product list'!$D$1,MATCH(D1065,'Product list'!$C:$C,0)-1,0),"Product Not in List")</f>
        <v xml:space="preserve">Chuck Short Rib - 3 Rib MW/VAC FRZ HGP-Free  CHINA LABEL Carton </v>
      </c>
      <c r="F1065" s="36">
        <v>3529.41</v>
      </c>
      <c r="G1065" s="42">
        <v>7.15</v>
      </c>
      <c r="H1065" s="1"/>
      <c r="I1065" s="38">
        <f t="shared" si="0"/>
        <v>25235.281500000001</v>
      </c>
      <c r="J1065" s="1"/>
      <c r="K1065" s="29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 x14ac:dyDescent="0.3">
      <c r="A1066" s="1"/>
      <c r="B1066" s="33">
        <v>44319</v>
      </c>
      <c r="C1066" s="34"/>
      <c r="D1066" s="24">
        <v>698228</v>
      </c>
      <c r="E1066" s="46" t="str">
        <f ca="1">IFERROR(OFFSET('Product list'!$D$1,MATCH(D1066,'Product list'!$C:$C,0)-1,0),"Product Not in List")</f>
        <v xml:space="preserve">Short Rib  MW/VAC FRZ HGP-Free  CHINA LABEL Carton </v>
      </c>
      <c r="F1066" s="36">
        <v>4411.76</v>
      </c>
      <c r="G1066" s="42">
        <v>9.5500000000000007</v>
      </c>
      <c r="H1066" s="1"/>
      <c r="I1066" s="38">
        <f t="shared" si="0"/>
        <v>42132.308000000005</v>
      </c>
      <c r="J1066" s="1"/>
      <c r="K1066" s="29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 x14ac:dyDescent="0.3">
      <c r="A1067" s="1"/>
      <c r="B1067" s="33">
        <v>44319</v>
      </c>
      <c r="C1067" s="34"/>
      <c r="D1067" s="24">
        <v>698267</v>
      </c>
      <c r="E1067" s="46" t="str">
        <f ca="1">IFERROR(OFFSET('Product list'!$D$1,MATCH(D1067,'Product list'!$C:$C,0)-1,0),"Product Not in List")</f>
        <v xml:space="preserve">Back Ribs - 6 Rib LP FRZ    Carton </v>
      </c>
      <c r="F1067" s="36">
        <v>8235.2900000000009</v>
      </c>
      <c r="G1067" s="42">
        <v>6.76</v>
      </c>
      <c r="H1067" s="1"/>
      <c r="I1067" s="38">
        <f t="shared" si="0"/>
        <v>55670.560400000002</v>
      </c>
      <c r="J1067" s="1"/>
      <c r="K1067" s="29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 x14ac:dyDescent="0.3">
      <c r="A1068" s="1"/>
      <c r="B1068" s="33">
        <v>44319</v>
      </c>
      <c r="C1068" s="34"/>
      <c r="D1068" s="24">
        <v>698268</v>
      </c>
      <c r="E1068" s="46" t="str">
        <f ca="1">IFERROR(OFFSET('Product list'!$D$1,MATCH(D1068,'Product list'!$C:$C,0)-1,0),"Product Not in List")</f>
        <v xml:space="preserve">Tri Tip  MW/VAC CHILLED    Carton </v>
      </c>
      <c r="F1068" s="36">
        <v>7352.94</v>
      </c>
      <c r="G1068" s="42">
        <v>9.4</v>
      </c>
      <c r="H1068" s="1"/>
      <c r="I1068" s="38">
        <f t="shared" si="0"/>
        <v>69117.635999999999</v>
      </c>
      <c r="J1068" s="1"/>
      <c r="K1068" s="29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 x14ac:dyDescent="0.3">
      <c r="A1069" s="1"/>
      <c r="B1069" s="33">
        <v>44319</v>
      </c>
      <c r="C1069" s="34"/>
      <c r="D1069" s="24">
        <v>698273</v>
      </c>
      <c r="E1069" s="46" t="str">
        <f ca="1">IFERROR(OFFSET('Product list'!$D$1,MATCH(D1069,'Product list'!$C:$C,0)-1,0),"Product Not in List")</f>
        <v xml:space="preserve">Brisket Pieces - Deckle MW/VAC FRZ HGP-Free  CHINA LABEL Carton </v>
      </c>
      <c r="F1069" s="36">
        <v>4411.76</v>
      </c>
      <c r="G1069" s="42">
        <v>4.5</v>
      </c>
      <c r="H1069" s="1"/>
      <c r="I1069" s="38">
        <f t="shared" si="0"/>
        <v>19852.920000000002</v>
      </c>
      <c r="J1069" s="1"/>
      <c r="K1069" s="29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 x14ac:dyDescent="0.3">
      <c r="A1070" s="1"/>
      <c r="B1070" s="33">
        <v>44319</v>
      </c>
      <c r="C1070" s="34"/>
      <c r="D1070" s="24">
        <v>698301</v>
      </c>
      <c r="E1070" s="46" t="str">
        <f ca="1">IFERROR(OFFSET('Product list'!$D$1,MATCH(D1070,'Product list'!$C:$C,0)-1,0),"Product Not in List")</f>
        <v xml:space="preserve">Back Ribs - 6 Rib, approx 120mm LP FRZ HGP-Free  CHINA LABEL Carton </v>
      </c>
      <c r="F1070" s="36">
        <v>3529</v>
      </c>
      <c r="G1070" s="42">
        <v>6.75</v>
      </c>
      <c r="H1070" s="1"/>
      <c r="I1070" s="38">
        <f t="shared" si="0"/>
        <v>23820.75</v>
      </c>
      <c r="J1070" s="1"/>
      <c r="K1070" s="29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 x14ac:dyDescent="0.3">
      <c r="A1071" s="1"/>
      <c r="B1071" s="33">
        <v>44319</v>
      </c>
      <c r="C1071" s="34"/>
      <c r="D1071" s="24">
        <v>698565</v>
      </c>
      <c r="E1071" s="46" t="str">
        <f ca="1">IFERROR(OFFSET('Product list'!$D$1,MATCH(D1071,'Product list'!$C:$C,0)-1,0),"Product Not in List")</f>
        <v xml:space="preserve">Brisket Navel End - 7 Rib IW/VAC CHILLED    Carton </v>
      </c>
      <c r="F1071" s="36">
        <v>30882.35</v>
      </c>
      <c r="G1071" s="42">
        <v>6</v>
      </c>
      <c r="H1071" s="1"/>
      <c r="I1071" s="38">
        <f t="shared" si="0"/>
        <v>185294.09999999998</v>
      </c>
      <c r="J1071" s="1"/>
      <c r="K1071" s="29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 x14ac:dyDescent="0.3">
      <c r="A1072" s="1"/>
      <c r="B1072" s="33">
        <v>44319</v>
      </c>
      <c r="C1072" s="34"/>
      <c r="D1072" s="24">
        <v>698818</v>
      </c>
      <c r="E1072" s="46" t="str">
        <f ca="1">IFERROR(OFFSET('Product list'!$D$1,MATCH(D1072,'Product list'!$C:$C,0)-1,0),"Product Not in List")</f>
        <v>*YP* Trimmings 65CL 27.2kg BP FRZ Halal Generic Carton</v>
      </c>
      <c r="F1072" s="36">
        <v>92647</v>
      </c>
      <c r="G1072" s="42">
        <v>4.0999999999999996</v>
      </c>
      <c r="H1072" s="1"/>
      <c r="I1072" s="38">
        <f t="shared" si="0"/>
        <v>379852.69999999995</v>
      </c>
      <c r="J1072" s="1"/>
      <c r="K1072" s="29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 x14ac:dyDescent="0.3">
      <c r="A1073" s="1"/>
      <c r="B1073" s="33">
        <v>44319</v>
      </c>
      <c r="C1073" s="34"/>
      <c r="D1073" s="24">
        <v>763706</v>
      </c>
      <c r="E1073" s="46" t="str">
        <f ca="1">IFERROR(OFFSET('Product list'!$D$1,MATCH(D1073,'Product list'!$C:$C,0)-1,0),"Product Not in List")</f>
        <v xml:space="preserve">Intercostals - Portion Minimum 85mm MW/VAC FRZ    Carton </v>
      </c>
      <c r="F1073" s="36">
        <v>7352</v>
      </c>
      <c r="G1073" s="42">
        <v>10.65</v>
      </c>
      <c r="H1073" s="1"/>
      <c r="I1073" s="38">
        <f t="shared" si="0"/>
        <v>78298.8</v>
      </c>
      <c r="J1073" s="1"/>
      <c r="K1073" s="29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 x14ac:dyDescent="0.3">
      <c r="A1074" s="1"/>
      <c r="B1074" s="33">
        <v>44319</v>
      </c>
      <c r="C1074" s="34"/>
      <c r="D1074" s="24">
        <v>763707</v>
      </c>
      <c r="E1074" s="46" t="str">
        <f ca="1">IFERROR(OFFSET('Product list'!$D$1,MATCH(D1074,'Product list'!$C:$C,0)-1,0),"Product Not in List")</f>
        <v xml:space="preserve">Oyster Blade  IW/VAC FRZ    Carton </v>
      </c>
      <c r="F1074" s="36">
        <v>8823.5300000000007</v>
      </c>
      <c r="G1074" s="42">
        <v>8.42</v>
      </c>
      <c r="H1074" s="1"/>
      <c r="I1074" s="38">
        <f t="shared" si="0"/>
        <v>74294.122600000002</v>
      </c>
      <c r="J1074" s="1"/>
      <c r="K1074" s="29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 x14ac:dyDescent="0.3">
      <c r="A1075" s="1"/>
      <c r="B1075" s="33">
        <v>44319</v>
      </c>
      <c r="C1075" s="34"/>
      <c r="D1075" s="24">
        <v>764794</v>
      </c>
      <c r="E1075" s="46" t="str">
        <f ca="1">IFERROR(OFFSET('Product list'!$D$1,MATCH(D1075,'Product list'!$C:$C,0)-1,0),"Product Not in List")</f>
        <v xml:space="preserve">Chuck Short Rib - 3 Rib MW/VAC FRZ    Carton </v>
      </c>
      <c r="F1075" s="36">
        <v>11764.71</v>
      </c>
      <c r="G1075" s="42">
        <v>8.9</v>
      </c>
      <c r="H1075" s="1"/>
      <c r="I1075" s="38">
        <f t="shared" si="0"/>
        <v>104705.91899999999</v>
      </c>
      <c r="J1075" s="1"/>
      <c r="K1075" s="29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 x14ac:dyDescent="0.3">
      <c r="A1076" s="1"/>
      <c r="B1076" s="33">
        <v>44319</v>
      </c>
      <c r="C1076" s="34"/>
      <c r="D1076" s="24">
        <v>764817</v>
      </c>
      <c r="E1076" s="46" t="str">
        <f ca="1">IFERROR(OFFSET('Product list'!$D$1,MATCH(D1076,'Product list'!$C:$C,0)-1,0),"Product Not in List")</f>
        <v xml:space="preserve">Flap Meat  MW/VAC CHILLED    Carton </v>
      </c>
      <c r="F1076" s="36">
        <v>15441</v>
      </c>
      <c r="G1076" s="42">
        <v>13.3</v>
      </c>
      <c r="H1076" s="1"/>
      <c r="I1076" s="38">
        <f t="shared" si="0"/>
        <v>205365.30000000002</v>
      </c>
      <c r="J1076" s="1"/>
      <c r="K1076" s="29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 x14ac:dyDescent="0.3">
      <c r="A1077" s="1"/>
      <c r="B1077" s="33">
        <v>44319</v>
      </c>
      <c r="C1077" s="34"/>
      <c r="D1077" s="24">
        <v>764822</v>
      </c>
      <c r="E1077" s="46" t="str">
        <f ca="1">IFERROR(OFFSET('Product list'!$D$1,MATCH(D1077,'Product list'!$C:$C,0)-1,0),"Product Not in List")</f>
        <v xml:space="preserve">Bolar Blade  IW/VAC FRZ    Carton </v>
      </c>
      <c r="F1077" s="36">
        <v>11764</v>
      </c>
      <c r="G1077" s="42">
        <v>7.44</v>
      </c>
      <c r="H1077" s="1"/>
      <c r="I1077" s="38">
        <f t="shared" si="0"/>
        <v>87524.160000000003</v>
      </c>
      <c r="J1077" s="1"/>
      <c r="K1077" s="29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 x14ac:dyDescent="0.3">
      <c r="A1078" s="1"/>
      <c r="B1078" s="33">
        <v>44319</v>
      </c>
      <c r="C1078" s="34"/>
      <c r="D1078" s="24">
        <v>764828</v>
      </c>
      <c r="E1078" s="46" t="str">
        <f ca="1">IFERROR(OFFSET('Product list'!$D$1,MATCH(D1078,'Product list'!$C:$C,0)-1,0),"Product Not in List")</f>
        <v xml:space="preserve">Inside Skirt  MW/VAC FRZ    Carton </v>
      </c>
      <c r="F1078" s="36">
        <v>11323.53</v>
      </c>
      <c r="G1078" s="42">
        <v>8.8000000000000007</v>
      </c>
      <c r="H1078" s="1"/>
      <c r="I1078" s="38">
        <f t="shared" si="0"/>
        <v>99647.064000000013</v>
      </c>
      <c r="J1078" s="1"/>
      <c r="K1078" s="29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 x14ac:dyDescent="0.3">
      <c r="A1079" s="1"/>
      <c r="B1079" s="33">
        <v>44319</v>
      </c>
      <c r="C1079" s="34"/>
      <c r="D1079" s="24">
        <v>764832</v>
      </c>
      <c r="E1079" s="46" t="str">
        <f ca="1">IFERROR(OFFSET('Product list'!$D$1,MATCH(D1079,'Product list'!$C:$C,0)-1,0),"Product Not in List")</f>
        <v xml:space="preserve">Plate Rib  BP FRZ    Carton </v>
      </c>
      <c r="F1079" s="36">
        <v>4411.76</v>
      </c>
      <c r="G1079" s="42">
        <v>3.79</v>
      </c>
      <c r="H1079" s="1"/>
      <c r="I1079" s="38">
        <f t="shared" si="0"/>
        <v>16720.570400000001</v>
      </c>
      <c r="J1079" s="1"/>
      <c r="K1079" s="29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 x14ac:dyDescent="0.3">
      <c r="A1080" s="1"/>
      <c r="B1080" s="33">
        <v>44319</v>
      </c>
      <c r="C1080" s="34"/>
      <c r="D1080" s="24">
        <v>764844</v>
      </c>
      <c r="E1080" s="46" t="str">
        <f ca="1">IFERROR(OFFSET('Product list'!$D$1,MATCH(D1080,'Product list'!$C:$C,0)-1,0),"Product Not in List")</f>
        <v xml:space="preserve">Spare Ribs - 3Rib LP FRZ    Carton </v>
      </c>
      <c r="F1080" s="36">
        <v>5882</v>
      </c>
      <c r="G1080" s="42">
        <v>3.95</v>
      </c>
      <c r="H1080" s="1"/>
      <c r="I1080" s="38">
        <f t="shared" si="0"/>
        <v>23233.9</v>
      </c>
      <c r="J1080" s="1"/>
      <c r="K1080" s="29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 x14ac:dyDescent="0.3">
      <c r="A1081" s="1"/>
      <c r="B1081" s="33">
        <v>44319</v>
      </c>
      <c r="C1081" s="34"/>
      <c r="D1081" s="24">
        <v>764861</v>
      </c>
      <c r="E1081" s="46" t="str">
        <f ca="1">IFERROR(OFFSET('Product list'!$D$1,MATCH(D1081,'Product list'!$C:$C,0)-1,0),"Product Not in List")</f>
        <v>*YP* Trimmings 50CL 25.0kg BP FRZ Halal Generic Carton</v>
      </c>
      <c r="F1081" s="36">
        <v>17647.060000000001</v>
      </c>
      <c r="G1081" s="42">
        <v>3.48</v>
      </c>
      <c r="H1081" s="1"/>
      <c r="I1081" s="38">
        <f t="shared" si="0"/>
        <v>61411.768800000005</v>
      </c>
      <c r="J1081" s="1"/>
      <c r="K1081" s="29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 x14ac:dyDescent="0.3">
      <c r="A1082" s="1"/>
      <c r="B1082" s="33">
        <v>44319</v>
      </c>
      <c r="C1082" s="34"/>
      <c r="D1082" s="24">
        <v>764867</v>
      </c>
      <c r="E1082" s="46" t="str">
        <f ca="1">IFERROR(OFFSET('Product list'!$D$1,MATCH(D1082,'Product list'!$C:$C,0)-1,0),"Product Not in List")</f>
        <v xml:space="preserve">Eye Round  MW/VAC FRZ    Carton </v>
      </c>
      <c r="F1082" s="36">
        <v>15441.18</v>
      </c>
      <c r="G1082" s="42">
        <v>8.76</v>
      </c>
      <c r="H1082" s="1"/>
      <c r="I1082" s="38">
        <f t="shared" si="0"/>
        <v>135264.73680000001</v>
      </c>
      <c r="J1082" s="1"/>
      <c r="K1082" s="29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 x14ac:dyDescent="0.3">
      <c r="A1083" s="1"/>
      <c r="B1083" s="33">
        <v>44319</v>
      </c>
      <c r="C1083" s="34"/>
      <c r="D1083" s="24">
        <v>764869</v>
      </c>
      <c r="E1083" s="46" t="str">
        <f ca="1">IFERROR(OFFSET('Product list'!$D$1,MATCH(D1083,'Product list'!$C:$C,0)-1,0),"Product Not in List")</f>
        <v xml:space="preserve">Brisket Point End - Deckle Off 5 Rib IW/VAC FRZ    Carton </v>
      </c>
      <c r="F1083" s="36">
        <v>51470.59</v>
      </c>
      <c r="G1083" s="42">
        <v>8.4</v>
      </c>
      <c r="H1083" s="1"/>
      <c r="I1083" s="38">
        <f t="shared" si="0"/>
        <v>432352.95600000001</v>
      </c>
      <c r="J1083" s="1"/>
      <c r="K1083" s="29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 x14ac:dyDescent="0.3">
      <c r="A1084" s="1"/>
      <c r="B1084" s="33">
        <v>44319</v>
      </c>
      <c r="C1084" s="34"/>
      <c r="D1084" s="24">
        <v>764916</v>
      </c>
      <c r="E1084" s="46" t="str">
        <f ca="1">IFERROR(OFFSET('Product list'!$D$1,MATCH(D1084,'Product list'!$C:$C,0)-1,0),"Product Not in List")</f>
        <v xml:space="preserve">Flank Steak  LP FRZ    Carton </v>
      </c>
      <c r="F1084" s="36">
        <v>5705</v>
      </c>
      <c r="G1084" s="42">
        <v>11.7</v>
      </c>
      <c r="H1084" s="1"/>
      <c r="I1084" s="38">
        <f t="shared" si="0"/>
        <v>66748.5</v>
      </c>
      <c r="J1084" s="1"/>
      <c r="K1084" s="29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 x14ac:dyDescent="0.3">
      <c r="A1085" s="1"/>
      <c r="B1085" s="33">
        <v>44319</v>
      </c>
      <c r="C1085" s="34"/>
      <c r="D1085" s="24">
        <v>79863</v>
      </c>
      <c r="E1085" s="46" t="str">
        <f ca="1">IFERROR(OFFSET('Product list'!$D$1,MATCH(D1085,'Product list'!$C:$C,0)-1,0),"Product Not in List")</f>
        <v>Outside Flat IW/VAC FZN Non-Halal Generic Carton</v>
      </c>
      <c r="F1085" s="36">
        <v>10294</v>
      </c>
      <c r="G1085" s="42">
        <v>7.15</v>
      </c>
      <c r="H1085" s="1"/>
      <c r="I1085" s="38">
        <f t="shared" si="0"/>
        <v>73602.100000000006</v>
      </c>
      <c r="J1085" s="1"/>
      <c r="K1085" s="29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 x14ac:dyDescent="0.3">
      <c r="A1086" s="1"/>
      <c r="B1086" s="33">
        <v>44319</v>
      </c>
      <c r="C1086" s="34"/>
      <c r="D1086" s="24">
        <v>764738</v>
      </c>
      <c r="E1086" s="47" t="str">
        <f ca="1">IFERROR(OFFSET('Product list'!$D$1,MATCH(D1086,'Product list'!$C:$C,0)-1,0),"Product Not in List")</f>
        <v>Trimmings 85cl</v>
      </c>
      <c r="F1086" s="36">
        <v>17647</v>
      </c>
      <c r="G1086" s="43">
        <v>6.95</v>
      </c>
      <c r="H1086" s="1"/>
      <c r="I1086" s="38">
        <f t="shared" si="0"/>
        <v>122646.65000000001</v>
      </c>
      <c r="J1086" s="1"/>
      <c r="K1086" s="29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 x14ac:dyDescent="0.3">
      <c r="A1087" s="1"/>
      <c r="B1087" s="33">
        <v>44326</v>
      </c>
      <c r="C1087" s="34"/>
      <c r="D1087" s="24">
        <v>12444</v>
      </c>
      <c r="E1087" s="45" t="str">
        <f ca="1">IFERROR(OFFSET('Product list'!$D$1,MATCH(D1087,'Product list'!$C:$C,0)-1,0),"Product Not in List")</f>
        <v>*YP* Trimmings 75CL 27.2kg BP FRZ Halal Generic Carton</v>
      </c>
      <c r="F1087" s="36">
        <v>108235.29</v>
      </c>
      <c r="G1087" s="41">
        <v>5.25</v>
      </c>
      <c r="H1087" s="1"/>
      <c r="I1087" s="38">
        <f t="shared" si="0"/>
        <v>568235.27249999996</v>
      </c>
      <c r="J1087" s="1"/>
      <c r="K1087" s="29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 x14ac:dyDescent="0.3">
      <c r="A1088" s="1"/>
      <c r="B1088" s="33">
        <v>44326</v>
      </c>
      <c r="C1088" s="34"/>
      <c r="D1088" s="24">
        <v>55217</v>
      </c>
      <c r="E1088" s="46" t="str">
        <f ca="1">IFERROR(OFFSET('Product list'!$D$1,MATCH(D1088,'Product list'!$C:$C,0)-1,0),"Product Not in List")</f>
        <v xml:space="preserve">Short Ribs - 3 Rib MW/VAC FRZ    Carton </v>
      </c>
      <c r="F1088" s="36">
        <v>10705.88</v>
      </c>
      <c r="G1088" s="42">
        <v>10.01</v>
      </c>
      <c r="H1088" s="1"/>
      <c r="I1088" s="38">
        <f t="shared" si="0"/>
        <v>107165.85879999999</v>
      </c>
      <c r="J1088" s="1"/>
      <c r="K1088" s="29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 x14ac:dyDescent="0.3">
      <c r="A1089" s="1"/>
      <c r="B1089" s="33">
        <v>44326</v>
      </c>
      <c r="C1089" s="34"/>
      <c r="D1089" s="24">
        <v>689667</v>
      </c>
      <c r="E1089" s="46" t="str">
        <f ca="1">IFERROR(OFFSET('Product list'!$D$1,MATCH(D1089,'Product list'!$C:$C,0)-1,0),"Product Not in List")</f>
        <v xml:space="preserve">Neck Bone  LP FRZ  Halal  Carton </v>
      </c>
      <c r="F1089" s="36">
        <v>10735.29</v>
      </c>
      <c r="G1089" s="42">
        <v>2.1</v>
      </c>
      <c r="H1089" s="1"/>
      <c r="I1089" s="38">
        <f t="shared" si="0"/>
        <v>22544.109000000004</v>
      </c>
      <c r="J1089" s="1"/>
      <c r="K1089" s="29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 x14ac:dyDescent="0.3">
      <c r="A1090" s="1"/>
      <c r="B1090" s="33">
        <v>44326</v>
      </c>
      <c r="C1090" s="34"/>
      <c r="D1090" s="24">
        <v>689794</v>
      </c>
      <c r="E1090" s="46" t="str">
        <f ca="1">IFERROR(OFFSET('Product list'!$D$1,MATCH(D1090,'Product list'!$C:$C,0)-1,0),"Product Not in List")</f>
        <v xml:space="preserve">Chuck Roll - 5 Rib IW/VAC FRZ  Halal  Carton </v>
      </c>
      <c r="F1090" s="36">
        <v>39117.65</v>
      </c>
      <c r="G1090" s="42">
        <v>8.4</v>
      </c>
      <c r="H1090" s="1"/>
      <c r="I1090" s="38">
        <f t="shared" si="0"/>
        <v>328588.26</v>
      </c>
      <c r="J1090" s="1"/>
      <c r="K1090" s="29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customHeight="1" x14ac:dyDescent="0.3">
      <c r="A1091" s="1"/>
      <c r="B1091" s="33">
        <v>44326</v>
      </c>
      <c r="C1091" s="34"/>
      <c r="D1091" s="24">
        <v>697365</v>
      </c>
      <c r="E1091" s="46" t="str">
        <f ca="1">IFERROR(OFFSET('Product list'!$D$1,MATCH(D1091,'Product list'!$C:$C,0)-1,0),"Product Not in List")</f>
        <v>*YP* Knuckle - Undercut On IW/VAC FRZ Halal Generic Carton</v>
      </c>
      <c r="F1091" s="36">
        <v>25294</v>
      </c>
      <c r="G1091" s="42">
        <v>8.7100000000000009</v>
      </c>
      <c r="H1091" s="1"/>
      <c r="I1091" s="38">
        <f t="shared" si="0"/>
        <v>220310.74000000002</v>
      </c>
      <c r="J1091" s="1"/>
      <c r="K1091" s="29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customHeight="1" x14ac:dyDescent="0.3">
      <c r="A1092" s="1"/>
      <c r="B1092" s="33">
        <v>44326</v>
      </c>
      <c r="C1092" s="34"/>
      <c r="D1092" s="24">
        <v>698188</v>
      </c>
      <c r="E1092" s="46" t="str">
        <f ca="1">IFERROR(OFFSET('Product list'!$D$1,MATCH(D1092,'Product list'!$C:$C,0)-1,0),"Product Not in List")</f>
        <v xml:space="preserve">Chuck Roll - 5 Rib IW/VAC FRZ HGP-Free  CHINA LABEL Carton </v>
      </c>
      <c r="F1092" s="36">
        <v>16167.47</v>
      </c>
      <c r="G1092" s="42">
        <v>8.6999999999999993</v>
      </c>
      <c r="H1092" s="1"/>
      <c r="I1092" s="38">
        <f t="shared" si="0"/>
        <v>140656.98899999997</v>
      </c>
      <c r="J1092" s="1"/>
      <c r="K1092" s="29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customHeight="1" x14ac:dyDescent="0.3">
      <c r="A1093" s="1"/>
      <c r="B1093" s="33">
        <v>44326</v>
      </c>
      <c r="C1093" s="34"/>
      <c r="D1093" s="24">
        <v>698227</v>
      </c>
      <c r="E1093" s="46" t="str">
        <f ca="1">IFERROR(OFFSET('Product list'!$D$1,MATCH(D1093,'Product list'!$C:$C,0)-1,0),"Product Not in List")</f>
        <v xml:space="preserve">Chuck Short Rib - 3 Rib MW/VAC FRZ HGP-Free  CHINA LABEL Carton </v>
      </c>
      <c r="F1093" s="36">
        <v>3529.41</v>
      </c>
      <c r="G1093" s="42">
        <v>7.15</v>
      </c>
      <c r="H1093" s="1"/>
      <c r="I1093" s="38">
        <f t="shared" si="0"/>
        <v>25235.281500000001</v>
      </c>
      <c r="J1093" s="1"/>
      <c r="K1093" s="29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customHeight="1" x14ac:dyDescent="0.3">
      <c r="A1094" s="1"/>
      <c r="B1094" s="33">
        <v>44326</v>
      </c>
      <c r="C1094" s="34"/>
      <c r="D1094" s="24">
        <v>698228</v>
      </c>
      <c r="E1094" s="46" t="str">
        <f ca="1">IFERROR(OFFSET('Product list'!$D$1,MATCH(D1094,'Product list'!$C:$C,0)-1,0),"Product Not in List")</f>
        <v xml:space="preserve">Short Rib  MW/VAC FRZ HGP-Free  CHINA LABEL Carton </v>
      </c>
      <c r="F1094" s="36">
        <v>4411.76</v>
      </c>
      <c r="G1094" s="42">
        <v>9.5500000000000007</v>
      </c>
      <c r="H1094" s="1"/>
      <c r="I1094" s="38">
        <f t="shared" si="0"/>
        <v>42132.308000000005</v>
      </c>
      <c r="J1094" s="1"/>
      <c r="K1094" s="29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customHeight="1" x14ac:dyDescent="0.3">
      <c r="A1095" s="1"/>
      <c r="B1095" s="33">
        <v>44326</v>
      </c>
      <c r="C1095" s="34"/>
      <c r="D1095" s="24">
        <v>698267</v>
      </c>
      <c r="E1095" s="46" t="str">
        <f ca="1">IFERROR(OFFSET('Product list'!$D$1,MATCH(D1095,'Product list'!$C:$C,0)-1,0),"Product Not in List")</f>
        <v xml:space="preserve">Back Ribs - 6 Rib LP FRZ    Carton </v>
      </c>
      <c r="F1095" s="36">
        <v>8235.2900000000009</v>
      </c>
      <c r="G1095" s="42">
        <v>6.76</v>
      </c>
      <c r="H1095" s="1"/>
      <c r="I1095" s="38">
        <f t="shared" si="0"/>
        <v>55670.560400000002</v>
      </c>
      <c r="J1095" s="1"/>
      <c r="K1095" s="29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customHeight="1" x14ac:dyDescent="0.3">
      <c r="A1096" s="1"/>
      <c r="B1096" s="33">
        <v>44326</v>
      </c>
      <c r="C1096" s="34"/>
      <c r="D1096" s="24">
        <v>698268</v>
      </c>
      <c r="E1096" s="46" t="str">
        <f ca="1">IFERROR(OFFSET('Product list'!$D$1,MATCH(D1096,'Product list'!$C:$C,0)-1,0),"Product Not in List")</f>
        <v xml:space="preserve">Tri Tip  MW/VAC CHILLED    Carton </v>
      </c>
      <c r="F1096" s="36">
        <v>7352.94</v>
      </c>
      <c r="G1096" s="42">
        <v>9.4</v>
      </c>
      <c r="H1096" s="1"/>
      <c r="I1096" s="38">
        <f t="shared" si="0"/>
        <v>69117.635999999999</v>
      </c>
      <c r="J1096" s="1"/>
      <c r="K1096" s="29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customHeight="1" x14ac:dyDescent="0.3">
      <c r="A1097" s="1"/>
      <c r="B1097" s="33">
        <v>44326</v>
      </c>
      <c r="C1097" s="34"/>
      <c r="D1097" s="24">
        <v>698273</v>
      </c>
      <c r="E1097" s="46" t="str">
        <f ca="1">IFERROR(OFFSET('Product list'!$D$1,MATCH(D1097,'Product list'!$C:$C,0)-1,0),"Product Not in List")</f>
        <v xml:space="preserve">Brisket Pieces - Deckle MW/VAC FRZ HGP-Free  CHINA LABEL Carton </v>
      </c>
      <c r="F1097" s="36">
        <v>4411.76</v>
      </c>
      <c r="G1097" s="42">
        <v>4.5</v>
      </c>
      <c r="H1097" s="1"/>
      <c r="I1097" s="38">
        <f t="shared" si="0"/>
        <v>19852.920000000002</v>
      </c>
      <c r="J1097" s="1"/>
      <c r="K1097" s="29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customHeight="1" x14ac:dyDescent="0.3">
      <c r="A1098" s="1"/>
      <c r="B1098" s="33">
        <v>44326</v>
      </c>
      <c r="C1098" s="34"/>
      <c r="D1098" s="24">
        <v>698301</v>
      </c>
      <c r="E1098" s="46" t="str">
        <f ca="1">IFERROR(OFFSET('Product list'!$D$1,MATCH(D1098,'Product list'!$C:$C,0)-1,0),"Product Not in List")</f>
        <v xml:space="preserve">Back Ribs - 6 Rib, approx 120mm LP FRZ HGP-Free  CHINA LABEL Carton </v>
      </c>
      <c r="F1098" s="36">
        <v>3529</v>
      </c>
      <c r="G1098" s="42">
        <v>6.75</v>
      </c>
      <c r="H1098" s="1"/>
      <c r="I1098" s="38">
        <f t="shared" si="0"/>
        <v>23820.75</v>
      </c>
      <c r="J1098" s="1"/>
      <c r="K1098" s="29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customHeight="1" x14ac:dyDescent="0.3">
      <c r="A1099" s="1"/>
      <c r="B1099" s="33">
        <v>44326</v>
      </c>
      <c r="C1099" s="34"/>
      <c r="D1099" s="24">
        <v>698565</v>
      </c>
      <c r="E1099" s="46" t="str">
        <f ca="1">IFERROR(OFFSET('Product list'!$D$1,MATCH(D1099,'Product list'!$C:$C,0)-1,0),"Product Not in List")</f>
        <v xml:space="preserve">Brisket Navel End - 7 Rib IW/VAC CHILLED    Carton </v>
      </c>
      <c r="F1099" s="36">
        <v>30882.35</v>
      </c>
      <c r="G1099" s="42">
        <v>6</v>
      </c>
      <c r="H1099" s="1"/>
      <c r="I1099" s="38">
        <f t="shared" si="0"/>
        <v>185294.09999999998</v>
      </c>
      <c r="J1099" s="1"/>
      <c r="K1099" s="29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customHeight="1" x14ac:dyDescent="0.3">
      <c r="A1100" s="1"/>
      <c r="B1100" s="33">
        <v>44326</v>
      </c>
      <c r="C1100" s="34"/>
      <c r="D1100" s="24">
        <v>698818</v>
      </c>
      <c r="E1100" s="46" t="str">
        <f ca="1">IFERROR(OFFSET('Product list'!$D$1,MATCH(D1100,'Product list'!$C:$C,0)-1,0),"Product Not in List")</f>
        <v>*YP* Trimmings 65CL 27.2kg BP FRZ Halal Generic Carton</v>
      </c>
      <c r="F1100" s="36">
        <v>92647</v>
      </c>
      <c r="G1100" s="42">
        <v>4.0999999999999996</v>
      </c>
      <c r="H1100" s="1"/>
      <c r="I1100" s="38">
        <f t="shared" si="0"/>
        <v>379852.69999999995</v>
      </c>
      <c r="J1100" s="1"/>
      <c r="K1100" s="29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customHeight="1" x14ac:dyDescent="0.3">
      <c r="A1101" s="1"/>
      <c r="B1101" s="33">
        <v>44326</v>
      </c>
      <c r="C1101" s="34"/>
      <c r="D1101" s="24">
        <v>763706</v>
      </c>
      <c r="E1101" s="46" t="str">
        <f ca="1">IFERROR(OFFSET('Product list'!$D$1,MATCH(D1101,'Product list'!$C:$C,0)-1,0),"Product Not in List")</f>
        <v xml:space="preserve">Intercostals - Portion Minimum 85mm MW/VAC FRZ    Carton </v>
      </c>
      <c r="F1101" s="36">
        <v>7352</v>
      </c>
      <c r="G1101" s="42">
        <v>10.65</v>
      </c>
      <c r="H1101" s="1"/>
      <c r="I1101" s="38">
        <f t="shared" si="0"/>
        <v>78298.8</v>
      </c>
      <c r="J1101" s="1"/>
      <c r="K1101" s="29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customHeight="1" x14ac:dyDescent="0.3">
      <c r="A1102" s="1"/>
      <c r="B1102" s="33">
        <v>44326</v>
      </c>
      <c r="C1102" s="34"/>
      <c r="D1102" s="24">
        <v>763707</v>
      </c>
      <c r="E1102" s="46" t="str">
        <f ca="1">IFERROR(OFFSET('Product list'!$D$1,MATCH(D1102,'Product list'!$C:$C,0)-1,0),"Product Not in List")</f>
        <v xml:space="preserve">Oyster Blade  IW/VAC FRZ    Carton </v>
      </c>
      <c r="F1102" s="36">
        <v>8823.5300000000007</v>
      </c>
      <c r="G1102" s="42">
        <v>8.42</v>
      </c>
      <c r="H1102" s="1"/>
      <c r="I1102" s="38">
        <f t="shared" si="0"/>
        <v>74294.122600000002</v>
      </c>
      <c r="J1102" s="1"/>
      <c r="K1102" s="29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customHeight="1" x14ac:dyDescent="0.3">
      <c r="A1103" s="1"/>
      <c r="B1103" s="33">
        <v>44326</v>
      </c>
      <c r="C1103" s="34"/>
      <c r="D1103" s="24">
        <v>764794</v>
      </c>
      <c r="E1103" s="46" t="str">
        <f ca="1">IFERROR(OFFSET('Product list'!$D$1,MATCH(D1103,'Product list'!$C:$C,0)-1,0),"Product Not in List")</f>
        <v xml:space="preserve">Chuck Short Rib - 3 Rib MW/VAC FRZ    Carton </v>
      </c>
      <c r="F1103" s="36">
        <v>11764.71</v>
      </c>
      <c r="G1103" s="42">
        <v>8.9</v>
      </c>
      <c r="H1103" s="1"/>
      <c r="I1103" s="38">
        <f t="shared" si="0"/>
        <v>104705.91899999999</v>
      </c>
      <c r="J1103" s="1"/>
      <c r="K1103" s="29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customHeight="1" x14ac:dyDescent="0.3">
      <c r="A1104" s="1"/>
      <c r="B1104" s="33">
        <v>44326</v>
      </c>
      <c r="C1104" s="34"/>
      <c r="D1104" s="24">
        <v>764817</v>
      </c>
      <c r="E1104" s="46" t="str">
        <f ca="1">IFERROR(OFFSET('Product list'!$D$1,MATCH(D1104,'Product list'!$C:$C,0)-1,0),"Product Not in List")</f>
        <v xml:space="preserve">Flap Meat  MW/VAC CHILLED    Carton </v>
      </c>
      <c r="F1104" s="36">
        <v>15441</v>
      </c>
      <c r="G1104" s="42">
        <v>13.3</v>
      </c>
      <c r="H1104" s="1"/>
      <c r="I1104" s="38">
        <f t="shared" si="0"/>
        <v>205365.30000000002</v>
      </c>
      <c r="J1104" s="1"/>
      <c r="K1104" s="29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customHeight="1" x14ac:dyDescent="0.3">
      <c r="A1105" s="1"/>
      <c r="B1105" s="33">
        <v>44326</v>
      </c>
      <c r="C1105" s="34"/>
      <c r="D1105" s="24">
        <v>764822</v>
      </c>
      <c r="E1105" s="46" t="str">
        <f ca="1">IFERROR(OFFSET('Product list'!$D$1,MATCH(D1105,'Product list'!$C:$C,0)-1,0),"Product Not in List")</f>
        <v xml:space="preserve">Bolar Blade  IW/VAC FRZ    Carton </v>
      </c>
      <c r="F1105" s="36">
        <v>11764</v>
      </c>
      <c r="G1105" s="42">
        <v>7.44</v>
      </c>
      <c r="H1105" s="1"/>
      <c r="I1105" s="38">
        <f t="shared" si="0"/>
        <v>87524.160000000003</v>
      </c>
      <c r="J1105" s="1"/>
      <c r="K1105" s="29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customHeight="1" x14ac:dyDescent="0.3">
      <c r="A1106" s="1"/>
      <c r="B1106" s="33">
        <v>44326</v>
      </c>
      <c r="C1106" s="34"/>
      <c r="D1106" s="24">
        <v>764828</v>
      </c>
      <c r="E1106" s="46" t="str">
        <f ca="1">IFERROR(OFFSET('Product list'!$D$1,MATCH(D1106,'Product list'!$C:$C,0)-1,0),"Product Not in List")</f>
        <v xml:space="preserve">Inside Skirt  MW/VAC FRZ    Carton </v>
      </c>
      <c r="F1106" s="36">
        <v>11323.53</v>
      </c>
      <c r="G1106" s="42">
        <v>8.8000000000000007</v>
      </c>
      <c r="H1106" s="1"/>
      <c r="I1106" s="38">
        <f t="shared" si="0"/>
        <v>99647.064000000013</v>
      </c>
      <c r="J1106" s="1"/>
      <c r="K1106" s="29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customHeight="1" x14ac:dyDescent="0.3">
      <c r="A1107" s="1"/>
      <c r="B1107" s="33">
        <v>44326</v>
      </c>
      <c r="C1107" s="34"/>
      <c r="D1107" s="24">
        <v>764832</v>
      </c>
      <c r="E1107" s="46" t="str">
        <f ca="1">IFERROR(OFFSET('Product list'!$D$1,MATCH(D1107,'Product list'!$C:$C,0)-1,0),"Product Not in List")</f>
        <v xml:space="preserve">Plate Rib  BP FRZ    Carton </v>
      </c>
      <c r="F1107" s="36">
        <v>4411.76</v>
      </c>
      <c r="G1107" s="42">
        <v>3.79</v>
      </c>
      <c r="H1107" s="1"/>
      <c r="I1107" s="38">
        <f t="shared" si="0"/>
        <v>16720.570400000001</v>
      </c>
      <c r="J1107" s="1"/>
      <c r="K1107" s="29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customHeight="1" x14ac:dyDescent="0.3">
      <c r="A1108" s="1"/>
      <c r="B1108" s="33">
        <v>44326</v>
      </c>
      <c r="C1108" s="34"/>
      <c r="D1108" s="24">
        <v>764844</v>
      </c>
      <c r="E1108" s="46" t="str">
        <f ca="1">IFERROR(OFFSET('Product list'!$D$1,MATCH(D1108,'Product list'!$C:$C,0)-1,0),"Product Not in List")</f>
        <v xml:space="preserve">Spare Ribs - 3Rib LP FRZ    Carton </v>
      </c>
      <c r="F1108" s="36">
        <v>5882</v>
      </c>
      <c r="G1108" s="42">
        <v>3.95</v>
      </c>
      <c r="H1108" s="1"/>
      <c r="I1108" s="38">
        <f t="shared" si="0"/>
        <v>23233.9</v>
      </c>
      <c r="J1108" s="1"/>
      <c r="K1108" s="29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customHeight="1" x14ac:dyDescent="0.3">
      <c r="A1109" s="1"/>
      <c r="B1109" s="33">
        <v>44326</v>
      </c>
      <c r="C1109" s="34"/>
      <c r="D1109" s="24">
        <v>764861</v>
      </c>
      <c r="E1109" s="46" t="str">
        <f ca="1">IFERROR(OFFSET('Product list'!$D$1,MATCH(D1109,'Product list'!$C:$C,0)-1,0),"Product Not in List")</f>
        <v>*YP* Trimmings 50CL 25.0kg BP FRZ Halal Generic Carton</v>
      </c>
      <c r="F1109" s="36">
        <v>17647.060000000001</v>
      </c>
      <c r="G1109" s="42">
        <v>3.48</v>
      </c>
      <c r="H1109" s="1"/>
      <c r="I1109" s="38">
        <f t="shared" si="0"/>
        <v>61411.768800000005</v>
      </c>
      <c r="J1109" s="1"/>
      <c r="K1109" s="29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customHeight="1" x14ac:dyDescent="0.3">
      <c r="A1110" s="1"/>
      <c r="B1110" s="33">
        <v>44326</v>
      </c>
      <c r="C1110" s="34"/>
      <c r="D1110" s="24">
        <v>764867</v>
      </c>
      <c r="E1110" s="46" t="str">
        <f ca="1">IFERROR(OFFSET('Product list'!$D$1,MATCH(D1110,'Product list'!$C:$C,0)-1,0),"Product Not in List")</f>
        <v xml:space="preserve">Eye Round  MW/VAC FRZ    Carton </v>
      </c>
      <c r="F1110" s="36">
        <v>15441.18</v>
      </c>
      <c r="G1110" s="42">
        <v>8.76</v>
      </c>
      <c r="H1110" s="1"/>
      <c r="I1110" s="38">
        <f t="shared" si="0"/>
        <v>135264.73680000001</v>
      </c>
      <c r="J1110" s="1"/>
      <c r="K1110" s="29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customHeight="1" x14ac:dyDescent="0.3">
      <c r="A1111" s="1"/>
      <c r="B1111" s="33">
        <v>44326</v>
      </c>
      <c r="C1111" s="34"/>
      <c r="D1111" s="24">
        <v>764869</v>
      </c>
      <c r="E1111" s="46" t="str">
        <f ca="1">IFERROR(OFFSET('Product list'!$D$1,MATCH(D1111,'Product list'!$C:$C,0)-1,0),"Product Not in List")</f>
        <v xml:space="preserve">Brisket Point End - Deckle Off 5 Rib IW/VAC FRZ    Carton </v>
      </c>
      <c r="F1111" s="36">
        <v>51470.59</v>
      </c>
      <c r="G1111" s="42">
        <v>8.4</v>
      </c>
      <c r="H1111" s="1"/>
      <c r="I1111" s="38">
        <f t="shared" si="0"/>
        <v>432352.95600000001</v>
      </c>
      <c r="J1111" s="1"/>
      <c r="K1111" s="29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customHeight="1" x14ac:dyDescent="0.3">
      <c r="A1112" s="1"/>
      <c r="B1112" s="33">
        <v>44326</v>
      </c>
      <c r="C1112" s="34"/>
      <c r="D1112" s="24">
        <v>764916</v>
      </c>
      <c r="E1112" s="46" t="str">
        <f ca="1">IFERROR(OFFSET('Product list'!$D$1,MATCH(D1112,'Product list'!$C:$C,0)-1,0),"Product Not in List")</f>
        <v xml:space="preserve">Flank Steak  LP FRZ    Carton </v>
      </c>
      <c r="F1112" s="36">
        <v>5705</v>
      </c>
      <c r="G1112" s="42">
        <v>11.7</v>
      </c>
      <c r="H1112" s="1"/>
      <c r="I1112" s="38">
        <f t="shared" si="0"/>
        <v>66748.5</v>
      </c>
      <c r="J1112" s="1"/>
      <c r="K1112" s="29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customHeight="1" x14ac:dyDescent="0.3">
      <c r="A1113" s="1"/>
      <c r="B1113" s="33">
        <v>44326</v>
      </c>
      <c r="C1113" s="34"/>
      <c r="D1113" s="24">
        <v>79863</v>
      </c>
      <c r="E1113" s="46" t="str">
        <f ca="1">IFERROR(OFFSET('Product list'!$D$1,MATCH(D1113,'Product list'!$C:$C,0)-1,0),"Product Not in List")</f>
        <v>Outside Flat IW/VAC FZN Non-Halal Generic Carton</v>
      </c>
      <c r="F1113" s="36">
        <v>10294</v>
      </c>
      <c r="G1113" s="42">
        <v>7.15</v>
      </c>
      <c r="H1113" s="1"/>
      <c r="I1113" s="38">
        <f t="shared" si="0"/>
        <v>73602.100000000006</v>
      </c>
      <c r="J1113" s="1"/>
      <c r="K1113" s="29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customHeight="1" x14ac:dyDescent="0.3">
      <c r="A1114" s="1"/>
      <c r="B1114" s="33">
        <v>44326</v>
      </c>
      <c r="C1114" s="34"/>
      <c r="D1114" s="24">
        <v>764738</v>
      </c>
      <c r="E1114" s="47" t="str">
        <f ca="1">IFERROR(OFFSET('Product list'!$D$1,MATCH(D1114,'Product list'!$C:$C,0)-1,0),"Product Not in List")</f>
        <v>Trimmings 85cl</v>
      </c>
      <c r="F1114" s="36">
        <v>17647</v>
      </c>
      <c r="G1114" s="43">
        <v>6.95</v>
      </c>
      <c r="H1114" s="1"/>
      <c r="I1114" s="38">
        <f t="shared" si="0"/>
        <v>122646.65000000001</v>
      </c>
      <c r="J1114" s="1"/>
      <c r="K1114" s="29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customHeight="1" x14ac:dyDescent="0.3">
      <c r="A1115" s="1"/>
      <c r="B1115" s="33">
        <v>44333</v>
      </c>
      <c r="C1115" s="34"/>
      <c r="D1115" s="24">
        <v>12444</v>
      </c>
      <c r="E1115" s="45" t="str">
        <f ca="1">IFERROR(OFFSET('Product list'!$D$1,MATCH(D1115,'Product list'!$C:$C,0)-1,0),"Product Not in List")</f>
        <v>*YP* Trimmings 75CL 27.2kg BP FRZ Halal Generic Carton</v>
      </c>
      <c r="F1115" s="36">
        <v>108235.29</v>
      </c>
      <c r="G1115" s="41">
        <v>5.6</v>
      </c>
      <c r="H1115" s="1"/>
      <c r="I1115" s="38">
        <f t="shared" si="0"/>
        <v>606117.62399999995</v>
      </c>
      <c r="J1115" s="1"/>
      <c r="K1115" s="29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customHeight="1" x14ac:dyDescent="0.3">
      <c r="A1116" s="1"/>
      <c r="B1116" s="33">
        <v>44333</v>
      </c>
      <c r="C1116" s="34"/>
      <c r="D1116" s="24">
        <v>55217</v>
      </c>
      <c r="E1116" s="46" t="str">
        <f ca="1">IFERROR(OFFSET('Product list'!$D$1,MATCH(D1116,'Product list'!$C:$C,0)-1,0),"Product Not in List")</f>
        <v xml:space="preserve">Short Ribs - 3 Rib MW/VAC FRZ    Carton </v>
      </c>
      <c r="F1116" s="36">
        <v>10705.88</v>
      </c>
      <c r="G1116" s="42">
        <v>10.3</v>
      </c>
      <c r="H1116" s="1"/>
      <c r="I1116" s="38">
        <f t="shared" si="0"/>
        <v>110270.564</v>
      </c>
      <c r="J1116" s="1"/>
      <c r="K1116" s="29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customHeight="1" x14ac:dyDescent="0.3">
      <c r="A1117" s="1"/>
      <c r="B1117" s="33">
        <v>44333</v>
      </c>
      <c r="C1117" s="34"/>
      <c r="D1117" s="24">
        <v>689667</v>
      </c>
      <c r="E1117" s="46" t="str">
        <f ca="1">IFERROR(OFFSET('Product list'!$D$1,MATCH(D1117,'Product list'!$C:$C,0)-1,0),"Product Not in List")</f>
        <v xml:space="preserve">Neck Bone  LP FRZ  Halal  Carton </v>
      </c>
      <c r="F1117" s="36">
        <v>10735.29</v>
      </c>
      <c r="G1117" s="42">
        <v>2.2000000000000002</v>
      </c>
      <c r="H1117" s="1"/>
      <c r="I1117" s="38">
        <f t="shared" si="0"/>
        <v>23617.638000000003</v>
      </c>
      <c r="J1117" s="1"/>
      <c r="K1117" s="29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customHeight="1" x14ac:dyDescent="0.3">
      <c r="A1118" s="1"/>
      <c r="B1118" s="33">
        <v>44333</v>
      </c>
      <c r="C1118" s="34"/>
      <c r="D1118" s="24">
        <v>689794</v>
      </c>
      <c r="E1118" s="46" t="str">
        <f ca="1">IFERROR(OFFSET('Product list'!$D$1,MATCH(D1118,'Product list'!$C:$C,0)-1,0),"Product Not in List")</f>
        <v xml:space="preserve">Chuck Roll - 5 Rib IW/VAC FRZ  Halal  Carton </v>
      </c>
      <c r="F1118" s="36">
        <v>39117.65</v>
      </c>
      <c r="G1118" s="42">
        <v>9.1999999999999993</v>
      </c>
      <c r="H1118" s="1"/>
      <c r="I1118" s="38">
        <f t="shared" si="0"/>
        <v>359882.38</v>
      </c>
      <c r="J1118" s="1"/>
      <c r="K1118" s="29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customHeight="1" x14ac:dyDescent="0.3">
      <c r="A1119" s="1"/>
      <c r="B1119" s="33">
        <v>44333</v>
      </c>
      <c r="C1119" s="34"/>
      <c r="D1119" s="24">
        <v>697365</v>
      </c>
      <c r="E1119" s="46" t="str">
        <f ca="1">IFERROR(OFFSET('Product list'!$D$1,MATCH(D1119,'Product list'!$C:$C,0)-1,0),"Product Not in List")</f>
        <v>*YP* Knuckle - Undercut On IW/VAC FRZ Halal Generic Carton</v>
      </c>
      <c r="F1119" s="36">
        <v>25294</v>
      </c>
      <c r="G1119" s="42">
        <v>9</v>
      </c>
      <c r="H1119" s="1"/>
      <c r="I1119" s="38">
        <f t="shared" si="0"/>
        <v>227646</v>
      </c>
      <c r="J1119" s="1"/>
      <c r="K1119" s="29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customHeight="1" x14ac:dyDescent="0.3">
      <c r="A1120" s="1"/>
      <c r="B1120" s="33">
        <v>44333</v>
      </c>
      <c r="C1120" s="34"/>
      <c r="D1120" s="24">
        <v>698188</v>
      </c>
      <c r="E1120" s="46" t="str">
        <f ca="1">IFERROR(OFFSET('Product list'!$D$1,MATCH(D1120,'Product list'!$C:$C,0)-1,0),"Product Not in List")</f>
        <v xml:space="preserve">Chuck Roll - 5 Rib IW/VAC FRZ HGP-Free  CHINA LABEL Carton </v>
      </c>
      <c r="F1120" s="36">
        <v>16167.47</v>
      </c>
      <c r="G1120" s="42">
        <v>9.1999999999999993</v>
      </c>
      <c r="H1120" s="1"/>
      <c r="I1120" s="38">
        <f t="shared" si="0"/>
        <v>148740.72399999999</v>
      </c>
      <c r="J1120" s="1"/>
      <c r="K1120" s="29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customHeight="1" x14ac:dyDescent="0.3">
      <c r="A1121" s="1"/>
      <c r="B1121" s="33">
        <v>44333</v>
      </c>
      <c r="C1121" s="34"/>
      <c r="D1121" s="24">
        <v>698227</v>
      </c>
      <c r="E1121" s="46" t="str">
        <f ca="1">IFERROR(OFFSET('Product list'!$D$1,MATCH(D1121,'Product list'!$C:$C,0)-1,0),"Product Not in List")</f>
        <v xml:space="preserve">Chuck Short Rib - 3 Rib MW/VAC FRZ HGP-Free  CHINA LABEL Carton </v>
      </c>
      <c r="F1121" s="36">
        <v>3529.41</v>
      </c>
      <c r="G1121" s="42">
        <v>7.2</v>
      </c>
      <c r="H1121" s="1"/>
      <c r="I1121" s="38">
        <f t="shared" si="0"/>
        <v>25411.752</v>
      </c>
      <c r="J1121" s="1"/>
      <c r="K1121" s="29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customHeight="1" x14ac:dyDescent="0.3">
      <c r="A1122" s="1"/>
      <c r="B1122" s="33">
        <v>44333</v>
      </c>
      <c r="C1122" s="34"/>
      <c r="D1122" s="24">
        <v>698228</v>
      </c>
      <c r="E1122" s="46" t="str">
        <f ca="1">IFERROR(OFFSET('Product list'!$D$1,MATCH(D1122,'Product list'!$C:$C,0)-1,0),"Product Not in List")</f>
        <v xml:space="preserve">Short Rib  MW/VAC FRZ HGP-Free  CHINA LABEL Carton </v>
      </c>
      <c r="F1122" s="36">
        <v>4411.76</v>
      </c>
      <c r="G1122" s="42">
        <v>12.8</v>
      </c>
      <c r="H1122" s="1"/>
      <c r="I1122" s="38">
        <f t="shared" si="0"/>
        <v>56470.528000000006</v>
      </c>
      <c r="J1122" s="1"/>
      <c r="K1122" s="29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customHeight="1" x14ac:dyDescent="0.3">
      <c r="A1123" s="1"/>
      <c r="B1123" s="33">
        <v>44333</v>
      </c>
      <c r="C1123" s="34"/>
      <c r="D1123" s="24">
        <v>698267</v>
      </c>
      <c r="E1123" s="46" t="str">
        <f ca="1">IFERROR(OFFSET('Product list'!$D$1,MATCH(D1123,'Product list'!$C:$C,0)-1,0),"Product Not in List")</f>
        <v xml:space="preserve">Back Ribs - 6 Rib LP FRZ    Carton </v>
      </c>
      <c r="F1123" s="36">
        <v>8235.2900000000009</v>
      </c>
      <c r="G1123" s="42">
        <v>6.8</v>
      </c>
      <c r="H1123" s="1"/>
      <c r="I1123" s="38">
        <f t="shared" si="0"/>
        <v>55999.972000000002</v>
      </c>
      <c r="J1123" s="1"/>
      <c r="K1123" s="29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customHeight="1" x14ac:dyDescent="0.3">
      <c r="A1124" s="1"/>
      <c r="B1124" s="33">
        <v>44333</v>
      </c>
      <c r="C1124" s="34"/>
      <c r="D1124" s="24">
        <v>698268</v>
      </c>
      <c r="E1124" s="46" t="str">
        <f ca="1">IFERROR(OFFSET('Product list'!$D$1,MATCH(D1124,'Product list'!$C:$C,0)-1,0),"Product Not in List")</f>
        <v xml:space="preserve">Tri Tip  MW/VAC CHILLED    Carton </v>
      </c>
      <c r="F1124" s="36">
        <v>7352.94</v>
      </c>
      <c r="G1124" s="42">
        <v>9.8000000000000007</v>
      </c>
      <c r="H1124" s="1"/>
      <c r="I1124" s="38">
        <f t="shared" si="0"/>
        <v>72058.812000000005</v>
      </c>
      <c r="J1124" s="1"/>
      <c r="K1124" s="29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customHeight="1" x14ac:dyDescent="0.3">
      <c r="A1125" s="1"/>
      <c r="B1125" s="33">
        <v>44333</v>
      </c>
      <c r="C1125" s="34"/>
      <c r="D1125" s="24">
        <v>698273</v>
      </c>
      <c r="E1125" s="46" t="str">
        <f ca="1">IFERROR(OFFSET('Product list'!$D$1,MATCH(D1125,'Product list'!$C:$C,0)-1,0),"Product Not in List")</f>
        <v xml:space="preserve">Brisket Pieces - Deckle MW/VAC FRZ HGP-Free  CHINA LABEL Carton </v>
      </c>
      <c r="F1125" s="36">
        <v>4411.76</v>
      </c>
      <c r="G1125" s="42">
        <v>5</v>
      </c>
      <c r="H1125" s="1"/>
      <c r="I1125" s="38">
        <f t="shared" si="0"/>
        <v>22058.800000000003</v>
      </c>
      <c r="J1125" s="1"/>
      <c r="K1125" s="29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customHeight="1" x14ac:dyDescent="0.3">
      <c r="A1126" s="1"/>
      <c r="B1126" s="33">
        <v>44333</v>
      </c>
      <c r="C1126" s="34"/>
      <c r="D1126" s="24">
        <v>698301</v>
      </c>
      <c r="E1126" s="46" t="str">
        <f ca="1">IFERROR(OFFSET('Product list'!$D$1,MATCH(D1126,'Product list'!$C:$C,0)-1,0),"Product Not in List")</f>
        <v xml:space="preserve">Back Ribs - 6 Rib, approx 120mm LP FRZ HGP-Free  CHINA LABEL Carton </v>
      </c>
      <c r="F1126" s="36">
        <v>3529</v>
      </c>
      <c r="G1126" s="42">
        <v>6.8</v>
      </c>
      <c r="H1126" s="1"/>
      <c r="I1126" s="38">
        <f t="shared" si="0"/>
        <v>23997.200000000001</v>
      </c>
      <c r="J1126" s="1"/>
      <c r="K1126" s="29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customHeight="1" x14ac:dyDescent="0.3">
      <c r="A1127" s="1"/>
      <c r="B1127" s="33">
        <v>44333</v>
      </c>
      <c r="C1127" s="34"/>
      <c r="D1127" s="24">
        <v>698565</v>
      </c>
      <c r="E1127" s="46" t="str">
        <f ca="1">IFERROR(OFFSET('Product list'!$D$1,MATCH(D1127,'Product list'!$C:$C,0)-1,0),"Product Not in List")</f>
        <v xml:space="preserve">Brisket Navel End - 7 Rib IW/VAC CHILLED    Carton </v>
      </c>
      <c r="F1127" s="36">
        <v>30882.35</v>
      </c>
      <c r="G1127" s="42">
        <v>8.8000000000000007</v>
      </c>
      <c r="H1127" s="1"/>
      <c r="I1127" s="38">
        <f t="shared" si="0"/>
        <v>271764.68</v>
      </c>
      <c r="J1127" s="1"/>
      <c r="K1127" s="29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 x14ac:dyDescent="0.3">
      <c r="A1128" s="1"/>
      <c r="B1128" s="33">
        <v>44333</v>
      </c>
      <c r="C1128" s="34"/>
      <c r="D1128" s="24">
        <v>698818</v>
      </c>
      <c r="E1128" s="46" t="str">
        <f ca="1">IFERROR(OFFSET('Product list'!$D$1,MATCH(D1128,'Product list'!$C:$C,0)-1,0),"Product Not in List")</f>
        <v>*YP* Trimmings 65CL 27.2kg BP FRZ Halal Generic Carton</v>
      </c>
      <c r="F1128" s="36">
        <v>92647</v>
      </c>
      <c r="G1128" s="42">
        <v>4.5999999999999996</v>
      </c>
      <c r="H1128" s="1"/>
      <c r="I1128" s="38">
        <f t="shared" si="0"/>
        <v>426176.19999999995</v>
      </c>
      <c r="J1128" s="1"/>
      <c r="K1128" s="29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customHeight="1" x14ac:dyDescent="0.3">
      <c r="A1129" s="1"/>
      <c r="B1129" s="33">
        <v>44333</v>
      </c>
      <c r="C1129" s="34"/>
      <c r="D1129" s="24">
        <v>763706</v>
      </c>
      <c r="E1129" s="46" t="str">
        <f ca="1">IFERROR(OFFSET('Product list'!$D$1,MATCH(D1129,'Product list'!$C:$C,0)-1,0),"Product Not in List")</f>
        <v xml:space="preserve">Intercostals - Portion Minimum 85mm MW/VAC FRZ    Carton </v>
      </c>
      <c r="F1129" s="36">
        <v>7352</v>
      </c>
      <c r="G1129" s="42">
        <v>11</v>
      </c>
      <c r="H1129" s="1"/>
      <c r="I1129" s="38">
        <f t="shared" si="0"/>
        <v>80872</v>
      </c>
      <c r="J1129" s="1"/>
      <c r="K1129" s="29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 x14ac:dyDescent="0.3">
      <c r="A1130" s="1"/>
      <c r="B1130" s="33">
        <v>44333</v>
      </c>
      <c r="C1130" s="34"/>
      <c r="D1130" s="24">
        <v>763707</v>
      </c>
      <c r="E1130" s="46" t="str">
        <f ca="1">IFERROR(OFFSET('Product list'!$D$1,MATCH(D1130,'Product list'!$C:$C,0)-1,0),"Product Not in List")</f>
        <v xml:space="preserve">Oyster Blade  IW/VAC FRZ    Carton </v>
      </c>
      <c r="F1130" s="36">
        <v>8823.5300000000007</v>
      </c>
      <c r="G1130" s="42">
        <v>9</v>
      </c>
      <c r="H1130" s="1"/>
      <c r="I1130" s="38">
        <f t="shared" si="0"/>
        <v>79411.77</v>
      </c>
      <c r="J1130" s="1"/>
      <c r="K1130" s="29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 x14ac:dyDescent="0.3">
      <c r="A1131" s="1"/>
      <c r="B1131" s="33">
        <v>44333</v>
      </c>
      <c r="C1131" s="34"/>
      <c r="D1131" s="24">
        <v>764794</v>
      </c>
      <c r="E1131" s="46" t="str">
        <f ca="1">IFERROR(OFFSET('Product list'!$D$1,MATCH(D1131,'Product list'!$C:$C,0)-1,0),"Product Not in List")</f>
        <v xml:space="preserve">Chuck Short Rib - 3 Rib MW/VAC FRZ    Carton </v>
      </c>
      <c r="F1131" s="36">
        <v>11764.71</v>
      </c>
      <c r="G1131" s="42">
        <v>8.9</v>
      </c>
      <c r="H1131" s="1"/>
      <c r="I1131" s="38">
        <f t="shared" si="0"/>
        <v>104705.91899999999</v>
      </c>
      <c r="J1131" s="1"/>
      <c r="K1131" s="29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 x14ac:dyDescent="0.3">
      <c r="A1132" s="1"/>
      <c r="B1132" s="33">
        <v>44333</v>
      </c>
      <c r="C1132" s="34"/>
      <c r="D1132" s="24">
        <v>764817</v>
      </c>
      <c r="E1132" s="46" t="str">
        <f ca="1">IFERROR(OFFSET('Product list'!$D$1,MATCH(D1132,'Product list'!$C:$C,0)-1,0),"Product Not in List")</f>
        <v xml:space="preserve">Flap Meat  MW/VAC CHILLED    Carton </v>
      </c>
      <c r="F1132" s="36">
        <v>15441</v>
      </c>
      <c r="G1132" s="42">
        <v>14.4</v>
      </c>
      <c r="H1132" s="1"/>
      <c r="I1132" s="38">
        <f t="shared" si="0"/>
        <v>222350.4</v>
      </c>
      <c r="J1132" s="1"/>
      <c r="K1132" s="29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 x14ac:dyDescent="0.3">
      <c r="A1133" s="1"/>
      <c r="B1133" s="33">
        <v>44333</v>
      </c>
      <c r="C1133" s="34"/>
      <c r="D1133" s="24">
        <v>764822</v>
      </c>
      <c r="E1133" s="46" t="str">
        <f ca="1">IFERROR(OFFSET('Product list'!$D$1,MATCH(D1133,'Product list'!$C:$C,0)-1,0),"Product Not in List")</f>
        <v xml:space="preserve">Bolar Blade  IW/VAC FRZ    Carton </v>
      </c>
      <c r="F1133" s="36">
        <v>11764</v>
      </c>
      <c r="G1133" s="42">
        <v>8.5</v>
      </c>
      <c r="H1133" s="1"/>
      <c r="I1133" s="38">
        <f t="shared" si="0"/>
        <v>99994</v>
      </c>
      <c r="J1133" s="1"/>
      <c r="K1133" s="29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customHeight="1" x14ac:dyDescent="0.3">
      <c r="A1134" s="1"/>
      <c r="B1134" s="33">
        <v>44333</v>
      </c>
      <c r="C1134" s="34"/>
      <c r="D1134" s="24">
        <v>764828</v>
      </c>
      <c r="E1134" s="46" t="str">
        <f ca="1">IFERROR(OFFSET('Product list'!$D$1,MATCH(D1134,'Product list'!$C:$C,0)-1,0),"Product Not in List")</f>
        <v xml:space="preserve">Inside Skirt  MW/VAC FRZ    Carton </v>
      </c>
      <c r="F1134" s="36">
        <v>11323.53</v>
      </c>
      <c r="G1134" s="42">
        <v>9.1999999999999993</v>
      </c>
      <c r="H1134" s="1"/>
      <c r="I1134" s="38">
        <f t="shared" si="0"/>
        <v>104176.476</v>
      </c>
      <c r="J1134" s="1"/>
      <c r="K1134" s="29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customHeight="1" x14ac:dyDescent="0.3">
      <c r="A1135" s="1"/>
      <c r="B1135" s="33">
        <v>44333</v>
      </c>
      <c r="C1135" s="34"/>
      <c r="D1135" s="24">
        <v>764832</v>
      </c>
      <c r="E1135" s="46" t="str">
        <f ca="1">IFERROR(OFFSET('Product list'!$D$1,MATCH(D1135,'Product list'!$C:$C,0)-1,0),"Product Not in List")</f>
        <v xml:space="preserve">Plate Rib  BP FRZ    Carton </v>
      </c>
      <c r="F1135" s="36">
        <v>4411.76</v>
      </c>
      <c r="G1135" s="42">
        <v>3.9</v>
      </c>
      <c r="H1135" s="1"/>
      <c r="I1135" s="38">
        <f t="shared" si="0"/>
        <v>17205.864000000001</v>
      </c>
      <c r="J1135" s="1"/>
      <c r="K1135" s="29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 x14ac:dyDescent="0.3">
      <c r="A1136" s="1"/>
      <c r="B1136" s="33">
        <v>44333</v>
      </c>
      <c r="C1136" s="34"/>
      <c r="D1136" s="24">
        <v>764844</v>
      </c>
      <c r="E1136" s="46" t="str">
        <f ca="1">IFERROR(OFFSET('Product list'!$D$1,MATCH(D1136,'Product list'!$C:$C,0)-1,0),"Product Not in List")</f>
        <v xml:space="preserve">Spare Ribs - 3Rib LP FRZ    Carton </v>
      </c>
      <c r="F1136" s="36">
        <v>5882</v>
      </c>
      <c r="G1136" s="42">
        <v>4.4000000000000004</v>
      </c>
      <c r="H1136" s="1"/>
      <c r="I1136" s="38">
        <f t="shared" si="0"/>
        <v>25880.800000000003</v>
      </c>
      <c r="J1136" s="1"/>
      <c r="K1136" s="29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 x14ac:dyDescent="0.3">
      <c r="A1137" s="1"/>
      <c r="B1137" s="33">
        <v>44333</v>
      </c>
      <c r="C1137" s="34"/>
      <c r="D1137" s="24">
        <v>764861</v>
      </c>
      <c r="E1137" s="46" t="str">
        <f ca="1">IFERROR(OFFSET('Product list'!$D$1,MATCH(D1137,'Product list'!$C:$C,0)-1,0),"Product Not in List")</f>
        <v>*YP* Trimmings 50CL 25.0kg BP FRZ Halal Generic Carton</v>
      </c>
      <c r="F1137" s="36">
        <v>17647.060000000001</v>
      </c>
      <c r="G1137" s="42">
        <v>3.8</v>
      </c>
      <c r="H1137" s="1"/>
      <c r="I1137" s="38">
        <f t="shared" si="0"/>
        <v>67058.828000000009</v>
      </c>
      <c r="J1137" s="1"/>
      <c r="K1137" s="29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 x14ac:dyDescent="0.3">
      <c r="A1138" s="1"/>
      <c r="B1138" s="33">
        <v>44333</v>
      </c>
      <c r="C1138" s="34"/>
      <c r="D1138" s="24">
        <v>764867</v>
      </c>
      <c r="E1138" s="46" t="str">
        <f ca="1">IFERROR(OFFSET('Product list'!$D$1,MATCH(D1138,'Product list'!$C:$C,0)-1,0),"Product Not in List")</f>
        <v xml:space="preserve">Eye Round  MW/VAC FRZ    Carton </v>
      </c>
      <c r="F1138" s="36">
        <v>15441.18</v>
      </c>
      <c r="G1138" s="42">
        <v>9.1999999999999993</v>
      </c>
      <c r="H1138" s="1"/>
      <c r="I1138" s="38">
        <f t="shared" si="0"/>
        <v>142058.856</v>
      </c>
      <c r="J1138" s="1"/>
      <c r="K1138" s="29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customHeight="1" x14ac:dyDescent="0.3">
      <c r="A1139" s="1"/>
      <c r="B1139" s="33">
        <v>44333</v>
      </c>
      <c r="C1139" s="34"/>
      <c r="D1139" s="24">
        <v>764869</v>
      </c>
      <c r="E1139" s="46" t="str">
        <f ca="1">IFERROR(OFFSET('Product list'!$D$1,MATCH(D1139,'Product list'!$C:$C,0)-1,0),"Product Not in List")</f>
        <v xml:space="preserve">Brisket Point End - Deckle Off 5 Rib IW/VAC FRZ    Carton </v>
      </c>
      <c r="F1139" s="36">
        <v>51470.59</v>
      </c>
      <c r="G1139" s="42">
        <v>8.9</v>
      </c>
      <c r="H1139" s="1"/>
      <c r="I1139" s="38">
        <f t="shared" si="0"/>
        <v>458088.25099999999</v>
      </c>
      <c r="J1139" s="1"/>
      <c r="K1139" s="29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customHeight="1" x14ac:dyDescent="0.3">
      <c r="A1140" s="1"/>
      <c r="B1140" s="33">
        <v>44333</v>
      </c>
      <c r="C1140" s="34"/>
      <c r="D1140" s="24">
        <v>764916</v>
      </c>
      <c r="E1140" s="46" t="str">
        <f ca="1">IFERROR(OFFSET('Product list'!$D$1,MATCH(D1140,'Product list'!$C:$C,0)-1,0),"Product Not in List")</f>
        <v xml:space="preserve">Flank Steak  LP FRZ    Carton </v>
      </c>
      <c r="F1140" s="36">
        <v>5705</v>
      </c>
      <c r="G1140" s="42">
        <v>11</v>
      </c>
      <c r="H1140" s="1"/>
      <c r="I1140" s="38">
        <f t="shared" si="0"/>
        <v>62755</v>
      </c>
      <c r="J1140" s="1"/>
      <c r="K1140" s="29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customHeight="1" x14ac:dyDescent="0.3">
      <c r="A1141" s="1"/>
      <c r="B1141" s="33">
        <v>44333</v>
      </c>
      <c r="C1141" s="34"/>
      <c r="D1141" s="24">
        <v>79863</v>
      </c>
      <c r="E1141" s="46" t="str">
        <f ca="1">IFERROR(OFFSET('Product list'!$D$1,MATCH(D1141,'Product list'!$C:$C,0)-1,0),"Product Not in List")</f>
        <v>Outside Flat IW/VAC FZN Non-Halal Generic Carton</v>
      </c>
      <c r="F1141" s="36">
        <v>10294</v>
      </c>
      <c r="G1141" s="42">
        <v>7.5</v>
      </c>
      <c r="H1141" s="1"/>
      <c r="I1141" s="38">
        <f t="shared" si="0"/>
        <v>77205</v>
      </c>
      <c r="J1141" s="1"/>
      <c r="K1141" s="29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 x14ac:dyDescent="0.3">
      <c r="A1142" s="1"/>
      <c r="B1142" s="33">
        <v>44333</v>
      </c>
      <c r="C1142" s="34"/>
      <c r="D1142" s="24">
        <v>764738</v>
      </c>
      <c r="E1142" s="47" t="str">
        <f ca="1">IFERROR(OFFSET('Product list'!$D$1,MATCH(D1142,'Product list'!$C:$C,0)-1,0),"Product Not in List")</f>
        <v>Trimmings 85cl</v>
      </c>
      <c r="F1142" s="36">
        <v>17647</v>
      </c>
      <c r="G1142" s="43">
        <v>7.5</v>
      </c>
      <c r="H1142" s="1"/>
      <c r="I1142" s="38">
        <f t="shared" si="0"/>
        <v>132352.5</v>
      </c>
      <c r="J1142" s="1"/>
      <c r="K1142" s="29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customHeight="1" x14ac:dyDescent="0.3">
      <c r="A1143" s="1"/>
      <c r="B1143" s="33">
        <v>44340</v>
      </c>
      <c r="C1143" s="34"/>
      <c r="D1143" s="24">
        <v>12444</v>
      </c>
      <c r="E1143" s="45" t="str">
        <f ca="1">IFERROR(OFFSET('Product list'!$D$1,MATCH(D1143,'Product list'!$C:$C,0)-1,0),"Product Not in List")</f>
        <v>*YP* Trimmings 75CL 27.2kg BP FRZ Halal Generic Carton</v>
      </c>
      <c r="F1143" s="36">
        <v>108235.29</v>
      </c>
      <c r="G1143" s="41">
        <v>5.6</v>
      </c>
      <c r="H1143" s="1"/>
      <c r="I1143" s="38">
        <f t="shared" si="0"/>
        <v>606117.62399999995</v>
      </c>
      <c r="J1143" s="1"/>
      <c r="K1143" s="29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customHeight="1" x14ac:dyDescent="0.3">
      <c r="A1144" s="1"/>
      <c r="B1144" s="33">
        <v>44340</v>
      </c>
      <c r="C1144" s="34"/>
      <c r="D1144" s="24">
        <v>55217</v>
      </c>
      <c r="E1144" s="46" t="str">
        <f ca="1">IFERROR(OFFSET('Product list'!$D$1,MATCH(D1144,'Product list'!$C:$C,0)-1,0),"Product Not in List")</f>
        <v xml:space="preserve">Short Ribs - 3 Rib MW/VAC FRZ    Carton </v>
      </c>
      <c r="F1144" s="36">
        <v>10705.88</v>
      </c>
      <c r="G1144" s="42">
        <v>10.3</v>
      </c>
      <c r="H1144" s="1"/>
      <c r="I1144" s="38">
        <f t="shared" si="0"/>
        <v>110270.564</v>
      </c>
      <c r="J1144" s="1"/>
      <c r="K1144" s="29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 x14ac:dyDescent="0.3">
      <c r="A1145" s="1"/>
      <c r="B1145" s="33">
        <v>44340</v>
      </c>
      <c r="C1145" s="34"/>
      <c r="D1145" s="24">
        <v>689667</v>
      </c>
      <c r="E1145" s="46" t="str">
        <f ca="1">IFERROR(OFFSET('Product list'!$D$1,MATCH(D1145,'Product list'!$C:$C,0)-1,0),"Product Not in List")</f>
        <v xml:space="preserve">Neck Bone  LP FRZ  Halal  Carton </v>
      </c>
      <c r="F1145" s="36">
        <v>10735.29</v>
      </c>
      <c r="G1145" s="42">
        <v>2.2000000000000002</v>
      </c>
      <c r="H1145" s="1"/>
      <c r="I1145" s="38">
        <f t="shared" si="0"/>
        <v>23617.638000000003</v>
      </c>
      <c r="J1145" s="1"/>
      <c r="K1145" s="29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 x14ac:dyDescent="0.3">
      <c r="A1146" s="1"/>
      <c r="B1146" s="33">
        <v>44340</v>
      </c>
      <c r="C1146" s="34"/>
      <c r="D1146" s="24">
        <v>689794</v>
      </c>
      <c r="E1146" s="46" t="str">
        <f ca="1">IFERROR(OFFSET('Product list'!$D$1,MATCH(D1146,'Product list'!$C:$C,0)-1,0),"Product Not in List")</f>
        <v xml:space="preserve">Chuck Roll - 5 Rib IW/VAC FRZ  Halal  Carton </v>
      </c>
      <c r="F1146" s="36">
        <v>39117.65</v>
      </c>
      <c r="G1146" s="42">
        <v>9.1999999999999993</v>
      </c>
      <c r="H1146" s="1"/>
      <c r="I1146" s="38">
        <f t="shared" si="0"/>
        <v>359882.38</v>
      </c>
      <c r="J1146" s="1"/>
      <c r="K1146" s="29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customHeight="1" x14ac:dyDescent="0.3">
      <c r="A1147" s="1"/>
      <c r="B1147" s="33">
        <v>44340</v>
      </c>
      <c r="C1147" s="34"/>
      <c r="D1147" s="24">
        <v>697365</v>
      </c>
      <c r="E1147" s="46" t="str">
        <f ca="1">IFERROR(OFFSET('Product list'!$D$1,MATCH(D1147,'Product list'!$C:$C,0)-1,0),"Product Not in List")</f>
        <v>*YP* Knuckle - Undercut On IW/VAC FRZ Halal Generic Carton</v>
      </c>
      <c r="F1147" s="36">
        <v>25294</v>
      </c>
      <c r="G1147" s="42">
        <v>9</v>
      </c>
      <c r="H1147" s="1"/>
      <c r="I1147" s="38">
        <f t="shared" si="0"/>
        <v>227646</v>
      </c>
      <c r="J1147" s="1"/>
      <c r="K1147" s="29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customHeight="1" x14ac:dyDescent="0.3">
      <c r="A1148" s="1"/>
      <c r="B1148" s="33">
        <v>44340</v>
      </c>
      <c r="C1148" s="34"/>
      <c r="D1148" s="24">
        <v>698188</v>
      </c>
      <c r="E1148" s="46" t="str">
        <f ca="1">IFERROR(OFFSET('Product list'!$D$1,MATCH(D1148,'Product list'!$C:$C,0)-1,0),"Product Not in List")</f>
        <v xml:space="preserve">Chuck Roll - 5 Rib IW/VAC FRZ HGP-Free  CHINA LABEL Carton </v>
      </c>
      <c r="F1148" s="36">
        <v>16167.47</v>
      </c>
      <c r="G1148" s="42">
        <v>9.1999999999999993</v>
      </c>
      <c r="H1148" s="1"/>
      <c r="I1148" s="38">
        <f t="shared" si="0"/>
        <v>148740.72399999999</v>
      </c>
      <c r="J1148" s="1"/>
      <c r="K1148" s="29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customHeight="1" x14ac:dyDescent="0.3">
      <c r="A1149" s="1"/>
      <c r="B1149" s="33">
        <v>44340</v>
      </c>
      <c r="C1149" s="34"/>
      <c r="D1149" s="24">
        <v>698227</v>
      </c>
      <c r="E1149" s="46" t="str">
        <f ca="1">IFERROR(OFFSET('Product list'!$D$1,MATCH(D1149,'Product list'!$C:$C,0)-1,0),"Product Not in List")</f>
        <v xml:space="preserve">Chuck Short Rib - 3 Rib MW/VAC FRZ HGP-Free  CHINA LABEL Carton </v>
      </c>
      <c r="F1149" s="36">
        <v>3529.41</v>
      </c>
      <c r="G1149" s="42">
        <v>7.2</v>
      </c>
      <c r="H1149" s="1"/>
      <c r="I1149" s="38">
        <f t="shared" si="0"/>
        <v>25411.752</v>
      </c>
      <c r="J1149" s="1"/>
      <c r="K1149" s="29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customHeight="1" x14ac:dyDescent="0.3">
      <c r="A1150" s="1"/>
      <c r="B1150" s="33">
        <v>44340</v>
      </c>
      <c r="C1150" s="34"/>
      <c r="D1150" s="24">
        <v>698228</v>
      </c>
      <c r="E1150" s="46" t="str">
        <f ca="1">IFERROR(OFFSET('Product list'!$D$1,MATCH(D1150,'Product list'!$C:$C,0)-1,0),"Product Not in List")</f>
        <v xml:space="preserve">Short Rib  MW/VAC FRZ HGP-Free  CHINA LABEL Carton </v>
      </c>
      <c r="F1150" s="36">
        <v>4411.76</v>
      </c>
      <c r="G1150" s="42">
        <v>12.8</v>
      </c>
      <c r="H1150" s="1"/>
      <c r="I1150" s="38">
        <f t="shared" si="0"/>
        <v>56470.528000000006</v>
      </c>
      <c r="J1150" s="1"/>
      <c r="K1150" s="29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customHeight="1" x14ac:dyDescent="0.3">
      <c r="A1151" s="1"/>
      <c r="B1151" s="33">
        <v>44340</v>
      </c>
      <c r="C1151" s="34"/>
      <c r="D1151" s="24">
        <v>698267</v>
      </c>
      <c r="E1151" s="46" t="str">
        <f ca="1">IFERROR(OFFSET('Product list'!$D$1,MATCH(D1151,'Product list'!$C:$C,0)-1,0),"Product Not in List")</f>
        <v xml:space="preserve">Back Ribs - 6 Rib LP FRZ    Carton </v>
      </c>
      <c r="F1151" s="36">
        <v>8235.2900000000009</v>
      </c>
      <c r="G1151" s="42">
        <v>6.8</v>
      </c>
      <c r="H1151" s="1"/>
      <c r="I1151" s="38">
        <f t="shared" si="0"/>
        <v>55999.972000000002</v>
      </c>
      <c r="J1151" s="1"/>
      <c r="K1151" s="29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customHeight="1" x14ac:dyDescent="0.3">
      <c r="A1152" s="1"/>
      <c r="B1152" s="33">
        <v>44340</v>
      </c>
      <c r="C1152" s="34"/>
      <c r="D1152" s="24">
        <v>698268</v>
      </c>
      <c r="E1152" s="46" t="str">
        <f ca="1">IFERROR(OFFSET('Product list'!$D$1,MATCH(D1152,'Product list'!$C:$C,0)-1,0),"Product Not in List")</f>
        <v xml:space="preserve">Tri Tip  MW/VAC CHILLED    Carton </v>
      </c>
      <c r="F1152" s="36">
        <v>7352.94</v>
      </c>
      <c r="G1152" s="42">
        <v>9.8000000000000007</v>
      </c>
      <c r="H1152" s="1"/>
      <c r="I1152" s="38">
        <f t="shared" si="0"/>
        <v>72058.812000000005</v>
      </c>
      <c r="J1152" s="1"/>
      <c r="K1152" s="29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customHeight="1" x14ac:dyDescent="0.3">
      <c r="A1153" s="1"/>
      <c r="B1153" s="33">
        <v>44340</v>
      </c>
      <c r="C1153" s="34"/>
      <c r="D1153" s="24">
        <v>698273</v>
      </c>
      <c r="E1153" s="46" t="str">
        <f ca="1">IFERROR(OFFSET('Product list'!$D$1,MATCH(D1153,'Product list'!$C:$C,0)-1,0),"Product Not in List")</f>
        <v xml:space="preserve">Brisket Pieces - Deckle MW/VAC FRZ HGP-Free  CHINA LABEL Carton </v>
      </c>
      <c r="F1153" s="36">
        <v>4411.76</v>
      </c>
      <c r="G1153" s="42">
        <v>5</v>
      </c>
      <c r="H1153" s="1"/>
      <c r="I1153" s="38">
        <f t="shared" si="0"/>
        <v>22058.800000000003</v>
      </c>
      <c r="J1153" s="1"/>
      <c r="K1153" s="29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customHeight="1" x14ac:dyDescent="0.3">
      <c r="A1154" s="1"/>
      <c r="B1154" s="33">
        <v>44340</v>
      </c>
      <c r="C1154" s="34"/>
      <c r="D1154" s="24">
        <v>698301</v>
      </c>
      <c r="E1154" s="46" t="str">
        <f ca="1">IFERROR(OFFSET('Product list'!$D$1,MATCH(D1154,'Product list'!$C:$C,0)-1,0),"Product Not in List")</f>
        <v xml:space="preserve">Back Ribs - 6 Rib, approx 120mm LP FRZ HGP-Free  CHINA LABEL Carton </v>
      </c>
      <c r="F1154" s="36">
        <v>3529</v>
      </c>
      <c r="G1154" s="42">
        <v>6.8</v>
      </c>
      <c r="H1154" s="1"/>
      <c r="I1154" s="38">
        <f t="shared" si="0"/>
        <v>23997.200000000001</v>
      </c>
      <c r="J1154" s="1"/>
      <c r="K1154" s="29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customHeight="1" x14ac:dyDescent="0.3">
      <c r="A1155" s="1"/>
      <c r="B1155" s="33">
        <v>44340</v>
      </c>
      <c r="C1155" s="34"/>
      <c r="D1155" s="24">
        <v>698565</v>
      </c>
      <c r="E1155" s="46" t="str">
        <f ca="1">IFERROR(OFFSET('Product list'!$D$1,MATCH(D1155,'Product list'!$C:$C,0)-1,0),"Product Not in List")</f>
        <v xml:space="preserve">Brisket Navel End - 7 Rib IW/VAC CHILLED    Carton </v>
      </c>
      <c r="F1155" s="36">
        <v>30882.35</v>
      </c>
      <c r="G1155" s="42">
        <v>8.8000000000000007</v>
      </c>
      <c r="H1155" s="1"/>
      <c r="I1155" s="38">
        <f t="shared" si="0"/>
        <v>271764.68</v>
      </c>
      <c r="J1155" s="1"/>
      <c r="K1155" s="29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customHeight="1" x14ac:dyDescent="0.3">
      <c r="A1156" s="1"/>
      <c r="B1156" s="33">
        <v>44340</v>
      </c>
      <c r="C1156" s="34"/>
      <c r="D1156" s="24">
        <v>698818</v>
      </c>
      <c r="E1156" s="46" t="str">
        <f ca="1">IFERROR(OFFSET('Product list'!$D$1,MATCH(D1156,'Product list'!$C:$C,0)-1,0),"Product Not in List")</f>
        <v>*YP* Trimmings 65CL 27.2kg BP FRZ Halal Generic Carton</v>
      </c>
      <c r="F1156" s="36">
        <v>92647</v>
      </c>
      <c r="G1156" s="42">
        <v>4.5999999999999996</v>
      </c>
      <c r="H1156" s="1"/>
      <c r="I1156" s="38">
        <f t="shared" si="0"/>
        <v>426176.19999999995</v>
      </c>
      <c r="J1156" s="1"/>
      <c r="K1156" s="29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customHeight="1" x14ac:dyDescent="0.3">
      <c r="A1157" s="1"/>
      <c r="B1157" s="33">
        <v>44340</v>
      </c>
      <c r="C1157" s="34"/>
      <c r="D1157" s="24">
        <v>763706</v>
      </c>
      <c r="E1157" s="46" t="str">
        <f ca="1">IFERROR(OFFSET('Product list'!$D$1,MATCH(D1157,'Product list'!$C:$C,0)-1,0),"Product Not in List")</f>
        <v xml:space="preserve">Intercostals - Portion Minimum 85mm MW/VAC FRZ    Carton </v>
      </c>
      <c r="F1157" s="36">
        <v>7352</v>
      </c>
      <c r="G1157" s="42">
        <v>11</v>
      </c>
      <c r="H1157" s="1"/>
      <c r="I1157" s="38">
        <f t="shared" si="0"/>
        <v>80872</v>
      </c>
      <c r="J1157" s="1"/>
      <c r="K1157" s="29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customHeight="1" x14ac:dyDescent="0.3">
      <c r="A1158" s="1"/>
      <c r="B1158" s="33">
        <v>44340</v>
      </c>
      <c r="C1158" s="34"/>
      <c r="D1158" s="24">
        <v>763707</v>
      </c>
      <c r="E1158" s="46" t="str">
        <f ca="1">IFERROR(OFFSET('Product list'!$D$1,MATCH(D1158,'Product list'!$C:$C,0)-1,0),"Product Not in List")</f>
        <v xml:space="preserve">Oyster Blade  IW/VAC FRZ    Carton </v>
      </c>
      <c r="F1158" s="36">
        <v>8823.5300000000007</v>
      </c>
      <c r="G1158" s="42">
        <v>9</v>
      </c>
      <c r="H1158" s="1"/>
      <c r="I1158" s="38">
        <f t="shared" si="0"/>
        <v>79411.77</v>
      </c>
      <c r="J1158" s="1"/>
      <c r="K1158" s="29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customHeight="1" x14ac:dyDescent="0.3">
      <c r="A1159" s="1"/>
      <c r="B1159" s="33">
        <v>44340</v>
      </c>
      <c r="C1159" s="34"/>
      <c r="D1159" s="24">
        <v>764794</v>
      </c>
      <c r="E1159" s="46" t="str">
        <f ca="1">IFERROR(OFFSET('Product list'!$D$1,MATCH(D1159,'Product list'!$C:$C,0)-1,0),"Product Not in List")</f>
        <v xml:space="preserve">Chuck Short Rib - 3 Rib MW/VAC FRZ    Carton </v>
      </c>
      <c r="F1159" s="36">
        <v>11764.71</v>
      </c>
      <c r="G1159" s="42">
        <v>8.9</v>
      </c>
      <c r="H1159" s="1"/>
      <c r="I1159" s="38">
        <f t="shared" si="0"/>
        <v>104705.91899999999</v>
      </c>
      <c r="J1159" s="1"/>
      <c r="K1159" s="29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customHeight="1" x14ac:dyDescent="0.3">
      <c r="A1160" s="1"/>
      <c r="B1160" s="33">
        <v>44340</v>
      </c>
      <c r="C1160" s="34"/>
      <c r="D1160" s="24">
        <v>764817</v>
      </c>
      <c r="E1160" s="46" t="str">
        <f ca="1">IFERROR(OFFSET('Product list'!$D$1,MATCH(D1160,'Product list'!$C:$C,0)-1,0),"Product Not in List")</f>
        <v xml:space="preserve">Flap Meat  MW/VAC CHILLED    Carton </v>
      </c>
      <c r="F1160" s="36">
        <v>15441</v>
      </c>
      <c r="G1160" s="42">
        <v>14.4</v>
      </c>
      <c r="H1160" s="1"/>
      <c r="I1160" s="38">
        <f t="shared" si="0"/>
        <v>222350.4</v>
      </c>
      <c r="J1160" s="1"/>
      <c r="K1160" s="29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customHeight="1" x14ac:dyDescent="0.3">
      <c r="A1161" s="1"/>
      <c r="B1161" s="33">
        <v>44340</v>
      </c>
      <c r="C1161" s="34"/>
      <c r="D1161" s="24">
        <v>764822</v>
      </c>
      <c r="E1161" s="46" t="str">
        <f ca="1">IFERROR(OFFSET('Product list'!$D$1,MATCH(D1161,'Product list'!$C:$C,0)-1,0),"Product Not in List")</f>
        <v xml:space="preserve">Bolar Blade  IW/VAC FRZ    Carton </v>
      </c>
      <c r="F1161" s="36">
        <v>11764</v>
      </c>
      <c r="G1161" s="42">
        <v>8.5</v>
      </c>
      <c r="H1161" s="1"/>
      <c r="I1161" s="38">
        <f t="shared" si="0"/>
        <v>99994</v>
      </c>
      <c r="J1161" s="1"/>
      <c r="K1161" s="29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customHeight="1" x14ac:dyDescent="0.3">
      <c r="A1162" s="1"/>
      <c r="B1162" s="33">
        <v>44340</v>
      </c>
      <c r="C1162" s="34"/>
      <c r="D1162" s="24">
        <v>764828</v>
      </c>
      <c r="E1162" s="46" t="str">
        <f ca="1">IFERROR(OFFSET('Product list'!$D$1,MATCH(D1162,'Product list'!$C:$C,0)-1,0),"Product Not in List")</f>
        <v xml:space="preserve">Inside Skirt  MW/VAC FRZ    Carton </v>
      </c>
      <c r="F1162" s="36">
        <v>11323.53</v>
      </c>
      <c r="G1162" s="42">
        <v>9.1999999999999993</v>
      </c>
      <c r="H1162" s="1"/>
      <c r="I1162" s="38">
        <f t="shared" si="0"/>
        <v>104176.476</v>
      </c>
      <c r="J1162" s="1"/>
      <c r="K1162" s="29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customHeight="1" x14ac:dyDescent="0.3">
      <c r="A1163" s="1"/>
      <c r="B1163" s="33">
        <v>44340</v>
      </c>
      <c r="C1163" s="34"/>
      <c r="D1163" s="24">
        <v>764832</v>
      </c>
      <c r="E1163" s="46" t="str">
        <f ca="1">IFERROR(OFFSET('Product list'!$D$1,MATCH(D1163,'Product list'!$C:$C,0)-1,0),"Product Not in List")</f>
        <v xml:space="preserve">Plate Rib  BP FRZ    Carton </v>
      </c>
      <c r="F1163" s="36">
        <v>4411.76</v>
      </c>
      <c r="G1163" s="42">
        <v>3.9</v>
      </c>
      <c r="H1163" s="1"/>
      <c r="I1163" s="38">
        <f t="shared" si="0"/>
        <v>17205.864000000001</v>
      </c>
      <c r="J1163" s="1"/>
      <c r="K1163" s="29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customHeight="1" x14ac:dyDescent="0.3">
      <c r="A1164" s="1"/>
      <c r="B1164" s="33">
        <v>44340</v>
      </c>
      <c r="C1164" s="34"/>
      <c r="D1164" s="24">
        <v>764844</v>
      </c>
      <c r="E1164" s="46" t="str">
        <f ca="1">IFERROR(OFFSET('Product list'!$D$1,MATCH(D1164,'Product list'!$C:$C,0)-1,0),"Product Not in List")</f>
        <v xml:space="preserve">Spare Ribs - 3Rib LP FRZ    Carton </v>
      </c>
      <c r="F1164" s="36">
        <v>5882</v>
      </c>
      <c r="G1164" s="42">
        <v>4.4000000000000004</v>
      </c>
      <c r="H1164" s="1"/>
      <c r="I1164" s="38">
        <f t="shared" si="0"/>
        <v>25880.800000000003</v>
      </c>
      <c r="J1164" s="1"/>
      <c r="K1164" s="29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 x14ac:dyDescent="0.3">
      <c r="A1165" s="1"/>
      <c r="B1165" s="33">
        <v>44340</v>
      </c>
      <c r="C1165" s="34"/>
      <c r="D1165" s="24">
        <v>764861</v>
      </c>
      <c r="E1165" s="46" t="str">
        <f ca="1">IFERROR(OFFSET('Product list'!$D$1,MATCH(D1165,'Product list'!$C:$C,0)-1,0),"Product Not in List")</f>
        <v>*YP* Trimmings 50CL 25.0kg BP FRZ Halal Generic Carton</v>
      </c>
      <c r="F1165" s="36">
        <v>17647.060000000001</v>
      </c>
      <c r="G1165" s="42">
        <v>3.8</v>
      </c>
      <c r="H1165" s="1"/>
      <c r="I1165" s="38">
        <f t="shared" si="0"/>
        <v>67058.828000000009</v>
      </c>
      <c r="J1165" s="1"/>
      <c r="K1165" s="29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customHeight="1" x14ac:dyDescent="0.3">
      <c r="A1166" s="1"/>
      <c r="B1166" s="33">
        <v>44340</v>
      </c>
      <c r="C1166" s="34"/>
      <c r="D1166" s="24">
        <v>764867</v>
      </c>
      <c r="E1166" s="46" t="str">
        <f ca="1">IFERROR(OFFSET('Product list'!$D$1,MATCH(D1166,'Product list'!$C:$C,0)-1,0),"Product Not in List")</f>
        <v xml:space="preserve">Eye Round  MW/VAC FRZ    Carton </v>
      </c>
      <c r="F1166" s="36">
        <v>15441.18</v>
      </c>
      <c r="G1166" s="42">
        <v>9.1999999999999993</v>
      </c>
      <c r="H1166" s="1"/>
      <c r="I1166" s="38">
        <f t="shared" si="0"/>
        <v>142058.856</v>
      </c>
      <c r="J1166" s="1"/>
      <c r="K1166" s="29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 x14ac:dyDescent="0.3">
      <c r="A1167" s="1"/>
      <c r="B1167" s="33">
        <v>44340</v>
      </c>
      <c r="C1167" s="34"/>
      <c r="D1167" s="24">
        <v>764869</v>
      </c>
      <c r="E1167" s="46" t="str">
        <f ca="1">IFERROR(OFFSET('Product list'!$D$1,MATCH(D1167,'Product list'!$C:$C,0)-1,0),"Product Not in List")</f>
        <v xml:space="preserve">Brisket Point End - Deckle Off 5 Rib IW/VAC FRZ    Carton </v>
      </c>
      <c r="F1167" s="36">
        <v>51470.59</v>
      </c>
      <c r="G1167" s="42">
        <v>8.9</v>
      </c>
      <c r="H1167" s="1"/>
      <c r="I1167" s="38">
        <f t="shared" si="0"/>
        <v>458088.25099999999</v>
      </c>
      <c r="J1167" s="1"/>
      <c r="K1167" s="29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customHeight="1" x14ac:dyDescent="0.3">
      <c r="A1168" s="1"/>
      <c r="B1168" s="33">
        <v>44340</v>
      </c>
      <c r="C1168" s="34"/>
      <c r="D1168" s="24">
        <v>764916</v>
      </c>
      <c r="E1168" s="46" t="str">
        <f ca="1">IFERROR(OFFSET('Product list'!$D$1,MATCH(D1168,'Product list'!$C:$C,0)-1,0),"Product Not in List")</f>
        <v xml:space="preserve">Flank Steak  LP FRZ    Carton </v>
      </c>
      <c r="F1168" s="36">
        <v>5705</v>
      </c>
      <c r="G1168" s="42">
        <v>11</v>
      </c>
      <c r="H1168" s="1"/>
      <c r="I1168" s="38">
        <f t="shared" si="0"/>
        <v>62755</v>
      </c>
      <c r="J1168" s="1"/>
      <c r="K1168" s="29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customHeight="1" x14ac:dyDescent="0.3">
      <c r="A1169" s="1"/>
      <c r="B1169" s="33">
        <v>44340</v>
      </c>
      <c r="C1169" s="34"/>
      <c r="D1169" s="24">
        <v>79863</v>
      </c>
      <c r="E1169" s="46" t="str">
        <f ca="1">IFERROR(OFFSET('Product list'!$D$1,MATCH(D1169,'Product list'!$C:$C,0)-1,0),"Product Not in List")</f>
        <v>Outside Flat IW/VAC FZN Non-Halal Generic Carton</v>
      </c>
      <c r="F1169" s="36">
        <v>10294</v>
      </c>
      <c r="G1169" s="42">
        <v>7.5</v>
      </c>
      <c r="H1169" s="1"/>
      <c r="I1169" s="38">
        <f t="shared" si="0"/>
        <v>77205</v>
      </c>
      <c r="J1169" s="1"/>
      <c r="K1169" s="29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customHeight="1" x14ac:dyDescent="0.3">
      <c r="A1170" s="1"/>
      <c r="B1170" s="33">
        <v>44340</v>
      </c>
      <c r="C1170" s="34"/>
      <c r="D1170" s="24">
        <v>764738</v>
      </c>
      <c r="E1170" s="47" t="str">
        <f ca="1">IFERROR(OFFSET('Product list'!$D$1,MATCH(D1170,'Product list'!$C:$C,0)-1,0),"Product Not in List")</f>
        <v>Trimmings 85cl</v>
      </c>
      <c r="F1170" s="36">
        <v>17647</v>
      </c>
      <c r="G1170" s="43">
        <v>7.5</v>
      </c>
      <c r="H1170" s="1"/>
      <c r="I1170" s="38">
        <f t="shared" si="0"/>
        <v>132352.5</v>
      </c>
      <c r="J1170" s="1"/>
      <c r="K1170" s="29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customHeight="1" x14ac:dyDescent="0.3">
      <c r="A1171" s="1"/>
      <c r="B1171" s="33">
        <v>44347</v>
      </c>
      <c r="C1171" s="34"/>
      <c r="D1171" s="24">
        <v>12444</v>
      </c>
      <c r="E1171" s="45" t="str">
        <f ca="1">IFERROR(OFFSET('Product list'!$D$1,MATCH(D1171,'Product list'!$C:$C,0)-1,0),"Product Not in List")</f>
        <v>*YP* Trimmings 75CL 27.2kg BP FRZ Halal Generic Carton</v>
      </c>
      <c r="F1171" s="36">
        <v>108235.29</v>
      </c>
      <c r="G1171" s="41">
        <v>5.6</v>
      </c>
      <c r="H1171" s="1"/>
      <c r="I1171" s="38">
        <f t="shared" si="0"/>
        <v>606117.62399999995</v>
      </c>
      <c r="J1171" s="1"/>
      <c r="K1171" s="29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customHeight="1" x14ac:dyDescent="0.3">
      <c r="A1172" s="1"/>
      <c r="B1172" s="33">
        <v>44347</v>
      </c>
      <c r="C1172" s="34"/>
      <c r="D1172" s="24">
        <v>55217</v>
      </c>
      <c r="E1172" s="46" t="str">
        <f ca="1">IFERROR(OFFSET('Product list'!$D$1,MATCH(D1172,'Product list'!$C:$C,0)-1,0),"Product Not in List")</f>
        <v xml:space="preserve">Short Ribs - 3 Rib MW/VAC FRZ    Carton </v>
      </c>
      <c r="F1172" s="36">
        <v>10705.88</v>
      </c>
      <c r="G1172" s="42">
        <v>10.3</v>
      </c>
      <c r="H1172" s="1"/>
      <c r="I1172" s="38">
        <f t="shared" si="0"/>
        <v>110270.564</v>
      </c>
      <c r="J1172" s="1"/>
      <c r="K1172" s="29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customHeight="1" x14ac:dyDescent="0.3">
      <c r="A1173" s="1"/>
      <c r="B1173" s="33">
        <v>44347</v>
      </c>
      <c r="C1173" s="34"/>
      <c r="D1173" s="24">
        <v>689667</v>
      </c>
      <c r="E1173" s="46" t="str">
        <f ca="1">IFERROR(OFFSET('Product list'!$D$1,MATCH(D1173,'Product list'!$C:$C,0)-1,0),"Product Not in List")</f>
        <v xml:space="preserve">Neck Bone  LP FRZ  Halal  Carton </v>
      </c>
      <c r="F1173" s="36">
        <v>10735.29</v>
      </c>
      <c r="G1173" s="42">
        <v>2.2000000000000002</v>
      </c>
      <c r="H1173" s="1"/>
      <c r="I1173" s="38">
        <f t="shared" si="0"/>
        <v>23617.638000000003</v>
      </c>
      <c r="J1173" s="1"/>
      <c r="K1173" s="29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customHeight="1" x14ac:dyDescent="0.3">
      <c r="A1174" s="1"/>
      <c r="B1174" s="33">
        <v>44347</v>
      </c>
      <c r="C1174" s="34"/>
      <c r="D1174" s="24">
        <v>689794</v>
      </c>
      <c r="E1174" s="46" t="str">
        <f ca="1">IFERROR(OFFSET('Product list'!$D$1,MATCH(D1174,'Product list'!$C:$C,0)-1,0),"Product Not in List")</f>
        <v xml:space="preserve">Chuck Roll - 5 Rib IW/VAC FRZ  Halal  Carton </v>
      </c>
      <c r="F1174" s="36">
        <v>39117.65</v>
      </c>
      <c r="G1174" s="42">
        <v>9.1999999999999993</v>
      </c>
      <c r="H1174" s="1"/>
      <c r="I1174" s="38">
        <f t="shared" si="0"/>
        <v>359882.38</v>
      </c>
      <c r="J1174" s="1"/>
      <c r="K1174" s="29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customHeight="1" x14ac:dyDescent="0.3">
      <c r="A1175" s="1"/>
      <c r="B1175" s="33">
        <v>44347</v>
      </c>
      <c r="C1175" s="34"/>
      <c r="D1175" s="24">
        <v>697365</v>
      </c>
      <c r="E1175" s="46" t="str">
        <f ca="1">IFERROR(OFFSET('Product list'!$D$1,MATCH(D1175,'Product list'!$C:$C,0)-1,0),"Product Not in List")</f>
        <v>*YP* Knuckle - Undercut On IW/VAC FRZ Halal Generic Carton</v>
      </c>
      <c r="F1175" s="36">
        <v>25294</v>
      </c>
      <c r="G1175" s="42">
        <v>9</v>
      </c>
      <c r="H1175" s="1"/>
      <c r="I1175" s="38">
        <f t="shared" si="0"/>
        <v>227646</v>
      </c>
      <c r="J1175" s="1"/>
      <c r="K1175" s="29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customHeight="1" x14ac:dyDescent="0.3">
      <c r="A1176" s="1"/>
      <c r="B1176" s="33">
        <v>44347</v>
      </c>
      <c r="C1176" s="34"/>
      <c r="D1176" s="24">
        <v>698188</v>
      </c>
      <c r="E1176" s="46" t="str">
        <f ca="1">IFERROR(OFFSET('Product list'!$D$1,MATCH(D1176,'Product list'!$C:$C,0)-1,0),"Product Not in List")</f>
        <v xml:space="preserve">Chuck Roll - 5 Rib IW/VAC FRZ HGP-Free  CHINA LABEL Carton </v>
      </c>
      <c r="F1176" s="36">
        <v>16167.47</v>
      </c>
      <c r="G1176" s="42">
        <v>9.1999999999999993</v>
      </c>
      <c r="H1176" s="1"/>
      <c r="I1176" s="38">
        <f t="shared" si="0"/>
        <v>148740.72399999999</v>
      </c>
      <c r="J1176" s="1"/>
      <c r="K1176" s="29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customHeight="1" x14ac:dyDescent="0.3">
      <c r="A1177" s="1"/>
      <c r="B1177" s="33">
        <v>44347</v>
      </c>
      <c r="C1177" s="34"/>
      <c r="D1177" s="24">
        <v>698227</v>
      </c>
      <c r="E1177" s="46" t="str">
        <f ca="1">IFERROR(OFFSET('Product list'!$D$1,MATCH(D1177,'Product list'!$C:$C,0)-1,0),"Product Not in List")</f>
        <v xml:space="preserve">Chuck Short Rib - 3 Rib MW/VAC FRZ HGP-Free  CHINA LABEL Carton </v>
      </c>
      <c r="F1177" s="36">
        <v>3529.41</v>
      </c>
      <c r="G1177" s="42">
        <v>7.2</v>
      </c>
      <c r="H1177" s="1"/>
      <c r="I1177" s="38">
        <f t="shared" si="0"/>
        <v>25411.752</v>
      </c>
      <c r="J1177" s="1"/>
      <c r="K1177" s="29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customHeight="1" x14ac:dyDescent="0.3">
      <c r="A1178" s="1"/>
      <c r="B1178" s="33">
        <v>44347</v>
      </c>
      <c r="C1178" s="34"/>
      <c r="D1178" s="24">
        <v>698228</v>
      </c>
      <c r="E1178" s="46" t="str">
        <f ca="1">IFERROR(OFFSET('Product list'!$D$1,MATCH(D1178,'Product list'!$C:$C,0)-1,0),"Product Not in List")</f>
        <v xml:space="preserve">Short Rib  MW/VAC FRZ HGP-Free  CHINA LABEL Carton </v>
      </c>
      <c r="F1178" s="36">
        <v>4411.76</v>
      </c>
      <c r="G1178" s="42">
        <v>12.8</v>
      </c>
      <c r="H1178" s="1"/>
      <c r="I1178" s="38">
        <f t="shared" si="0"/>
        <v>56470.528000000006</v>
      </c>
      <c r="J1178" s="1"/>
      <c r="K1178" s="29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customHeight="1" x14ac:dyDescent="0.3">
      <c r="A1179" s="1"/>
      <c r="B1179" s="33">
        <v>44347</v>
      </c>
      <c r="C1179" s="34"/>
      <c r="D1179" s="24">
        <v>698267</v>
      </c>
      <c r="E1179" s="46" t="str">
        <f ca="1">IFERROR(OFFSET('Product list'!$D$1,MATCH(D1179,'Product list'!$C:$C,0)-1,0),"Product Not in List")</f>
        <v xml:space="preserve">Back Ribs - 6 Rib LP FRZ    Carton </v>
      </c>
      <c r="F1179" s="36">
        <v>8235.2900000000009</v>
      </c>
      <c r="G1179" s="42">
        <v>6.8</v>
      </c>
      <c r="H1179" s="1"/>
      <c r="I1179" s="38">
        <f t="shared" si="0"/>
        <v>55999.972000000002</v>
      </c>
      <c r="J1179" s="1"/>
      <c r="K1179" s="29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customHeight="1" x14ac:dyDescent="0.3">
      <c r="A1180" s="1"/>
      <c r="B1180" s="33">
        <v>44347</v>
      </c>
      <c r="C1180" s="34"/>
      <c r="D1180" s="24">
        <v>698268</v>
      </c>
      <c r="E1180" s="46" t="str">
        <f ca="1">IFERROR(OFFSET('Product list'!$D$1,MATCH(D1180,'Product list'!$C:$C,0)-1,0),"Product Not in List")</f>
        <v xml:space="preserve">Tri Tip  MW/VAC CHILLED    Carton </v>
      </c>
      <c r="F1180" s="36">
        <v>7352.94</v>
      </c>
      <c r="G1180" s="42">
        <v>9.8000000000000007</v>
      </c>
      <c r="H1180" s="1"/>
      <c r="I1180" s="38">
        <f t="shared" si="0"/>
        <v>72058.812000000005</v>
      </c>
      <c r="J1180" s="1"/>
      <c r="K1180" s="29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customHeight="1" x14ac:dyDescent="0.3">
      <c r="A1181" s="1"/>
      <c r="B1181" s="33">
        <v>44347</v>
      </c>
      <c r="C1181" s="34"/>
      <c r="D1181" s="24">
        <v>698273</v>
      </c>
      <c r="E1181" s="46" t="str">
        <f ca="1">IFERROR(OFFSET('Product list'!$D$1,MATCH(D1181,'Product list'!$C:$C,0)-1,0),"Product Not in List")</f>
        <v xml:space="preserve">Brisket Pieces - Deckle MW/VAC FRZ HGP-Free  CHINA LABEL Carton </v>
      </c>
      <c r="F1181" s="36">
        <v>4411.76</v>
      </c>
      <c r="G1181" s="42">
        <v>5</v>
      </c>
      <c r="H1181" s="1"/>
      <c r="I1181" s="38">
        <f t="shared" si="0"/>
        <v>22058.800000000003</v>
      </c>
      <c r="J1181" s="1"/>
      <c r="K1181" s="29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customHeight="1" x14ac:dyDescent="0.3">
      <c r="A1182" s="1"/>
      <c r="B1182" s="33">
        <v>44347</v>
      </c>
      <c r="C1182" s="34"/>
      <c r="D1182" s="24">
        <v>698301</v>
      </c>
      <c r="E1182" s="46" t="str">
        <f ca="1">IFERROR(OFFSET('Product list'!$D$1,MATCH(D1182,'Product list'!$C:$C,0)-1,0),"Product Not in List")</f>
        <v xml:space="preserve">Back Ribs - 6 Rib, approx 120mm LP FRZ HGP-Free  CHINA LABEL Carton </v>
      </c>
      <c r="F1182" s="36">
        <v>3529</v>
      </c>
      <c r="G1182" s="42">
        <v>6.8</v>
      </c>
      <c r="H1182" s="1"/>
      <c r="I1182" s="38">
        <f t="shared" si="0"/>
        <v>23997.200000000001</v>
      </c>
      <c r="J1182" s="1"/>
      <c r="K1182" s="29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customHeight="1" x14ac:dyDescent="0.3">
      <c r="A1183" s="1"/>
      <c r="B1183" s="33">
        <v>44347</v>
      </c>
      <c r="C1183" s="34"/>
      <c r="D1183" s="24">
        <v>698565</v>
      </c>
      <c r="E1183" s="46" t="str">
        <f ca="1">IFERROR(OFFSET('Product list'!$D$1,MATCH(D1183,'Product list'!$C:$C,0)-1,0),"Product Not in List")</f>
        <v xml:space="preserve">Brisket Navel End - 7 Rib IW/VAC CHILLED    Carton </v>
      </c>
      <c r="F1183" s="36">
        <v>30882.35</v>
      </c>
      <c r="G1183" s="42">
        <v>8.8000000000000007</v>
      </c>
      <c r="H1183" s="1"/>
      <c r="I1183" s="38">
        <f t="shared" si="0"/>
        <v>271764.68</v>
      </c>
      <c r="J1183" s="1"/>
      <c r="K1183" s="29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customHeight="1" x14ac:dyDescent="0.3">
      <c r="A1184" s="1"/>
      <c r="B1184" s="33">
        <v>44347</v>
      </c>
      <c r="C1184" s="34"/>
      <c r="D1184" s="24">
        <v>698818</v>
      </c>
      <c r="E1184" s="46" t="str">
        <f ca="1">IFERROR(OFFSET('Product list'!$D$1,MATCH(D1184,'Product list'!$C:$C,0)-1,0),"Product Not in List")</f>
        <v>*YP* Trimmings 65CL 27.2kg BP FRZ Halal Generic Carton</v>
      </c>
      <c r="F1184" s="36">
        <v>92647</v>
      </c>
      <c r="G1184" s="42">
        <v>4.5999999999999996</v>
      </c>
      <c r="H1184" s="1"/>
      <c r="I1184" s="38">
        <f t="shared" si="0"/>
        <v>426176.19999999995</v>
      </c>
      <c r="J1184" s="1"/>
      <c r="K1184" s="29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customHeight="1" x14ac:dyDescent="0.3">
      <c r="A1185" s="1"/>
      <c r="B1185" s="33">
        <v>44347</v>
      </c>
      <c r="C1185" s="34"/>
      <c r="D1185" s="24">
        <v>763706</v>
      </c>
      <c r="E1185" s="46" t="str">
        <f ca="1">IFERROR(OFFSET('Product list'!$D$1,MATCH(D1185,'Product list'!$C:$C,0)-1,0),"Product Not in List")</f>
        <v xml:space="preserve">Intercostals - Portion Minimum 85mm MW/VAC FRZ    Carton </v>
      </c>
      <c r="F1185" s="36">
        <v>7352</v>
      </c>
      <c r="G1185" s="42">
        <v>11</v>
      </c>
      <c r="H1185" s="1"/>
      <c r="I1185" s="38">
        <f t="shared" si="0"/>
        <v>80872</v>
      </c>
      <c r="J1185" s="1"/>
      <c r="K1185" s="29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customHeight="1" x14ac:dyDescent="0.3">
      <c r="A1186" s="1"/>
      <c r="B1186" s="33">
        <v>44347</v>
      </c>
      <c r="C1186" s="34"/>
      <c r="D1186" s="24">
        <v>763707</v>
      </c>
      <c r="E1186" s="46" t="str">
        <f ca="1">IFERROR(OFFSET('Product list'!$D$1,MATCH(D1186,'Product list'!$C:$C,0)-1,0),"Product Not in List")</f>
        <v xml:space="preserve">Oyster Blade  IW/VAC FRZ    Carton </v>
      </c>
      <c r="F1186" s="36">
        <v>8823.5300000000007</v>
      </c>
      <c r="G1186" s="42">
        <v>9</v>
      </c>
      <c r="H1186" s="1"/>
      <c r="I1186" s="38">
        <f t="shared" si="0"/>
        <v>79411.77</v>
      </c>
      <c r="J1186" s="1"/>
      <c r="K1186" s="29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customHeight="1" x14ac:dyDescent="0.3">
      <c r="A1187" s="1"/>
      <c r="B1187" s="33">
        <v>44347</v>
      </c>
      <c r="C1187" s="34"/>
      <c r="D1187" s="24">
        <v>764794</v>
      </c>
      <c r="E1187" s="46" t="str">
        <f ca="1">IFERROR(OFFSET('Product list'!$D$1,MATCH(D1187,'Product list'!$C:$C,0)-1,0),"Product Not in List")</f>
        <v xml:space="preserve">Chuck Short Rib - 3 Rib MW/VAC FRZ    Carton </v>
      </c>
      <c r="F1187" s="36">
        <v>11764.71</v>
      </c>
      <c r="G1187" s="42">
        <v>8.9</v>
      </c>
      <c r="H1187" s="1"/>
      <c r="I1187" s="38">
        <f t="shared" si="0"/>
        <v>104705.91899999999</v>
      </c>
      <c r="J1187" s="1"/>
      <c r="K1187" s="29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customHeight="1" x14ac:dyDescent="0.3">
      <c r="A1188" s="1"/>
      <c r="B1188" s="33">
        <v>44347</v>
      </c>
      <c r="C1188" s="34"/>
      <c r="D1188" s="24">
        <v>764817</v>
      </c>
      <c r="E1188" s="46" t="str">
        <f ca="1">IFERROR(OFFSET('Product list'!$D$1,MATCH(D1188,'Product list'!$C:$C,0)-1,0),"Product Not in List")</f>
        <v xml:space="preserve">Flap Meat  MW/VAC CHILLED    Carton </v>
      </c>
      <c r="F1188" s="36">
        <v>15441</v>
      </c>
      <c r="G1188" s="42">
        <v>14.4</v>
      </c>
      <c r="H1188" s="1"/>
      <c r="I1188" s="38">
        <f t="shared" si="0"/>
        <v>222350.4</v>
      </c>
      <c r="J1188" s="1"/>
      <c r="K1188" s="29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customHeight="1" x14ac:dyDescent="0.3">
      <c r="A1189" s="1"/>
      <c r="B1189" s="33">
        <v>44347</v>
      </c>
      <c r="C1189" s="34"/>
      <c r="D1189" s="24">
        <v>764822</v>
      </c>
      <c r="E1189" s="46" t="str">
        <f ca="1">IFERROR(OFFSET('Product list'!$D$1,MATCH(D1189,'Product list'!$C:$C,0)-1,0),"Product Not in List")</f>
        <v xml:space="preserve">Bolar Blade  IW/VAC FRZ    Carton </v>
      </c>
      <c r="F1189" s="36">
        <v>11764</v>
      </c>
      <c r="G1189" s="42">
        <v>8.5</v>
      </c>
      <c r="H1189" s="1"/>
      <c r="I1189" s="38">
        <f t="shared" si="0"/>
        <v>99994</v>
      </c>
      <c r="J1189" s="1"/>
      <c r="K1189" s="29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customHeight="1" x14ac:dyDescent="0.3">
      <c r="A1190" s="1"/>
      <c r="B1190" s="33">
        <v>44347</v>
      </c>
      <c r="C1190" s="34"/>
      <c r="D1190" s="24">
        <v>764828</v>
      </c>
      <c r="E1190" s="46" t="str">
        <f ca="1">IFERROR(OFFSET('Product list'!$D$1,MATCH(D1190,'Product list'!$C:$C,0)-1,0),"Product Not in List")</f>
        <v xml:space="preserve">Inside Skirt  MW/VAC FRZ    Carton </v>
      </c>
      <c r="F1190" s="36">
        <v>11323.53</v>
      </c>
      <c r="G1190" s="42">
        <v>9.1999999999999993</v>
      </c>
      <c r="H1190" s="1"/>
      <c r="I1190" s="38">
        <f t="shared" si="0"/>
        <v>104176.476</v>
      </c>
      <c r="J1190" s="1"/>
      <c r="K1190" s="29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customHeight="1" x14ac:dyDescent="0.3">
      <c r="A1191" s="1"/>
      <c r="B1191" s="33">
        <v>44347</v>
      </c>
      <c r="C1191" s="34"/>
      <c r="D1191" s="24">
        <v>764832</v>
      </c>
      <c r="E1191" s="46" t="str">
        <f ca="1">IFERROR(OFFSET('Product list'!$D$1,MATCH(D1191,'Product list'!$C:$C,0)-1,0),"Product Not in List")</f>
        <v xml:space="preserve">Plate Rib  BP FRZ    Carton </v>
      </c>
      <c r="F1191" s="36">
        <v>4411.76</v>
      </c>
      <c r="G1191" s="42">
        <v>3.9</v>
      </c>
      <c r="H1191" s="1"/>
      <c r="I1191" s="38">
        <f t="shared" si="0"/>
        <v>17205.864000000001</v>
      </c>
      <c r="J1191" s="1"/>
      <c r="K1191" s="29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customHeight="1" x14ac:dyDescent="0.3">
      <c r="A1192" s="1"/>
      <c r="B1192" s="33">
        <v>44347</v>
      </c>
      <c r="C1192" s="34"/>
      <c r="D1192" s="24">
        <v>764844</v>
      </c>
      <c r="E1192" s="46" t="str">
        <f ca="1">IFERROR(OFFSET('Product list'!$D$1,MATCH(D1192,'Product list'!$C:$C,0)-1,0),"Product Not in List")</f>
        <v xml:space="preserve">Spare Ribs - 3Rib LP FRZ    Carton </v>
      </c>
      <c r="F1192" s="36">
        <v>5882</v>
      </c>
      <c r="G1192" s="42">
        <v>4.4000000000000004</v>
      </c>
      <c r="H1192" s="1"/>
      <c r="I1192" s="38">
        <f t="shared" si="0"/>
        <v>25880.800000000003</v>
      </c>
      <c r="J1192" s="1"/>
      <c r="K1192" s="29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customHeight="1" x14ac:dyDescent="0.3">
      <c r="A1193" s="1"/>
      <c r="B1193" s="33">
        <v>44347</v>
      </c>
      <c r="C1193" s="34"/>
      <c r="D1193" s="24">
        <v>764861</v>
      </c>
      <c r="E1193" s="46" t="str">
        <f ca="1">IFERROR(OFFSET('Product list'!$D$1,MATCH(D1193,'Product list'!$C:$C,0)-1,0),"Product Not in List")</f>
        <v>*YP* Trimmings 50CL 25.0kg BP FRZ Halal Generic Carton</v>
      </c>
      <c r="F1193" s="36">
        <v>17647.060000000001</v>
      </c>
      <c r="G1193" s="42">
        <v>3.8</v>
      </c>
      <c r="H1193" s="1"/>
      <c r="I1193" s="38">
        <f t="shared" si="0"/>
        <v>67058.828000000009</v>
      </c>
      <c r="J1193" s="1"/>
      <c r="K1193" s="29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customHeight="1" x14ac:dyDescent="0.3">
      <c r="A1194" s="1"/>
      <c r="B1194" s="33">
        <v>44347</v>
      </c>
      <c r="C1194" s="34"/>
      <c r="D1194" s="24">
        <v>764867</v>
      </c>
      <c r="E1194" s="46" t="str">
        <f ca="1">IFERROR(OFFSET('Product list'!$D$1,MATCH(D1194,'Product list'!$C:$C,0)-1,0),"Product Not in List")</f>
        <v xml:space="preserve">Eye Round  MW/VAC FRZ    Carton </v>
      </c>
      <c r="F1194" s="36">
        <v>15441.18</v>
      </c>
      <c r="G1194" s="42">
        <v>9.1999999999999993</v>
      </c>
      <c r="H1194" s="1"/>
      <c r="I1194" s="38">
        <f t="shared" si="0"/>
        <v>142058.856</v>
      </c>
      <c r="J1194" s="1"/>
      <c r="K1194" s="29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customHeight="1" x14ac:dyDescent="0.3">
      <c r="A1195" s="1"/>
      <c r="B1195" s="33">
        <v>44347</v>
      </c>
      <c r="C1195" s="34"/>
      <c r="D1195" s="24">
        <v>764869</v>
      </c>
      <c r="E1195" s="46" t="str">
        <f ca="1">IFERROR(OFFSET('Product list'!$D$1,MATCH(D1195,'Product list'!$C:$C,0)-1,0),"Product Not in List")</f>
        <v xml:space="preserve">Brisket Point End - Deckle Off 5 Rib IW/VAC FRZ    Carton </v>
      </c>
      <c r="F1195" s="36">
        <v>51470.59</v>
      </c>
      <c r="G1195" s="42">
        <v>8.9</v>
      </c>
      <c r="H1195" s="1"/>
      <c r="I1195" s="38">
        <f t="shared" si="0"/>
        <v>458088.25099999999</v>
      </c>
      <c r="J1195" s="1"/>
      <c r="K1195" s="29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customHeight="1" x14ac:dyDescent="0.3">
      <c r="A1196" s="1"/>
      <c r="B1196" s="33">
        <v>44347</v>
      </c>
      <c r="C1196" s="34"/>
      <c r="D1196" s="24">
        <v>764916</v>
      </c>
      <c r="E1196" s="46" t="str">
        <f ca="1">IFERROR(OFFSET('Product list'!$D$1,MATCH(D1196,'Product list'!$C:$C,0)-1,0),"Product Not in List")</f>
        <v xml:space="preserve">Flank Steak  LP FRZ    Carton </v>
      </c>
      <c r="F1196" s="36">
        <v>5705</v>
      </c>
      <c r="G1196" s="42">
        <v>11</v>
      </c>
      <c r="H1196" s="1"/>
      <c r="I1196" s="38">
        <f t="shared" si="0"/>
        <v>62755</v>
      </c>
      <c r="J1196" s="1"/>
      <c r="K1196" s="29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customHeight="1" x14ac:dyDescent="0.3">
      <c r="A1197" s="1"/>
      <c r="B1197" s="33">
        <v>44347</v>
      </c>
      <c r="C1197" s="34"/>
      <c r="D1197" s="24">
        <v>79863</v>
      </c>
      <c r="E1197" s="46" t="str">
        <f ca="1">IFERROR(OFFSET('Product list'!$D$1,MATCH(D1197,'Product list'!$C:$C,0)-1,0),"Product Not in List")</f>
        <v>Outside Flat IW/VAC FZN Non-Halal Generic Carton</v>
      </c>
      <c r="F1197" s="36">
        <v>10294</v>
      </c>
      <c r="G1197" s="42">
        <v>7.5</v>
      </c>
      <c r="H1197" s="1"/>
      <c r="I1197" s="38">
        <f t="shared" si="0"/>
        <v>77205</v>
      </c>
      <c r="J1197" s="1"/>
      <c r="K1197" s="29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customHeight="1" x14ac:dyDescent="0.3">
      <c r="A1198" s="1"/>
      <c r="B1198" s="33">
        <v>44347</v>
      </c>
      <c r="C1198" s="34"/>
      <c r="D1198" s="24">
        <v>764738</v>
      </c>
      <c r="E1198" s="47" t="str">
        <f ca="1">IFERROR(OFFSET('Product list'!$D$1,MATCH(D1198,'Product list'!$C:$C,0)-1,0),"Product Not in List")</f>
        <v>Trimmings 85cl</v>
      </c>
      <c r="F1198" s="36">
        <v>17647</v>
      </c>
      <c r="G1198" s="43">
        <v>7.5</v>
      </c>
      <c r="H1198" s="1"/>
      <c r="I1198" s="38">
        <f t="shared" si="0"/>
        <v>132352.5</v>
      </c>
      <c r="J1198" s="1"/>
      <c r="K1198" s="29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customHeight="1" x14ac:dyDescent="0.3">
      <c r="A1199" s="1"/>
      <c r="B1199" s="33">
        <v>44354</v>
      </c>
      <c r="C1199" s="34"/>
      <c r="D1199" s="24">
        <v>12444</v>
      </c>
      <c r="E1199" s="45" t="str">
        <f ca="1">IFERROR(OFFSET('Product list'!$D$1,MATCH(D1199,'Product list'!$C:$C,0)-1,0),"Product Not in List")</f>
        <v>*YP* Trimmings 75CL 27.2kg BP FRZ Halal Generic Carton</v>
      </c>
      <c r="F1199" s="36">
        <v>108235.29</v>
      </c>
      <c r="G1199" s="41">
        <v>5.6</v>
      </c>
      <c r="H1199" s="1"/>
      <c r="I1199" s="38">
        <f t="shared" si="0"/>
        <v>606117.62399999995</v>
      </c>
      <c r="J1199" s="1"/>
      <c r="K1199" s="29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customHeight="1" x14ac:dyDescent="0.3">
      <c r="A1200" s="1"/>
      <c r="B1200" s="33">
        <v>44354</v>
      </c>
      <c r="C1200" s="34"/>
      <c r="D1200" s="24">
        <v>55217</v>
      </c>
      <c r="E1200" s="46" t="str">
        <f ca="1">IFERROR(OFFSET('Product list'!$D$1,MATCH(D1200,'Product list'!$C:$C,0)-1,0),"Product Not in List")</f>
        <v xml:space="preserve">Short Ribs - 3 Rib MW/VAC FRZ    Carton </v>
      </c>
      <c r="F1200" s="36">
        <v>10705.88</v>
      </c>
      <c r="G1200" s="42">
        <v>10.3</v>
      </c>
      <c r="H1200" s="1"/>
      <c r="I1200" s="38">
        <f t="shared" si="0"/>
        <v>110270.564</v>
      </c>
      <c r="J1200" s="1"/>
      <c r="K1200" s="29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customHeight="1" x14ac:dyDescent="0.3">
      <c r="A1201" s="1"/>
      <c r="B1201" s="33">
        <v>44354</v>
      </c>
      <c r="C1201" s="34"/>
      <c r="D1201" s="24">
        <v>689667</v>
      </c>
      <c r="E1201" s="46" t="str">
        <f ca="1">IFERROR(OFFSET('Product list'!$D$1,MATCH(D1201,'Product list'!$C:$C,0)-1,0),"Product Not in List")</f>
        <v xml:space="preserve">Neck Bone  LP FRZ  Halal  Carton </v>
      </c>
      <c r="F1201" s="36">
        <v>8182</v>
      </c>
      <c r="G1201" s="42">
        <v>2.2000000000000002</v>
      </c>
      <c r="H1201" s="1"/>
      <c r="I1201" s="38">
        <f t="shared" si="0"/>
        <v>18000.400000000001</v>
      </c>
      <c r="J1201" s="1"/>
      <c r="K1201" s="29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customHeight="1" x14ac:dyDescent="0.3">
      <c r="A1202" s="1"/>
      <c r="B1202" s="33">
        <v>44354</v>
      </c>
      <c r="C1202" s="34"/>
      <c r="D1202" s="24">
        <v>689794</v>
      </c>
      <c r="E1202" s="46" t="str">
        <f ca="1">IFERROR(OFFSET('Product list'!$D$1,MATCH(D1202,'Product list'!$C:$C,0)-1,0),"Product Not in List")</f>
        <v xml:space="preserve">Chuck Roll - 5 Rib IW/VAC FRZ  Halal  Carton </v>
      </c>
      <c r="F1202" s="36">
        <v>39117.65</v>
      </c>
      <c r="G1202" s="42">
        <v>9.1999999999999993</v>
      </c>
      <c r="H1202" s="1"/>
      <c r="I1202" s="38">
        <f t="shared" si="0"/>
        <v>359882.38</v>
      </c>
      <c r="J1202" s="1"/>
      <c r="K1202" s="29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customHeight="1" x14ac:dyDescent="0.3">
      <c r="A1203" s="1"/>
      <c r="B1203" s="33">
        <v>44354</v>
      </c>
      <c r="C1203" s="34"/>
      <c r="D1203" s="24">
        <v>697365</v>
      </c>
      <c r="E1203" s="46" t="str">
        <f ca="1">IFERROR(OFFSET('Product list'!$D$1,MATCH(D1203,'Product list'!$C:$C,0)-1,0),"Product Not in List")</f>
        <v>*YP* Knuckle - Undercut On IW/VAC FRZ Halal Generic Carton</v>
      </c>
      <c r="F1203" s="36">
        <v>25294</v>
      </c>
      <c r="G1203" s="42">
        <v>9</v>
      </c>
      <c r="H1203" s="1"/>
      <c r="I1203" s="38">
        <f t="shared" si="0"/>
        <v>227646</v>
      </c>
      <c r="J1203" s="1"/>
      <c r="K1203" s="29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customHeight="1" x14ac:dyDescent="0.3">
      <c r="A1204" s="1"/>
      <c r="B1204" s="33">
        <v>44354</v>
      </c>
      <c r="C1204" s="34"/>
      <c r="D1204" s="24">
        <v>698188</v>
      </c>
      <c r="E1204" s="46" t="str">
        <f ca="1">IFERROR(OFFSET('Product list'!$D$1,MATCH(D1204,'Product list'!$C:$C,0)-1,0),"Product Not in List")</f>
        <v xml:space="preserve">Chuck Roll - 5 Rib IW/VAC FRZ HGP-Free  CHINA LABEL Carton </v>
      </c>
      <c r="F1204" s="36">
        <v>16167.47</v>
      </c>
      <c r="G1204" s="42">
        <v>9.1999999999999993</v>
      </c>
      <c r="H1204" s="1"/>
      <c r="I1204" s="38">
        <f t="shared" si="0"/>
        <v>148740.72399999999</v>
      </c>
      <c r="J1204" s="1"/>
      <c r="K1204" s="29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customHeight="1" x14ac:dyDescent="0.3">
      <c r="A1205" s="1"/>
      <c r="B1205" s="33">
        <v>44354</v>
      </c>
      <c r="C1205" s="34"/>
      <c r="D1205" s="48">
        <v>698227</v>
      </c>
      <c r="E1205" s="49" t="str">
        <f ca="1">IFERROR(OFFSET('Product list'!$D$1,MATCH(D1205,'Product list'!$C:$C,0)-1,0),"Product Not in List")</f>
        <v xml:space="preserve">Chuck Short Rib - 3 Rib MW/VAC FRZ HGP-Free  CHINA LABEL Carton </v>
      </c>
      <c r="F1205" s="50">
        <v>3529.41</v>
      </c>
      <c r="G1205" s="51">
        <v>9.07</v>
      </c>
      <c r="H1205" s="1"/>
      <c r="I1205" s="38">
        <f t="shared" si="0"/>
        <v>32011.7487</v>
      </c>
      <c r="J1205" s="1"/>
      <c r="K1205" s="29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customHeight="1" x14ac:dyDescent="0.3">
      <c r="A1206" s="1"/>
      <c r="B1206" s="33">
        <v>44354</v>
      </c>
      <c r="C1206" s="34"/>
      <c r="D1206" s="24">
        <v>698228</v>
      </c>
      <c r="E1206" s="46" t="str">
        <f ca="1">IFERROR(OFFSET('Product list'!$D$1,MATCH(D1206,'Product list'!$C:$C,0)-1,0),"Product Not in List")</f>
        <v xml:space="preserve">Short Rib  MW/VAC FRZ HGP-Free  CHINA LABEL Carton </v>
      </c>
      <c r="F1206" s="36">
        <v>4411.76</v>
      </c>
      <c r="G1206" s="42">
        <v>12.8</v>
      </c>
      <c r="H1206" s="1"/>
      <c r="I1206" s="38">
        <f t="shared" si="0"/>
        <v>56470.528000000006</v>
      </c>
      <c r="J1206" s="1"/>
      <c r="K1206" s="29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customHeight="1" x14ac:dyDescent="0.3">
      <c r="A1207" s="1"/>
      <c r="B1207" s="33">
        <v>44354</v>
      </c>
      <c r="C1207" s="34"/>
      <c r="D1207" s="24">
        <v>698267</v>
      </c>
      <c r="E1207" s="46" t="str">
        <f ca="1">IFERROR(OFFSET('Product list'!$D$1,MATCH(D1207,'Product list'!$C:$C,0)-1,0),"Product Not in List")</f>
        <v xml:space="preserve">Back Ribs - 6 Rib LP FRZ    Carton </v>
      </c>
      <c r="F1207" s="36">
        <v>8235.2900000000009</v>
      </c>
      <c r="G1207" s="42">
        <v>6.8</v>
      </c>
      <c r="H1207" s="1"/>
      <c r="I1207" s="38">
        <f t="shared" si="0"/>
        <v>55999.972000000002</v>
      </c>
      <c r="J1207" s="1"/>
      <c r="K1207" s="29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customHeight="1" x14ac:dyDescent="0.3">
      <c r="A1208" s="1"/>
      <c r="B1208" s="33">
        <v>44354</v>
      </c>
      <c r="C1208" s="34"/>
      <c r="D1208" s="24">
        <v>698268</v>
      </c>
      <c r="E1208" s="46" t="str">
        <f ca="1">IFERROR(OFFSET('Product list'!$D$1,MATCH(D1208,'Product list'!$C:$C,0)-1,0),"Product Not in List")</f>
        <v xml:space="preserve">Tri Tip  MW/VAC CHILLED    Carton </v>
      </c>
      <c r="F1208" s="36">
        <v>7352.94</v>
      </c>
      <c r="G1208" s="42">
        <v>9.8000000000000007</v>
      </c>
      <c r="H1208" s="1"/>
      <c r="I1208" s="38">
        <f t="shared" si="0"/>
        <v>72058.812000000005</v>
      </c>
      <c r="J1208" s="1"/>
      <c r="K1208" s="29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customHeight="1" x14ac:dyDescent="0.3">
      <c r="A1209" s="1"/>
      <c r="B1209" s="33">
        <v>44354</v>
      </c>
      <c r="C1209" s="34"/>
      <c r="D1209" s="24">
        <v>698273</v>
      </c>
      <c r="E1209" s="46" t="str">
        <f ca="1">IFERROR(OFFSET('Product list'!$D$1,MATCH(D1209,'Product list'!$C:$C,0)-1,0),"Product Not in List")</f>
        <v xml:space="preserve">Brisket Pieces - Deckle MW/VAC FRZ HGP-Free  CHINA LABEL Carton </v>
      </c>
      <c r="F1209" s="36">
        <v>4411.76</v>
      </c>
      <c r="G1209" s="42">
        <v>5</v>
      </c>
      <c r="H1209" s="1"/>
      <c r="I1209" s="38">
        <f t="shared" si="0"/>
        <v>22058.800000000003</v>
      </c>
      <c r="J1209" s="1"/>
      <c r="K1209" s="29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customHeight="1" x14ac:dyDescent="0.3">
      <c r="A1210" s="1"/>
      <c r="B1210" s="33">
        <v>44354</v>
      </c>
      <c r="C1210" s="34"/>
      <c r="D1210" s="24">
        <v>698301</v>
      </c>
      <c r="E1210" s="46" t="str">
        <f ca="1">IFERROR(OFFSET('Product list'!$D$1,MATCH(D1210,'Product list'!$C:$C,0)-1,0),"Product Not in List")</f>
        <v xml:space="preserve">Back Ribs - 6 Rib, approx 120mm LP FRZ HGP-Free  CHINA LABEL Carton </v>
      </c>
      <c r="F1210" s="36">
        <v>3529</v>
      </c>
      <c r="G1210" s="42">
        <v>6.8</v>
      </c>
      <c r="H1210" s="1"/>
      <c r="I1210" s="38">
        <f t="shared" si="0"/>
        <v>23997.200000000001</v>
      </c>
      <c r="J1210" s="1"/>
      <c r="K1210" s="29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customHeight="1" x14ac:dyDescent="0.3">
      <c r="A1211" s="1"/>
      <c r="B1211" s="33">
        <v>44354</v>
      </c>
      <c r="C1211" s="34"/>
      <c r="D1211" s="24">
        <v>698565</v>
      </c>
      <c r="E1211" s="46" t="str">
        <f ca="1">IFERROR(OFFSET('Product list'!$D$1,MATCH(D1211,'Product list'!$C:$C,0)-1,0),"Product Not in List")</f>
        <v xml:space="preserve">Brisket Navel End - 7 Rib IW/VAC CHILLED    Carton </v>
      </c>
      <c r="F1211" s="36">
        <v>25863</v>
      </c>
      <c r="G1211" s="42">
        <v>8.8000000000000007</v>
      </c>
      <c r="H1211" s="1"/>
      <c r="I1211" s="38">
        <f t="shared" si="0"/>
        <v>227594.40000000002</v>
      </c>
      <c r="J1211" s="1"/>
      <c r="K1211" s="29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customHeight="1" x14ac:dyDescent="0.3">
      <c r="A1212" s="1"/>
      <c r="B1212" s="33">
        <v>44354</v>
      </c>
      <c r="C1212" s="34"/>
      <c r="D1212" s="24">
        <v>698818</v>
      </c>
      <c r="E1212" s="46" t="str">
        <f ca="1">IFERROR(OFFSET('Product list'!$D$1,MATCH(D1212,'Product list'!$C:$C,0)-1,0),"Product Not in List")</f>
        <v>*YP* Trimmings 65CL 27.2kg BP FRZ Halal Generic Carton</v>
      </c>
      <c r="F1212" s="36">
        <v>91285</v>
      </c>
      <c r="G1212" s="42">
        <v>4.5999999999999996</v>
      </c>
      <c r="H1212" s="1"/>
      <c r="I1212" s="38">
        <f t="shared" si="0"/>
        <v>419910.99999999994</v>
      </c>
      <c r="J1212" s="1"/>
      <c r="K1212" s="29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customHeight="1" x14ac:dyDescent="0.3">
      <c r="A1213" s="1"/>
      <c r="B1213" s="33">
        <v>44354</v>
      </c>
      <c r="C1213" s="34"/>
      <c r="D1213" s="24">
        <v>763706</v>
      </c>
      <c r="E1213" s="46" t="str">
        <f ca="1">IFERROR(OFFSET('Product list'!$D$1,MATCH(D1213,'Product list'!$C:$C,0)-1,0),"Product Not in List")</f>
        <v xml:space="preserve">Intercostals - Portion Minimum 85mm MW/VAC FRZ    Carton </v>
      </c>
      <c r="F1213" s="36">
        <v>7352</v>
      </c>
      <c r="G1213" s="42">
        <v>11</v>
      </c>
      <c r="H1213" s="1"/>
      <c r="I1213" s="38">
        <f t="shared" si="0"/>
        <v>80872</v>
      </c>
      <c r="J1213" s="1"/>
      <c r="K1213" s="29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customHeight="1" x14ac:dyDescent="0.3">
      <c r="A1214" s="1"/>
      <c r="B1214" s="33">
        <v>44354</v>
      </c>
      <c r="C1214" s="34"/>
      <c r="D1214" s="24">
        <v>763707</v>
      </c>
      <c r="E1214" s="46" t="str">
        <f ca="1">IFERROR(OFFSET('Product list'!$D$1,MATCH(D1214,'Product list'!$C:$C,0)-1,0),"Product Not in List")</f>
        <v xml:space="preserve">Oyster Blade  IW/VAC FRZ    Carton </v>
      </c>
      <c r="F1214" s="36">
        <v>8823.5300000000007</v>
      </c>
      <c r="G1214" s="42">
        <v>9</v>
      </c>
      <c r="H1214" s="1"/>
      <c r="I1214" s="38">
        <f t="shared" si="0"/>
        <v>79411.77</v>
      </c>
      <c r="J1214" s="1"/>
      <c r="K1214" s="29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customHeight="1" x14ac:dyDescent="0.3">
      <c r="A1215" s="1"/>
      <c r="B1215" s="33">
        <v>44354</v>
      </c>
      <c r="C1215" s="34"/>
      <c r="D1215" s="24">
        <v>764794</v>
      </c>
      <c r="E1215" s="46" t="str">
        <f ca="1">IFERROR(OFFSET('Product list'!$D$1,MATCH(D1215,'Product list'!$C:$C,0)-1,0),"Product Not in List")</f>
        <v xml:space="preserve">Chuck Short Rib - 3 Rib MW/VAC FRZ    Carton </v>
      </c>
      <c r="F1215" s="36">
        <v>11764.71</v>
      </c>
      <c r="G1215" s="42">
        <v>8.9</v>
      </c>
      <c r="H1215" s="1"/>
      <c r="I1215" s="38">
        <f t="shared" si="0"/>
        <v>104705.91899999999</v>
      </c>
      <c r="J1215" s="1"/>
      <c r="K1215" s="29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customHeight="1" x14ac:dyDescent="0.3">
      <c r="A1216" s="1"/>
      <c r="B1216" s="33">
        <v>44354</v>
      </c>
      <c r="C1216" s="34"/>
      <c r="D1216" s="24">
        <v>764817</v>
      </c>
      <c r="E1216" s="46" t="str">
        <f ca="1">IFERROR(OFFSET('Product list'!$D$1,MATCH(D1216,'Product list'!$C:$C,0)-1,0),"Product Not in List")</f>
        <v xml:space="preserve">Flap Meat  MW/VAC CHILLED    Carton </v>
      </c>
      <c r="F1216" s="36">
        <v>15441</v>
      </c>
      <c r="G1216" s="42">
        <v>14.4</v>
      </c>
      <c r="H1216" s="1"/>
      <c r="I1216" s="38">
        <f t="shared" si="0"/>
        <v>222350.4</v>
      </c>
      <c r="J1216" s="1"/>
      <c r="K1216" s="29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customHeight="1" x14ac:dyDescent="0.3">
      <c r="A1217" s="1"/>
      <c r="B1217" s="33">
        <v>44354</v>
      </c>
      <c r="C1217" s="34"/>
      <c r="D1217" s="24">
        <v>764822</v>
      </c>
      <c r="E1217" s="46" t="str">
        <f ca="1">IFERROR(OFFSET('Product list'!$D$1,MATCH(D1217,'Product list'!$C:$C,0)-1,0),"Product Not in List")</f>
        <v xml:space="preserve">Bolar Blade  IW/VAC FRZ    Carton </v>
      </c>
      <c r="F1217" s="36">
        <v>11764</v>
      </c>
      <c r="G1217" s="42">
        <v>8.5</v>
      </c>
      <c r="H1217" s="1"/>
      <c r="I1217" s="38">
        <f t="shared" si="0"/>
        <v>99994</v>
      </c>
      <c r="J1217" s="1"/>
      <c r="K1217" s="29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customHeight="1" x14ac:dyDescent="0.3">
      <c r="A1218" s="1"/>
      <c r="B1218" s="33">
        <v>44354</v>
      </c>
      <c r="C1218" s="34"/>
      <c r="D1218" s="24">
        <v>764828</v>
      </c>
      <c r="E1218" s="46" t="str">
        <f ca="1">IFERROR(OFFSET('Product list'!$D$1,MATCH(D1218,'Product list'!$C:$C,0)-1,0),"Product Not in List")</f>
        <v xml:space="preserve">Inside Skirt  MW/VAC FRZ    Carton </v>
      </c>
      <c r="F1218" s="36">
        <v>11323.53</v>
      </c>
      <c r="G1218" s="42">
        <v>9.1999999999999993</v>
      </c>
      <c r="H1218" s="1"/>
      <c r="I1218" s="38">
        <f t="shared" si="0"/>
        <v>104176.476</v>
      </c>
      <c r="J1218" s="1"/>
      <c r="K1218" s="29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customHeight="1" x14ac:dyDescent="0.3">
      <c r="A1219" s="1"/>
      <c r="B1219" s="33">
        <v>44354</v>
      </c>
      <c r="C1219" s="34"/>
      <c r="D1219" s="24">
        <v>764832</v>
      </c>
      <c r="E1219" s="46" t="str">
        <f ca="1">IFERROR(OFFSET('Product list'!$D$1,MATCH(D1219,'Product list'!$C:$C,0)-1,0),"Product Not in List")</f>
        <v xml:space="preserve">Plate Rib  BP FRZ    Carton </v>
      </c>
      <c r="F1219" s="36">
        <v>4411.76</v>
      </c>
      <c r="G1219" s="42">
        <v>3.9</v>
      </c>
      <c r="H1219" s="1"/>
      <c r="I1219" s="38">
        <f t="shared" si="0"/>
        <v>17205.864000000001</v>
      </c>
      <c r="J1219" s="1"/>
      <c r="K1219" s="29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customHeight="1" x14ac:dyDescent="0.3">
      <c r="A1220" s="1"/>
      <c r="B1220" s="33">
        <v>44354</v>
      </c>
      <c r="C1220" s="34"/>
      <c r="D1220" s="24">
        <v>764844</v>
      </c>
      <c r="E1220" s="46" t="str">
        <f ca="1">IFERROR(OFFSET('Product list'!$D$1,MATCH(D1220,'Product list'!$C:$C,0)-1,0),"Product Not in List")</f>
        <v xml:space="preserve">Spare Ribs - 3Rib LP FRZ    Carton </v>
      </c>
      <c r="F1220" s="36">
        <v>5882</v>
      </c>
      <c r="G1220" s="42">
        <v>4.4000000000000004</v>
      </c>
      <c r="H1220" s="1"/>
      <c r="I1220" s="38">
        <f t="shared" si="0"/>
        <v>25880.800000000003</v>
      </c>
      <c r="J1220" s="1"/>
      <c r="K1220" s="29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customHeight="1" x14ac:dyDescent="0.3">
      <c r="A1221" s="1"/>
      <c r="B1221" s="33">
        <v>44354</v>
      </c>
      <c r="C1221" s="34"/>
      <c r="D1221" s="24">
        <v>764861</v>
      </c>
      <c r="E1221" s="46" t="str">
        <f ca="1">IFERROR(OFFSET('Product list'!$D$1,MATCH(D1221,'Product list'!$C:$C,0)-1,0),"Product Not in List")</f>
        <v>*YP* Trimmings 50CL 25.0kg BP FRZ Halal Generic Carton</v>
      </c>
      <c r="F1221" s="36">
        <v>17647.060000000001</v>
      </c>
      <c r="G1221" s="42">
        <v>3.8</v>
      </c>
      <c r="H1221" s="1"/>
      <c r="I1221" s="38">
        <f t="shared" si="0"/>
        <v>67058.828000000009</v>
      </c>
      <c r="J1221" s="1"/>
      <c r="K1221" s="29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customHeight="1" x14ac:dyDescent="0.3">
      <c r="A1222" s="1"/>
      <c r="B1222" s="33">
        <v>44354</v>
      </c>
      <c r="C1222" s="34"/>
      <c r="D1222" s="24">
        <v>764867</v>
      </c>
      <c r="E1222" s="46" t="str">
        <f ca="1">IFERROR(OFFSET('Product list'!$D$1,MATCH(D1222,'Product list'!$C:$C,0)-1,0),"Product Not in List")</f>
        <v xml:space="preserve">Eye Round  MW/VAC FRZ    Carton </v>
      </c>
      <c r="F1222" s="36">
        <v>15441.18</v>
      </c>
      <c r="G1222" s="42">
        <v>9.1999999999999993</v>
      </c>
      <c r="H1222" s="1"/>
      <c r="I1222" s="38">
        <f t="shared" si="0"/>
        <v>142058.856</v>
      </c>
      <c r="J1222" s="1"/>
      <c r="K1222" s="29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customHeight="1" x14ac:dyDescent="0.3">
      <c r="A1223" s="1"/>
      <c r="B1223" s="33">
        <v>44354</v>
      </c>
      <c r="C1223" s="34"/>
      <c r="D1223" s="24">
        <v>764869</v>
      </c>
      <c r="E1223" s="46" t="str">
        <f ca="1">IFERROR(OFFSET('Product list'!$D$1,MATCH(D1223,'Product list'!$C:$C,0)-1,0),"Product Not in List")</f>
        <v xml:space="preserve">Brisket Point End - Deckle Off 5 Rib IW/VAC FRZ    Carton </v>
      </c>
      <c r="F1223" s="36">
        <v>51470.59</v>
      </c>
      <c r="G1223" s="42">
        <v>8.9</v>
      </c>
      <c r="H1223" s="1"/>
      <c r="I1223" s="38">
        <f t="shared" si="0"/>
        <v>458088.25099999999</v>
      </c>
      <c r="J1223" s="1"/>
      <c r="K1223" s="29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customHeight="1" x14ac:dyDescent="0.3">
      <c r="A1224" s="1"/>
      <c r="B1224" s="33">
        <v>44354</v>
      </c>
      <c r="C1224" s="34"/>
      <c r="D1224" s="24">
        <v>764916</v>
      </c>
      <c r="E1224" s="46" t="str">
        <f ca="1">IFERROR(OFFSET('Product list'!$D$1,MATCH(D1224,'Product list'!$C:$C,0)-1,0),"Product Not in List")</f>
        <v xml:space="preserve">Flank Steak  LP FRZ    Carton </v>
      </c>
      <c r="F1224" s="36">
        <v>5705</v>
      </c>
      <c r="G1224" s="42">
        <v>11</v>
      </c>
      <c r="H1224" s="1"/>
      <c r="I1224" s="38">
        <f t="shared" si="0"/>
        <v>62755</v>
      </c>
      <c r="J1224" s="1"/>
      <c r="K1224" s="29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customHeight="1" x14ac:dyDescent="0.3">
      <c r="A1225" s="1"/>
      <c r="B1225" s="33">
        <v>44354</v>
      </c>
      <c r="C1225" s="34"/>
      <c r="D1225" s="24">
        <v>79863</v>
      </c>
      <c r="E1225" s="46" t="str">
        <f ca="1">IFERROR(OFFSET('Product list'!$D$1,MATCH(D1225,'Product list'!$C:$C,0)-1,0),"Product Not in List")</f>
        <v>Outside Flat IW/VAC FZN Non-Halal Generic Carton</v>
      </c>
      <c r="F1225" s="36">
        <v>10294</v>
      </c>
      <c r="G1225" s="42">
        <v>7.5</v>
      </c>
      <c r="H1225" s="1"/>
      <c r="I1225" s="38">
        <f t="shared" si="0"/>
        <v>77205</v>
      </c>
      <c r="J1225" s="1"/>
      <c r="K1225" s="29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customHeight="1" x14ac:dyDescent="0.3">
      <c r="A1226" s="1"/>
      <c r="B1226" s="33">
        <v>44354</v>
      </c>
      <c r="C1226" s="34"/>
      <c r="D1226" s="24">
        <v>764738</v>
      </c>
      <c r="E1226" s="47" t="str">
        <f ca="1">IFERROR(OFFSET('Product list'!$D$1,MATCH(D1226,'Product list'!$C:$C,0)-1,0),"Product Not in List")</f>
        <v>Trimmings 85cl</v>
      </c>
      <c r="F1226" s="36">
        <v>17647</v>
      </c>
      <c r="G1226" s="43">
        <v>7.5</v>
      </c>
      <c r="H1226" s="1"/>
      <c r="I1226" s="38">
        <f t="shared" si="0"/>
        <v>132352.5</v>
      </c>
      <c r="J1226" s="1"/>
      <c r="K1226" s="29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customHeight="1" x14ac:dyDescent="0.3">
      <c r="A1227" s="1"/>
      <c r="B1227" s="33">
        <v>44354</v>
      </c>
      <c r="C1227" s="34"/>
      <c r="D1227" s="48">
        <v>663968</v>
      </c>
      <c r="E1227" s="52" t="str">
        <f ca="1">IFERROR(OFFSET('Product list'!$D$1,MATCH(D1227,'Product list'!$C:$C,0)-1,0),"Product Not in List")</f>
        <v xml:space="preserve">Brisket Navel End - 5 Rib MW/VAC FRZ HGP-Free  CHINA LABEL Carton </v>
      </c>
      <c r="F1227" s="50">
        <v>5019</v>
      </c>
      <c r="G1227" s="53">
        <v>9.59</v>
      </c>
      <c r="H1227" s="1"/>
      <c r="I1227" s="38">
        <f t="shared" si="0"/>
        <v>48132.21</v>
      </c>
      <c r="J1227" s="1"/>
      <c r="K1227" s="29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customHeight="1" x14ac:dyDescent="0.3">
      <c r="A1228" s="1"/>
      <c r="B1228" s="33">
        <v>44354</v>
      </c>
      <c r="C1228" s="34"/>
      <c r="D1228" s="48">
        <v>698166</v>
      </c>
      <c r="E1228" s="52" t="str">
        <f ca="1">IFERROR(OFFSET('Product list'!$D$1,MATCH(D1228,'Product list'!$C:$C,0)-1,0),"Product Not in List")</f>
        <v xml:space="preserve">Thin Flank  MW/VAC FRZ HGP-Free  CHINA LABEL Carton </v>
      </c>
      <c r="F1228" s="50">
        <v>1362</v>
      </c>
      <c r="G1228" s="53">
        <v>6.45</v>
      </c>
      <c r="H1228" s="1"/>
      <c r="I1228" s="38">
        <f t="shared" si="0"/>
        <v>8784.9</v>
      </c>
      <c r="J1228" s="1"/>
      <c r="K1228" s="29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customHeight="1" x14ac:dyDescent="0.3">
      <c r="A1229" s="1"/>
      <c r="B1229" s="33">
        <v>44354</v>
      </c>
      <c r="C1229" s="34"/>
      <c r="D1229" s="48">
        <v>764862</v>
      </c>
      <c r="E1229" s="52" t="str">
        <f ca="1">IFERROR(OFFSET('Product list'!$D$1,MATCH(D1229,'Product list'!$C:$C,0)-1,0),"Product Not in List")</f>
        <v xml:space="preserve">Neck Bones  LP FRZ HGP-Free  CHINA LABEL Carton </v>
      </c>
      <c r="F1229" s="50">
        <v>2553</v>
      </c>
      <c r="G1229" s="53">
        <v>3.5</v>
      </c>
      <c r="H1229" s="1"/>
      <c r="I1229" s="38">
        <f t="shared" si="0"/>
        <v>8935.5</v>
      </c>
      <c r="J1229" s="1"/>
      <c r="K1229" s="29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customHeight="1" x14ac:dyDescent="0.3">
      <c r="A1230" s="1"/>
      <c r="B1230" s="33">
        <v>44361</v>
      </c>
      <c r="C1230" s="34"/>
      <c r="D1230" s="24">
        <v>12444</v>
      </c>
      <c r="E1230" s="45" t="str">
        <f ca="1">IFERROR(OFFSET('Product list'!$D$1,MATCH(D1230,'Product list'!$C:$C,0)-1,0),"Product Not in List")</f>
        <v>*YP* Trimmings 75CL 27.2kg BP FRZ Halal Generic Carton</v>
      </c>
      <c r="F1230" s="36">
        <v>108235.29</v>
      </c>
      <c r="G1230" s="41">
        <v>5.6</v>
      </c>
      <c r="H1230" s="1"/>
      <c r="I1230" s="38">
        <f t="shared" si="0"/>
        <v>606117.62399999995</v>
      </c>
      <c r="J1230" s="1"/>
      <c r="K1230" s="29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customHeight="1" x14ac:dyDescent="0.3">
      <c r="A1231" s="1"/>
      <c r="B1231" s="33">
        <v>44361</v>
      </c>
      <c r="C1231" s="34"/>
      <c r="D1231" s="24">
        <v>55217</v>
      </c>
      <c r="E1231" s="46" t="str">
        <f ca="1">IFERROR(OFFSET('Product list'!$D$1,MATCH(D1231,'Product list'!$C:$C,0)-1,0),"Product Not in List")</f>
        <v xml:space="preserve">Short Ribs - 3 Rib MW/VAC FRZ    Carton </v>
      </c>
      <c r="F1231" s="36">
        <v>10705.88</v>
      </c>
      <c r="G1231" s="42">
        <v>10.3</v>
      </c>
      <c r="H1231" s="1"/>
      <c r="I1231" s="38">
        <f t="shared" si="0"/>
        <v>110270.564</v>
      </c>
      <c r="J1231" s="1"/>
      <c r="K1231" s="29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customHeight="1" x14ac:dyDescent="0.3">
      <c r="A1232" s="1"/>
      <c r="B1232" s="33">
        <v>44361</v>
      </c>
      <c r="C1232" s="34"/>
      <c r="D1232" s="24">
        <v>689667</v>
      </c>
      <c r="E1232" s="46" t="str">
        <f ca="1">IFERROR(OFFSET('Product list'!$D$1,MATCH(D1232,'Product list'!$C:$C,0)-1,0),"Product Not in List")</f>
        <v xml:space="preserve">Neck Bone  LP FRZ  Halal  Carton </v>
      </c>
      <c r="F1232" s="36">
        <v>8182</v>
      </c>
      <c r="G1232" s="42">
        <v>2.2000000000000002</v>
      </c>
      <c r="H1232" s="1"/>
      <c r="I1232" s="38">
        <f t="shared" si="0"/>
        <v>18000.400000000001</v>
      </c>
      <c r="J1232" s="1"/>
      <c r="K1232" s="29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customHeight="1" x14ac:dyDescent="0.3">
      <c r="A1233" s="1"/>
      <c r="B1233" s="33">
        <v>44361</v>
      </c>
      <c r="C1233" s="34"/>
      <c r="D1233" s="24">
        <v>689794</v>
      </c>
      <c r="E1233" s="46" t="str">
        <f ca="1">IFERROR(OFFSET('Product list'!$D$1,MATCH(D1233,'Product list'!$C:$C,0)-1,0),"Product Not in List")</f>
        <v xml:space="preserve">Chuck Roll - 5 Rib IW/VAC FRZ  Halal  Carton </v>
      </c>
      <c r="F1233" s="36">
        <v>39117.65</v>
      </c>
      <c r="G1233" s="42">
        <v>9.1999999999999993</v>
      </c>
      <c r="H1233" s="1"/>
      <c r="I1233" s="38">
        <f t="shared" si="0"/>
        <v>359882.38</v>
      </c>
      <c r="J1233" s="1"/>
      <c r="K1233" s="29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customHeight="1" x14ac:dyDescent="0.3">
      <c r="A1234" s="1"/>
      <c r="B1234" s="33">
        <v>44361</v>
      </c>
      <c r="C1234" s="34"/>
      <c r="D1234" s="24">
        <v>697365</v>
      </c>
      <c r="E1234" s="46" t="str">
        <f ca="1">IFERROR(OFFSET('Product list'!$D$1,MATCH(D1234,'Product list'!$C:$C,0)-1,0),"Product Not in List")</f>
        <v>*YP* Knuckle - Undercut On IW/VAC FRZ Halal Generic Carton</v>
      </c>
      <c r="F1234" s="36">
        <v>25294</v>
      </c>
      <c r="G1234" s="42">
        <v>9</v>
      </c>
      <c r="H1234" s="1"/>
      <c r="I1234" s="38">
        <f t="shared" si="0"/>
        <v>227646</v>
      </c>
      <c r="J1234" s="1"/>
      <c r="K1234" s="29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customHeight="1" x14ac:dyDescent="0.3">
      <c r="A1235" s="1"/>
      <c r="B1235" s="33">
        <v>44361</v>
      </c>
      <c r="C1235" s="34"/>
      <c r="D1235" s="24">
        <v>698188</v>
      </c>
      <c r="E1235" s="46" t="str">
        <f ca="1">IFERROR(OFFSET('Product list'!$D$1,MATCH(D1235,'Product list'!$C:$C,0)-1,0),"Product Not in List")</f>
        <v xml:space="preserve">Chuck Roll - 5 Rib IW/VAC FRZ HGP-Free  CHINA LABEL Carton </v>
      </c>
      <c r="F1235" s="36">
        <v>16167.47</v>
      </c>
      <c r="G1235" s="42">
        <v>9.1999999999999993</v>
      </c>
      <c r="H1235" s="1"/>
      <c r="I1235" s="38">
        <f t="shared" si="0"/>
        <v>148740.72399999999</v>
      </c>
      <c r="J1235" s="1"/>
      <c r="K1235" s="29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customHeight="1" x14ac:dyDescent="0.3">
      <c r="A1236" s="1"/>
      <c r="B1236" s="33">
        <v>44361</v>
      </c>
      <c r="C1236" s="34"/>
      <c r="D1236" s="48">
        <v>698227</v>
      </c>
      <c r="E1236" s="49" t="str">
        <f ca="1">IFERROR(OFFSET('Product list'!$D$1,MATCH(D1236,'Product list'!$C:$C,0)-1,0),"Product Not in List")</f>
        <v xml:space="preserve">Chuck Short Rib - 3 Rib MW/VAC FRZ HGP-Free  CHINA LABEL Carton </v>
      </c>
      <c r="F1236" s="50">
        <v>3529.41</v>
      </c>
      <c r="G1236" s="51">
        <v>9.07</v>
      </c>
      <c r="H1236" s="1"/>
      <c r="I1236" s="38">
        <f t="shared" si="0"/>
        <v>32011.7487</v>
      </c>
      <c r="J1236" s="1"/>
      <c r="K1236" s="29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customHeight="1" x14ac:dyDescent="0.3">
      <c r="A1237" s="1"/>
      <c r="B1237" s="33">
        <v>44361</v>
      </c>
      <c r="C1237" s="34"/>
      <c r="D1237" s="24">
        <v>698228</v>
      </c>
      <c r="E1237" s="46" t="str">
        <f ca="1">IFERROR(OFFSET('Product list'!$D$1,MATCH(D1237,'Product list'!$C:$C,0)-1,0),"Product Not in List")</f>
        <v xml:space="preserve">Short Rib  MW/VAC FRZ HGP-Free  CHINA LABEL Carton </v>
      </c>
      <c r="F1237" s="36">
        <v>4411.76</v>
      </c>
      <c r="G1237" s="42">
        <v>12.8</v>
      </c>
      <c r="H1237" s="1"/>
      <c r="I1237" s="38">
        <f t="shared" si="0"/>
        <v>56470.528000000006</v>
      </c>
      <c r="J1237" s="1"/>
      <c r="K1237" s="29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customHeight="1" x14ac:dyDescent="0.3">
      <c r="A1238" s="1"/>
      <c r="B1238" s="33">
        <v>44361</v>
      </c>
      <c r="C1238" s="34"/>
      <c r="D1238" s="24">
        <v>698267</v>
      </c>
      <c r="E1238" s="46" t="str">
        <f ca="1">IFERROR(OFFSET('Product list'!$D$1,MATCH(D1238,'Product list'!$C:$C,0)-1,0),"Product Not in List")</f>
        <v xml:space="preserve">Back Ribs - 6 Rib LP FRZ    Carton </v>
      </c>
      <c r="F1238" s="36">
        <v>8235.2900000000009</v>
      </c>
      <c r="G1238" s="42">
        <v>6.8</v>
      </c>
      <c r="H1238" s="1"/>
      <c r="I1238" s="38">
        <f t="shared" si="0"/>
        <v>55999.972000000002</v>
      </c>
      <c r="J1238" s="1"/>
      <c r="K1238" s="29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customHeight="1" x14ac:dyDescent="0.3">
      <c r="A1239" s="1"/>
      <c r="B1239" s="33">
        <v>44361</v>
      </c>
      <c r="C1239" s="34"/>
      <c r="D1239" s="24">
        <v>698268</v>
      </c>
      <c r="E1239" s="46" t="str">
        <f ca="1">IFERROR(OFFSET('Product list'!$D$1,MATCH(D1239,'Product list'!$C:$C,0)-1,0),"Product Not in List")</f>
        <v xml:space="preserve">Tri Tip  MW/VAC CHILLED    Carton </v>
      </c>
      <c r="F1239" s="36">
        <v>7352.94</v>
      </c>
      <c r="G1239" s="42">
        <v>9.8000000000000007</v>
      </c>
      <c r="H1239" s="1"/>
      <c r="I1239" s="38">
        <f t="shared" si="0"/>
        <v>72058.812000000005</v>
      </c>
      <c r="J1239" s="1"/>
      <c r="K1239" s="29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customHeight="1" x14ac:dyDescent="0.3">
      <c r="A1240" s="1"/>
      <c r="B1240" s="33">
        <v>44361</v>
      </c>
      <c r="C1240" s="34"/>
      <c r="D1240" s="24">
        <v>698273</v>
      </c>
      <c r="E1240" s="46" t="str">
        <f ca="1">IFERROR(OFFSET('Product list'!$D$1,MATCH(D1240,'Product list'!$C:$C,0)-1,0),"Product Not in List")</f>
        <v xml:space="preserve">Brisket Pieces - Deckle MW/VAC FRZ HGP-Free  CHINA LABEL Carton </v>
      </c>
      <c r="F1240" s="36">
        <v>4411.76</v>
      </c>
      <c r="G1240" s="42">
        <v>5</v>
      </c>
      <c r="H1240" s="1"/>
      <c r="I1240" s="38">
        <f t="shared" si="0"/>
        <v>22058.800000000003</v>
      </c>
      <c r="J1240" s="1"/>
      <c r="K1240" s="29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customHeight="1" x14ac:dyDescent="0.3">
      <c r="A1241" s="1"/>
      <c r="B1241" s="33">
        <v>44361</v>
      </c>
      <c r="C1241" s="34"/>
      <c r="D1241" s="24">
        <v>698301</v>
      </c>
      <c r="E1241" s="46" t="str">
        <f ca="1">IFERROR(OFFSET('Product list'!$D$1,MATCH(D1241,'Product list'!$C:$C,0)-1,0),"Product Not in List")</f>
        <v xml:space="preserve">Back Ribs - 6 Rib, approx 120mm LP FRZ HGP-Free  CHINA LABEL Carton </v>
      </c>
      <c r="F1241" s="36">
        <v>3529</v>
      </c>
      <c r="G1241" s="42">
        <v>6.8</v>
      </c>
      <c r="H1241" s="1"/>
      <c r="I1241" s="38">
        <f t="shared" si="0"/>
        <v>23997.200000000001</v>
      </c>
      <c r="J1241" s="1"/>
      <c r="K1241" s="29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customHeight="1" x14ac:dyDescent="0.3">
      <c r="A1242" s="1"/>
      <c r="B1242" s="33">
        <v>44361</v>
      </c>
      <c r="C1242" s="34"/>
      <c r="D1242" s="24">
        <v>698565</v>
      </c>
      <c r="E1242" s="46" t="str">
        <f ca="1">IFERROR(OFFSET('Product list'!$D$1,MATCH(D1242,'Product list'!$C:$C,0)-1,0),"Product Not in List")</f>
        <v xml:space="preserve">Brisket Navel End - 7 Rib IW/VAC CHILLED    Carton </v>
      </c>
      <c r="F1242" s="36">
        <v>25863</v>
      </c>
      <c r="G1242" s="42">
        <v>8.8000000000000007</v>
      </c>
      <c r="H1242" s="1"/>
      <c r="I1242" s="38">
        <f t="shared" si="0"/>
        <v>227594.40000000002</v>
      </c>
      <c r="J1242" s="1"/>
      <c r="K1242" s="29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customHeight="1" x14ac:dyDescent="0.3">
      <c r="A1243" s="1"/>
      <c r="B1243" s="33">
        <v>44361</v>
      </c>
      <c r="C1243" s="34"/>
      <c r="D1243" s="24">
        <v>698818</v>
      </c>
      <c r="E1243" s="46" t="str">
        <f ca="1">IFERROR(OFFSET('Product list'!$D$1,MATCH(D1243,'Product list'!$C:$C,0)-1,0),"Product Not in List")</f>
        <v>*YP* Trimmings 65CL 27.2kg BP FRZ Halal Generic Carton</v>
      </c>
      <c r="F1243" s="36">
        <v>91285</v>
      </c>
      <c r="G1243" s="42">
        <v>4.5999999999999996</v>
      </c>
      <c r="H1243" s="1"/>
      <c r="I1243" s="38">
        <f t="shared" si="0"/>
        <v>419910.99999999994</v>
      </c>
      <c r="J1243" s="1"/>
      <c r="K1243" s="29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customHeight="1" x14ac:dyDescent="0.3">
      <c r="A1244" s="1"/>
      <c r="B1244" s="33">
        <v>44361</v>
      </c>
      <c r="C1244" s="34"/>
      <c r="D1244" s="24">
        <v>763706</v>
      </c>
      <c r="E1244" s="46" t="str">
        <f ca="1">IFERROR(OFFSET('Product list'!$D$1,MATCH(D1244,'Product list'!$C:$C,0)-1,0),"Product Not in List")</f>
        <v xml:space="preserve">Intercostals - Portion Minimum 85mm MW/VAC FRZ    Carton </v>
      </c>
      <c r="F1244" s="36">
        <v>7352</v>
      </c>
      <c r="G1244" s="42">
        <v>11</v>
      </c>
      <c r="H1244" s="1"/>
      <c r="I1244" s="38">
        <f t="shared" si="0"/>
        <v>80872</v>
      </c>
      <c r="J1244" s="1"/>
      <c r="K1244" s="29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customHeight="1" x14ac:dyDescent="0.3">
      <c r="A1245" s="1"/>
      <c r="B1245" s="33">
        <v>44361</v>
      </c>
      <c r="C1245" s="34"/>
      <c r="D1245" s="24">
        <v>763707</v>
      </c>
      <c r="E1245" s="46" t="str">
        <f ca="1">IFERROR(OFFSET('Product list'!$D$1,MATCH(D1245,'Product list'!$C:$C,0)-1,0),"Product Not in List")</f>
        <v xml:space="preserve">Oyster Blade  IW/VAC FRZ    Carton </v>
      </c>
      <c r="F1245" s="36">
        <v>8823.5300000000007</v>
      </c>
      <c r="G1245" s="42">
        <v>9</v>
      </c>
      <c r="H1245" s="1"/>
      <c r="I1245" s="38">
        <f t="shared" si="0"/>
        <v>79411.77</v>
      </c>
      <c r="J1245" s="1"/>
      <c r="K1245" s="29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customHeight="1" x14ac:dyDescent="0.3">
      <c r="A1246" s="1"/>
      <c r="B1246" s="33">
        <v>44361</v>
      </c>
      <c r="C1246" s="34"/>
      <c r="D1246" s="24">
        <v>764794</v>
      </c>
      <c r="E1246" s="46" t="str">
        <f ca="1">IFERROR(OFFSET('Product list'!$D$1,MATCH(D1246,'Product list'!$C:$C,0)-1,0),"Product Not in List")</f>
        <v xml:space="preserve">Chuck Short Rib - 3 Rib MW/VAC FRZ    Carton </v>
      </c>
      <c r="F1246" s="36">
        <v>11764.71</v>
      </c>
      <c r="G1246" s="42">
        <v>8.9</v>
      </c>
      <c r="H1246" s="1"/>
      <c r="I1246" s="38">
        <f t="shared" si="0"/>
        <v>104705.91899999999</v>
      </c>
      <c r="J1246" s="1"/>
      <c r="K1246" s="29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customHeight="1" x14ac:dyDescent="0.3">
      <c r="A1247" s="1"/>
      <c r="B1247" s="33">
        <v>44361</v>
      </c>
      <c r="C1247" s="34"/>
      <c r="D1247" s="24">
        <v>764817</v>
      </c>
      <c r="E1247" s="46" t="str">
        <f ca="1">IFERROR(OFFSET('Product list'!$D$1,MATCH(D1247,'Product list'!$C:$C,0)-1,0),"Product Not in List")</f>
        <v xml:space="preserve">Flap Meat  MW/VAC CHILLED    Carton </v>
      </c>
      <c r="F1247" s="36">
        <v>15441</v>
      </c>
      <c r="G1247" s="42">
        <v>14.4</v>
      </c>
      <c r="H1247" s="1"/>
      <c r="I1247" s="38">
        <f t="shared" si="0"/>
        <v>222350.4</v>
      </c>
      <c r="J1247" s="1"/>
      <c r="K1247" s="29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customHeight="1" x14ac:dyDescent="0.3">
      <c r="A1248" s="1"/>
      <c r="B1248" s="33">
        <v>44361</v>
      </c>
      <c r="C1248" s="34"/>
      <c r="D1248" s="24">
        <v>764822</v>
      </c>
      <c r="E1248" s="46" t="str">
        <f ca="1">IFERROR(OFFSET('Product list'!$D$1,MATCH(D1248,'Product list'!$C:$C,0)-1,0),"Product Not in List")</f>
        <v xml:space="preserve">Bolar Blade  IW/VAC FRZ    Carton </v>
      </c>
      <c r="F1248" s="36">
        <v>11764</v>
      </c>
      <c r="G1248" s="42">
        <v>8.5</v>
      </c>
      <c r="H1248" s="1"/>
      <c r="I1248" s="38">
        <f t="shared" si="0"/>
        <v>99994</v>
      </c>
      <c r="J1248" s="1"/>
      <c r="K1248" s="29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customHeight="1" x14ac:dyDescent="0.3">
      <c r="A1249" s="1"/>
      <c r="B1249" s="33">
        <v>44361</v>
      </c>
      <c r="C1249" s="34"/>
      <c r="D1249" s="24">
        <v>764828</v>
      </c>
      <c r="E1249" s="46" t="str">
        <f ca="1">IFERROR(OFFSET('Product list'!$D$1,MATCH(D1249,'Product list'!$C:$C,0)-1,0),"Product Not in List")</f>
        <v xml:space="preserve">Inside Skirt  MW/VAC FRZ    Carton </v>
      </c>
      <c r="F1249" s="36">
        <v>11323.53</v>
      </c>
      <c r="G1249" s="42">
        <v>9.1999999999999993</v>
      </c>
      <c r="H1249" s="1"/>
      <c r="I1249" s="38">
        <f t="shared" si="0"/>
        <v>104176.476</v>
      </c>
      <c r="J1249" s="1"/>
      <c r="K1249" s="29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customHeight="1" x14ac:dyDescent="0.3">
      <c r="A1250" s="1"/>
      <c r="B1250" s="33">
        <v>44361</v>
      </c>
      <c r="C1250" s="34"/>
      <c r="D1250" s="24">
        <v>764832</v>
      </c>
      <c r="E1250" s="46" t="str">
        <f ca="1">IFERROR(OFFSET('Product list'!$D$1,MATCH(D1250,'Product list'!$C:$C,0)-1,0),"Product Not in List")</f>
        <v xml:space="preserve">Plate Rib  BP FRZ    Carton </v>
      </c>
      <c r="F1250" s="36">
        <v>4411.76</v>
      </c>
      <c r="G1250" s="42">
        <v>3.9</v>
      </c>
      <c r="H1250" s="1"/>
      <c r="I1250" s="38">
        <f t="shared" si="0"/>
        <v>17205.864000000001</v>
      </c>
      <c r="J1250" s="1"/>
      <c r="K1250" s="29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customHeight="1" x14ac:dyDescent="0.3">
      <c r="A1251" s="1"/>
      <c r="B1251" s="33">
        <v>44361</v>
      </c>
      <c r="C1251" s="34"/>
      <c r="D1251" s="24">
        <v>764844</v>
      </c>
      <c r="E1251" s="46" t="str">
        <f ca="1">IFERROR(OFFSET('Product list'!$D$1,MATCH(D1251,'Product list'!$C:$C,0)-1,0),"Product Not in List")</f>
        <v xml:space="preserve">Spare Ribs - 3Rib LP FRZ    Carton </v>
      </c>
      <c r="F1251" s="36">
        <v>5882</v>
      </c>
      <c r="G1251" s="42">
        <v>4.4000000000000004</v>
      </c>
      <c r="H1251" s="1"/>
      <c r="I1251" s="38">
        <f t="shared" si="0"/>
        <v>25880.800000000003</v>
      </c>
      <c r="J1251" s="1"/>
      <c r="K1251" s="29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customHeight="1" x14ac:dyDescent="0.3">
      <c r="A1252" s="1"/>
      <c r="B1252" s="33">
        <v>44361</v>
      </c>
      <c r="C1252" s="34"/>
      <c r="D1252" s="24">
        <v>764861</v>
      </c>
      <c r="E1252" s="46" t="str">
        <f ca="1">IFERROR(OFFSET('Product list'!$D$1,MATCH(D1252,'Product list'!$C:$C,0)-1,0),"Product Not in List")</f>
        <v>*YP* Trimmings 50CL 25.0kg BP FRZ Halal Generic Carton</v>
      </c>
      <c r="F1252" s="36">
        <v>17647.060000000001</v>
      </c>
      <c r="G1252" s="42">
        <v>3.8</v>
      </c>
      <c r="H1252" s="1"/>
      <c r="I1252" s="38">
        <f t="shared" si="0"/>
        <v>67058.828000000009</v>
      </c>
      <c r="J1252" s="1"/>
      <c r="K1252" s="29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customHeight="1" x14ac:dyDescent="0.3">
      <c r="A1253" s="1"/>
      <c r="B1253" s="33">
        <v>44361</v>
      </c>
      <c r="C1253" s="34"/>
      <c r="D1253" s="24">
        <v>764867</v>
      </c>
      <c r="E1253" s="46" t="str">
        <f ca="1">IFERROR(OFFSET('Product list'!$D$1,MATCH(D1253,'Product list'!$C:$C,0)-1,0),"Product Not in List")</f>
        <v xml:space="preserve">Eye Round  MW/VAC FRZ    Carton </v>
      </c>
      <c r="F1253" s="36">
        <v>15441.18</v>
      </c>
      <c r="G1253" s="42">
        <v>9.1999999999999993</v>
      </c>
      <c r="H1253" s="1"/>
      <c r="I1253" s="38">
        <f t="shared" si="0"/>
        <v>142058.856</v>
      </c>
      <c r="J1253" s="1"/>
      <c r="K1253" s="29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customHeight="1" x14ac:dyDescent="0.3">
      <c r="A1254" s="1"/>
      <c r="B1254" s="33">
        <v>44361</v>
      </c>
      <c r="C1254" s="34"/>
      <c r="D1254" s="24">
        <v>764869</v>
      </c>
      <c r="E1254" s="46" t="str">
        <f ca="1">IFERROR(OFFSET('Product list'!$D$1,MATCH(D1254,'Product list'!$C:$C,0)-1,0),"Product Not in List")</f>
        <v xml:space="preserve">Brisket Point End - Deckle Off 5 Rib IW/VAC FRZ    Carton </v>
      </c>
      <c r="F1254" s="36">
        <v>51470.59</v>
      </c>
      <c r="G1254" s="42">
        <v>8.9</v>
      </c>
      <c r="H1254" s="1"/>
      <c r="I1254" s="38">
        <f t="shared" si="0"/>
        <v>458088.25099999999</v>
      </c>
      <c r="J1254" s="1"/>
      <c r="K1254" s="29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customHeight="1" x14ac:dyDescent="0.3">
      <c r="A1255" s="1"/>
      <c r="B1255" s="33">
        <v>44361</v>
      </c>
      <c r="C1255" s="34"/>
      <c r="D1255" s="24">
        <v>764916</v>
      </c>
      <c r="E1255" s="46" t="str">
        <f ca="1">IFERROR(OFFSET('Product list'!$D$1,MATCH(D1255,'Product list'!$C:$C,0)-1,0),"Product Not in List")</f>
        <v xml:space="preserve">Flank Steak  LP FRZ    Carton </v>
      </c>
      <c r="F1255" s="36">
        <v>5705</v>
      </c>
      <c r="G1255" s="42">
        <v>11</v>
      </c>
      <c r="H1255" s="1"/>
      <c r="I1255" s="38">
        <f t="shared" si="0"/>
        <v>62755</v>
      </c>
      <c r="J1255" s="1"/>
      <c r="K1255" s="29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customHeight="1" x14ac:dyDescent="0.3">
      <c r="A1256" s="1"/>
      <c r="B1256" s="33">
        <v>44361</v>
      </c>
      <c r="C1256" s="34"/>
      <c r="D1256" s="24">
        <v>79863</v>
      </c>
      <c r="E1256" s="46" t="str">
        <f ca="1">IFERROR(OFFSET('Product list'!$D$1,MATCH(D1256,'Product list'!$C:$C,0)-1,0),"Product Not in List")</f>
        <v>Outside Flat IW/VAC FZN Non-Halal Generic Carton</v>
      </c>
      <c r="F1256" s="36">
        <v>10294</v>
      </c>
      <c r="G1256" s="42">
        <v>7.5</v>
      </c>
      <c r="H1256" s="1"/>
      <c r="I1256" s="38">
        <f t="shared" si="0"/>
        <v>77205</v>
      </c>
      <c r="J1256" s="1"/>
      <c r="K1256" s="29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75" customHeight="1" x14ac:dyDescent="0.3">
      <c r="A1257" s="1"/>
      <c r="B1257" s="33">
        <v>44361</v>
      </c>
      <c r="C1257" s="34"/>
      <c r="D1257" s="24">
        <v>764738</v>
      </c>
      <c r="E1257" s="47" t="str">
        <f ca="1">IFERROR(OFFSET('Product list'!$D$1,MATCH(D1257,'Product list'!$C:$C,0)-1,0),"Product Not in List")</f>
        <v>Trimmings 85cl</v>
      </c>
      <c r="F1257" s="36">
        <v>17647</v>
      </c>
      <c r="G1257" s="43">
        <v>7.5</v>
      </c>
      <c r="H1257" s="1"/>
      <c r="I1257" s="38">
        <f t="shared" si="0"/>
        <v>132352.5</v>
      </c>
      <c r="J1257" s="1"/>
      <c r="K1257" s="29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customHeight="1" x14ac:dyDescent="0.3">
      <c r="A1258" s="1"/>
      <c r="B1258" s="33">
        <v>44361</v>
      </c>
      <c r="C1258" s="34"/>
      <c r="D1258" s="48">
        <v>663968</v>
      </c>
      <c r="E1258" s="52" t="str">
        <f ca="1">IFERROR(OFFSET('Product list'!$D$1,MATCH(D1258,'Product list'!$C:$C,0)-1,0),"Product Not in List")</f>
        <v xml:space="preserve">Brisket Navel End - 5 Rib MW/VAC FRZ HGP-Free  CHINA LABEL Carton </v>
      </c>
      <c r="F1258" s="50">
        <v>5019</v>
      </c>
      <c r="G1258" s="53">
        <v>9.59</v>
      </c>
      <c r="H1258" s="1"/>
      <c r="I1258" s="38">
        <f t="shared" si="0"/>
        <v>48132.21</v>
      </c>
      <c r="J1258" s="1"/>
      <c r="K1258" s="29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customHeight="1" x14ac:dyDescent="0.3">
      <c r="A1259" s="1"/>
      <c r="B1259" s="33">
        <v>44361</v>
      </c>
      <c r="C1259" s="34"/>
      <c r="D1259" s="48">
        <v>698166</v>
      </c>
      <c r="E1259" s="52" t="str">
        <f ca="1">IFERROR(OFFSET('Product list'!$D$1,MATCH(D1259,'Product list'!$C:$C,0)-1,0),"Product Not in List")</f>
        <v xml:space="preserve">Thin Flank  MW/VAC FRZ HGP-Free  CHINA LABEL Carton </v>
      </c>
      <c r="F1259" s="50">
        <v>1362</v>
      </c>
      <c r="G1259" s="53">
        <v>6.45</v>
      </c>
      <c r="H1259" s="1"/>
      <c r="I1259" s="38">
        <f t="shared" si="0"/>
        <v>8784.9</v>
      </c>
      <c r="J1259" s="1"/>
      <c r="K1259" s="29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customHeight="1" x14ac:dyDescent="0.3">
      <c r="A1260" s="1"/>
      <c r="B1260" s="33">
        <v>44361</v>
      </c>
      <c r="C1260" s="34"/>
      <c r="D1260" s="48">
        <v>764862</v>
      </c>
      <c r="E1260" s="52" t="str">
        <f ca="1">IFERROR(OFFSET('Product list'!$D$1,MATCH(D1260,'Product list'!$C:$C,0)-1,0),"Product Not in List")</f>
        <v xml:space="preserve">Neck Bones  LP FRZ HGP-Free  CHINA LABEL Carton </v>
      </c>
      <c r="F1260" s="50">
        <v>2553</v>
      </c>
      <c r="G1260" s="53">
        <v>3.5</v>
      </c>
      <c r="H1260" s="1"/>
      <c r="I1260" s="38">
        <f t="shared" si="0"/>
        <v>8935.5</v>
      </c>
      <c r="J1260" s="1"/>
      <c r="K1260" s="29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customHeight="1" x14ac:dyDescent="0.3">
      <c r="A1261" s="1"/>
      <c r="B1261" s="33">
        <v>44368</v>
      </c>
      <c r="C1261" s="34"/>
      <c r="D1261" s="24">
        <v>12444</v>
      </c>
      <c r="E1261" s="45" t="str">
        <f ca="1">IFERROR(OFFSET('Product list'!$D$1,MATCH(D1261,'Product list'!$C:$C,0)-1,0),"Product Not in List")</f>
        <v>*YP* Trimmings 75CL 27.2kg BP FRZ Halal Generic Carton</v>
      </c>
      <c r="F1261" s="36">
        <v>108235.29</v>
      </c>
      <c r="G1261" s="41">
        <v>5.6</v>
      </c>
      <c r="H1261" s="1"/>
      <c r="I1261" s="38">
        <f t="shared" si="0"/>
        <v>606117.62399999995</v>
      </c>
      <c r="J1261" s="1"/>
      <c r="K1261" s="29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customHeight="1" x14ac:dyDescent="0.3">
      <c r="A1262" s="1"/>
      <c r="B1262" s="33">
        <v>44368</v>
      </c>
      <c r="C1262" s="34"/>
      <c r="D1262" s="24">
        <v>55217</v>
      </c>
      <c r="E1262" s="46" t="str">
        <f ca="1">IFERROR(OFFSET('Product list'!$D$1,MATCH(D1262,'Product list'!$C:$C,0)-1,0),"Product Not in List")</f>
        <v xml:space="preserve">Short Ribs - 3 Rib MW/VAC FRZ    Carton </v>
      </c>
      <c r="F1262" s="36">
        <v>10705.88</v>
      </c>
      <c r="G1262" s="42">
        <v>10.3</v>
      </c>
      <c r="H1262" s="1"/>
      <c r="I1262" s="38">
        <f t="shared" si="0"/>
        <v>110270.564</v>
      </c>
      <c r="J1262" s="1"/>
      <c r="K1262" s="29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75" customHeight="1" x14ac:dyDescent="0.3">
      <c r="A1263" s="1"/>
      <c r="B1263" s="33">
        <v>44368</v>
      </c>
      <c r="C1263" s="34"/>
      <c r="D1263" s="24">
        <v>689667</v>
      </c>
      <c r="E1263" s="46" t="str">
        <f ca="1">IFERROR(OFFSET('Product list'!$D$1,MATCH(D1263,'Product list'!$C:$C,0)-1,0),"Product Not in List")</f>
        <v xml:space="preserve">Neck Bone  LP FRZ  Halal  Carton </v>
      </c>
      <c r="F1263" s="36">
        <v>8182</v>
      </c>
      <c r="G1263" s="42">
        <v>2.2000000000000002</v>
      </c>
      <c r="H1263" s="1"/>
      <c r="I1263" s="38">
        <f t="shared" si="0"/>
        <v>18000.400000000001</v>
      </c>
      <c r="J1263" s="1"/>
      <c r="K1263" s="29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customHeight="1" x14ac:dyDescent="0.3">
      <c r="A1264" s="1"/>
      <c r="B1264" s="33">
        <v>44368</v>
      </c>
      <c r="C1264" s="34"/>
      <c r="D1264" s="24">
        <v>689794</v>
      </c>
      <c r="E1264" s="46" t="str">
        <f ca="1">IFERROR(OFFSET('Product list'!$D$1,MATCH(D1264,'Product list'!$C:$C,0)-1,0),"Product Not in List")</f>
        <v xml:space="preserve">Chuck Roll - 5 Rib IW/VAC FRZ  Halal  Carton </v>
      </c>
      <c r="F1264" s="36">
        <v>39117.65</v>
      </c>
      <c r="G1264" s="42">
        <v>9.1999999999999993</v>
      </c>
      <c r="H1264" s="1"/>
      <c r="I1264" s="38">
        <f t="shared" si="0"/>
        <v>359882.38</v>
      </c>
      <c r="J1264" s="1"/>
      <c r="K1264" s="29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customHeight="1" x14ac:dyDescent="0.3">
      <c r="A1265" s="1"/>
      <c r="B1265" s="33">
        <v>44368</v>
      </c>
      <c r="C1265" s="34"/>
      <c r="D1265" s="24">
        <v>697365</v>
      </c>
      <c r="E1265" s="46" t="str">
        <f ca="1">IFERROR(OFFSET('Product list'!$D$1,MATCH(D1265,'Product list'!$C:$C,0)-1,0),"Product Not in List")</f>
        <v>*YP* Knuckle - Undercut On IW/VAC FRZ Halal Generic Carton</v>
      </c>
      <c r="F1265" s="36">
        <v>25294</v>
      </c>
      <c r="G1265" s="42">
        <v>9</v>
      </c>
      <c r="H1265" s="1"/>
      <c r="I1265" s="38">
        <f t="shared" si="0"/>
        <v>227646</v>
      </c>
      <c r="J1265" s="1"/>
      <c r="K1265" s="29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customHeight="1" x14ac:dyDescent="0.3">
      <c r="A1266" s="1"/>
      <c r="B1266" s="33">
        <v>44368</v>
      </c>
      <c r="C1266" s="34"/>
      <c r="D1266" s="24">
        <v>698188</v>
      </c>
      <c r="E1266" s="46" t="str">
        <f ca="1">IFERROR(OFFSET('Product list'!$D$1,MATCH(D1266,'Product list'!$C:$C,0)-1,0),"Product Not in List")</f>
        <v xml:space="preserve">Chuck Roll - 5 Rib IW/VAC FRZ HGP-Free  CHINA LABEL Carton </v>
      </c>
      <c r="F1266" s="36">
        <v>16167.47</v>
      </c>
      <c r="G1266" s="42">
        <v>9.1999999999999993</v>
      </c>
      <c r="H1266" s="1"/>
      <c r="I1266" s="38">
        <f t="shared" si="0"/>
        <v>148740.72399999999</v>
      </c>
      <c r="J1266" s="1"/>
      <c r="K1266" s="29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customHeight="1" x14ac:dyDescent="0.3">
      <c r="A1267" s="1"/>
      <c r="B1267" s="33">
        <v>44368</v>
      </c>
      <c r="C1267" s="34"/>
      <c r="D1267" s="48">
        <v>698227</v>
      </c>
      <c r="E1267" s="49" t="str">
        <f ca="1">IFERROR(OFFSET('Product list'!$D$1,MATCH(D1267,'Product list'!$C:$C,0)-1,0),"Product Not in List")</f>
        <v xml:space="preserve">Chuck Short Rib - 3 Rib MW/VAC FRZ HGP-Free  CHINA LABEL Carton </v>
      </c>
      <c r="F1267" s="50">
        <v>3529.41</v>
      </c>
      <c r="G1267" s="51">
        <v>9.07</v>
      </c>
      <c r="H1267" s="1"/>
      <c r="I1267" s="38">
        <f t="shared" si="0"/>
        <v>32011.7487</v>
      </c>
      <c r="J1267" s="1"/>
      <c r="K1267" s="29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customHeight="1" x14ac:dyDescent="0.3">
      <c r="A1268" s="1"/>
      <c r="B1268" s="33">
        <v>44368</v>
      </c>
      <c r="C1268" s="34"/>
      <c r="D1268" s="24">
        <v>698228</v>
      </c>
      <c r="E1268" s="46" t="str">
        <f ca="1">IFERROR(OFFSET('Product list'!$D$1,MATCH(D1268,'Product list'!$C:$C,0)-1,0),"Product Not in List")</f>
        <v xml:space="preserve">Short Rib  MW/VAC FRZ HGP-Free  CHINA LABEL Carton </v>
      </c>
      <c r="F1268" s="36">
        <v>4411.76</v>
      </c>
      <c r="G1268" s="42">
        <v>12.8</v>
      </c>
      <c r="H1268" s="1"/>
      <c r="I1268" s="38">
        <f t="shared" si="0"/>
        <v>56470.528000000006</v>
      </c>
      <c r="J1268" s="1"/>
      <c r="K1268" s="29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customHeight="1" x14ac:dyDescent="0.3">
      <c r="A1269" s="1"/>
      <c r="B1269" s="33">
        <v>44368</v>
      </c>
      <c r="C1269" s="34"/>
      <c r="D1269" s="24">
        <v>698267</v>
      </c>
      <c r="E1269" s="46" t="str">
        <f ca="1">IFERROR(OFFSET('Product list'!$D$1,MATCH(D1269,'Product list'!$C:$C,0)-1,0),"Product Not in List")</f>
        <v xml:space="preserve">Back Ribs - 6 Rib LP FRZ    Carton </v>
      </c>
      <c r="F1269" s="36">
        <v>8235.2900000000009</v>
      </c>
      <c r="G1269" s="42">
        <v>6.8</v>
      </c>
      <c r="H1269" s="1"/>
      <c r="I1269" s="38">
        <f t="shared" si="0"/>
        <v>55999.972000000002</v>
      </c>
      <c r="J1269" s="1"/>
      <c r="K1269" s="29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customHeight="1" x14ac:dyDescent="0.3">
      <c r="A1270" s="1"/>
      <c r="B1270" s="33">
        <v>44368</v>
      </c>
      <c r="C1270" s="34"/>
      <c r="D1270" s="24">
        <v>698268</v>
      </c>
      <c r="E1270" s="46" t="str">
        <f ca="1">IFERROR(OFFSET('Product list'!$D$1,MATCH(D1270,'Product list'!$C:$C,0)-1,0),"Product Not in List")</f>
        <v xml:space="preserve">Tri Tip  MW/VAC CHILLED    Carton </v>
      </c>
      <c r="F1270" s="36">
        <v>7352.94</v>
      </c>
      <c r="G1270" s="42">
        <v>9.8000000000000007</v>
      </c>
      <c r="H1270" s="1"/>
      <c r="I1270" s="38">
        <f t="shared" si="0"/>
        <v>72058.812000000005</v>
      </c>
      <c r="J1270" s="1"/>
      <c r="K1270" s="29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customHeight="1" x14ac:dyDescent="0.3">
      <c r="A1271" s="1"/>
      <c r="B1271" s="33">
        <v>44368</v>
      </c>
      <c r="C1271" s="34"/>
      <c r="D1271" s="24">
        <v>698273</v>
      </c>
      <c r="E1271" s="46" t="str">
        <f ca="1">IFERROR(OFFSET('Product list'!$D$1,MATCH(D1271,'Product list'!$C:$C,0)-1,0),"Product Not in List")</f>
        <v xml:space="preserve">Brisket Pieces - Deckle MW/VAC FRZ HGP-Free  CHINA LABEL Carton </v>
      </c>
      <c r="F1271" s="36">
        <v>4411.76</v>
      </c>
      <c r="G1271" s="42">
        <v>5</v>
      </c>
      <c r="H1271" s="1"/>
      <c r="I1271" s="38">
        <f t="shared" si="0"/>
        <v>22058.800000000003</v>
      </c>
      <c r="J1271" s="1"/>
      <c r="K1271" s="29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customHeight="1" x14ac:dyDescent="0.3">
      <c r="A1272" s="1"/>
      <c r="B1272" s="33">
        <v>44368</v>
      </c>
      <c r="C1272" s="34"/>
      <c r="D1272" s="24">
        <v>698301</v>
      </c>
      <c r="E1272" s="46" t="str">
        <f ca="1">IFERROR(OFFSET('Product list'!$D$1,MATCH(D1272,'Product list'!$C:$C,0)-1,0),"Product Not in List")</f>
        <v xml:space="preserve">Back Ribs - 6 Rib, approx 120mm LP FRZ HGP-Free  CHINA LABEL Carton </v>
      </c>
      <c r="F1272" s="36">
        <v>3529</v>
      </c>
      <c r="G1272" s="42">
        <v>6.8</v>
      </c>
      <c r="H1272" s="1"/>
      <c r="I1272" s="38">
        <f t="shared" si="0"/>
        <v>23997.200000000001</v>
      </c>
      <c r="J1272" s="1"/>
      <c r="K1272" s="29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customHeight="1" x14ac:dyDescent="0.3">
      <c r="A1273" s="1"/>
      <c r="B1273" s="33">
        <v>44368</v>
      </c>
      <c r="C1273" s="34"/>
      <c r="D1273" s="24">
        <v>698565</v>
      </c>
      <c r="E1273" s="46" t="str">
        <f ca="1">IFERROR(OFFSET('Product list'!$D$1,MATCH(D1273,'Product list'!$C:$C,0)-1,0),"Product Not in List")</f>
        <v xml:space="preserve">Brisket Navel End - 7 Rib IW/VAC CHILLED    Carton </v>
      </c>
      <c r="F1273" s="36">
        <v>25863</v>
      </c>
      <c r="G1273" s="42">
        <v>8.8000000000000007</v>
      </c>
      <c r="H1273" s="1"/>
      <c r="I1273" s="38">
        <f t="shared" si="0"/>
        <v>227594.40000000002</v>
      </c>
      <c r="J1273" s="1"/>
      <c r="K1273" s="29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customHeight="1" x14ac:dyDescent="0.3">
      <c r="A1274" s="1"/>
      <c r="B1274" s="33">
        <v>44368</v>
      </c>
      <c r="C1274" s="34"/>
      <c r="D1274" s="24">
        <v>698818</v>
      </c>
      <c r="E1274" s="46" t="str">
        <f ca="1">IFERROR(OFFSET('Product list'!$D$1,MATCH(D1274,'Product list'!$C:$C,0)-1,0),"Product Not in List")</f>
        <v>*YP* Trimmings 65CL 27.2kg BP FRZ Halal Generic Carton</v>
      </c>
      <c r="F1274" s="36">
        <v>91285</v>
      </c>
      <c r="G1274" s="42">
        <v>4.5999999999999996</v>
      </c>
      <c r="H1274" s="1"/>
      <c r="I1274" s="38">
        <f t="shared" si="0"/>
        <v>419910.99999999994</v>
      </c>
      <c r="J1274" s="1"/>
      <c r="K1274" s="29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customHeight="1" x14ac:dyDescent="0.3">
      <c r="A1275" s="1"/>
      <c r="B1275" s="33">
        <v>44368</v>
      </c>
      <c r="C1275" s="34"/>
      <c r="D1275" s="24">
        <v>763706</v>
      </c>
      <c r="E1275" s="46" t="str">
        <f ca="1">IFERROR(OFFSET('Product list'!$D$1,MATCH(D1275,'Product list'!$C:$C,0)-1,0),"Product Not in List")</f>
        <v xml:space="preserve">Intercostals - Portion Minimum 85mm MW/VAC FRZ    Carton </v>
      </c>
      <c r="F1275" s="36">
        <v>7352</v>
      </c>
      <c r="G1275" s="42">
        <v>11</v>
      </c>
      <c r="H1275" s="1"/>
      <c r="I1275" s="38">
        <f t="shared" si="0"/>
        <v>80872</v>
      </c>
      <c r="J1275" s="1"/>
      <c r="K1275" s="29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customHeight="1" x14ac:dyDescent="0.3">
      <c r="A1276" s="1"/>
      <c r="B1276" s="33">
        <v>44368</v>
      </c>
      <c r="C1276" s="34"/>
      <c r="D1276" s="24">
        <v>763707</v>
      </c>
      <c r="E1276" s="46" t="str">
        <f ca="1">IFERROR(OFFSET('Product list'!$D$1,MATCH(D1276,'Product list'!$C:$C,0)-1,0),"Product Not in List")</f>
        <v xml:space="preserve">Oyster Blade  IW/VAC FRZ    Carton </v>
      </c>
      <c r="F1276" s="36">
        <v>8823.5300000000007</v>
      </c>
      <c r="G1276" s="42">
        <v>9</v>
      </c>
      <c r="H1276" s="1"/>
      <c r="I1276" s="38">
        <f t="shared" si="0"/>
        <v>79411.77</v>
      </c>
      <c r="J1276" s="1"/>
      <c r="K1276" s="29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customHeight="1" x14ac:dyDescent="0.3">
      <c r="A1277" s="1"/>
      <c r="B1277" s="33">
        <v>44368</v>
      </c>
      <c r="C1277" s="34"/>
      <c r="D1277" s="24">
        <v>764794</v>
      </c>
      <c r="E1277" s="46" t="str">
        <f ca="1">IFERROR(OFFSET('Product list'!$D$1,MATCH(D1277,'Product list'!$C:$C,0)-1,0),"Product Not in List")</f>
        <v xml:space="preserve">Chuck Short Rib - 3 Rib MW/VAC FRZ    Carton </v>
      </c>
      <c r="F1277" s="36">
        <v>11764.71</v>
      </c>
      <c r="G1277" s="42">
        <v>8.9</v>
      </c>
      <c r="H1277" s="1"/>
      <c r="I1277" s="38">
        <f t="shared" si="0"/>
        <v>104705.91899999999</v>
      </c>
      <c r="J1277" s="1"/>
      <c r="K1277" s="29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customHeight="1" x14ac:dyDescent="0.3">
      <c r="A1278" s="1"/>
      <c r="B1278" s="33">
        <v>44368</v>
      </c>
      <c r="C1278" s="34"/>
      <c r="D1278" s="24">
        <v>764817</v>
      </c>
      <c r="E1278" s="46" t="str">
        <f ca="1">IFERROR(OFFSET('Product list'!$D$1,MATCH(D1278,'Product list'!$C:$C,0)-1,0),"Product Not in List")</f>
        <v xml:space="preserve">Flap Meat  MW/VAC CHILLED    Carton </v>
      </c>
      <c r="F1278" s="36">
        <v>15441</v>
      </c>
      <c r="G1278" s="42">
        <v>14.4</v>
      </c>
      <c r="H1278" s="1"/>
      <c r="I1278" s="38">
        <f t="shared" si="0"/>
        <v>222350.4</v>
      </c>
      <c r="J1278" s="1"/>
      <c r="K1278" s="29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customHeight="1" x14ac:dyDescent="0.3">
      <c r="A1279" s="1"/>
      <c r="B1279" s="33">
        <v>44368</v>
      </c>
      <c r="C1279" s="34"/>
      <c r="D1279" s="24">
        <v>764822</v>
      </c>
      <c r="E1279" s="46" t="str">
        <f ca="1">IFERROR(OFFSET('Product list'!$D$1,MATCH(D1279,'Product list'!$C:$C,0)-1,0),"Product Not in List")</f>
        <v xml:space="preserve">Bolar Blade  IW/VAC FRZ    Carton </v>
      </c>
      <c r="F1279" s="36">
        <v>11764</v>
      </c>
      <c r="G1279" s="42">
        <v>8.5</v>
      </c>
      <c r="H1279" s="1"/>
      <c r="I1279" s="38">
        <f t="shared" si="0"/>
        <v>99994</v>
      </c>
      <c r="J1279" s="1"/>
      <c r="K1279" s="29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customHeight="1" x14ac:dyDescent="0.3">
      <c r="A1280" s="1"/>
      <c r="B1280" s="33">
        <v>44368</v>
      </c>
      <c r="C1280" s="34"/>
      <c r="D1280" s="24">
        <v>764828</v>
      </c>
      <c r="E1280" s="46" t="str">
        <f ca="1">IFERROR(OFFSET('Product list'!$D$1,MATCH(D1280,'Product list'!$C:$C,0)-1,0),"Product Not in List")</f>
        <v xml:space="preserve">Inside Skirt  MW/VAC FRZ    Carton </v>
      </c>
      <c r="F1280" s="36">
        <v>11323.53</v>
      </c>
      <c r="G1280" s="42">
        <v>9.1999999999999993</v>
      </c>
      <c r="H1280" s="1"/>
      <c r="I1280" s="38">
        <f t="shared" si="0"/>
        <v>104176.476</v>
      </c>
      <c r="J1280" s="1"/>
      <c r="K1280" s="29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customHeight="1" x14ac:dyDescent="0.3">
      <c r="A1281" s="1"/>
      <c r="B1281" s="33">
        <v>44368</v>
      </c>
      <c r="C1281" s="34"/>
      <c r="D1281" s="24">
        <v>764832</v>
      </c>
      <c r="E1281" s="46" t="str">
        <f ca="1">IFERROR(OFFSET('Product list'!$D$1,MATCH(D1281,'Product list'!$C:$C,0)-1,0),"Product Not in List")</f>
        <v xml:space="preserve">Plate Rib  BP FRZ    Carton </v>
      </c>
      <c r="F1281" s="36">
        <v>4411.76</v>
      </c>
      <c r="G1281" s="42">
        <v>3.9</v>
      </c>
      <c r="H1281" s="1"/>
      <c r="I1281" s="38">
        <f t="shared" si="0"/>
        <v>17205.864000000001</v>
      </c>
      <c r="J1281" s="1"/>
      <c r="K1281" s="29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customHeight="1" x14ac:dyDescent="0.3">
      <c r="A1282" s="1"/>
      <c r="B1282" s="33">
        <v>44368</v>
      </c>
      <c r="C1282" s="34"/>
      <c r="D1282" s="24">
        <v>764844</v>
      </c>
      <c r="E1282" s="46" t="str">
        <f ca="1">IFERROR(OFFSET('Product list'!$D$1,MATCH(D1282,'Product list'!$C:$C,0)-1,0),"Product Not in List")</f>
        <v xml:space="preserve">Spare Ribs - 3Rib LP FRZ    Carton </v>
      </c>
      <c r="F1282" s="36">
        <v>5882</v>
      </c>
      <c r="G1282" s="42">
        <v>4.4000000000000004</v>
      </c>
      <c r="H1282" s="1"/>
      <c r="I1282" s="38">
        <f t="shared" si="0"/>
        <v>25880.800000000003</v>
      </c>
      <c r="J1282" s="1"/>
      <c r="K1282" s="29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customHeight="1" x14ac:dyDescent="0.3">
      <c r="A1283" s="1"/>
      <c r="B1283" s="33">
        <v>44368</v>
      </c>
      <c r="C1283" s="34"/>
      <c r="D1283" s="24">
        <v>764861</v>
      </c>
      <c r="E1283" s="46" t="str">
        <f ca="1">IFERROR(OFFSET('Product list'!$D$1,MATCH(D1283,'Product list'!$C:$C,0)-1,0),"Product Not in List")</f>
        <v>*YP* Trimmings 50CL 25.0kg BP FRZ Halal Generic Carton</v>
      </c>
      <c r="F1283" s="36">
        <v>17647.060000000001</v>
      </c>
      <c r="G1283" s="42">
        <v>3.8</v>
      </c>
      <c r="H1283" s="1"/>
      <c r="I1283" s="38">
        <f t="shared" si="0"/>
        <v>67058.828000000009</v>
      </c>
      <c r="J1283" s="1"/>
      <c r="K1283" s="29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customHeight="1" x14ac:dyDescent="0.3">
      <c r="A1284" s="1"/>
      <c r="B1284" s="33">
        <v>44368</v>
      </c>
      <c r="C1284" s="34"/>
      <c r="D1284" s="24">
        <v>764867</v>
      </c>
      <c r="E1284" s="46" t="str">
        <f ca="1">IFERROR(OFFSET('Product list'!$D$1,MATCH(D1284,'Product list'!$C:$C,0)-1,0),"Product Not in List")</f>
        <v xml:space="preserve">Eye Round  MW/VAC FRZ    Carton </v>
      </c>
      <c r="F1284" s="36">
        <v>15441.18</v>
      </c>
      <c r="G1284" s="42">
        <v>9.1999999999999993</v>
      </c>
      <c r="H1284" s="1"/>
      <c r="I1284" s="38">
        <f t="shared" si="0"/>
        <v>142058.856</v>
      </c>
      <c r="J1284" s="1"/>
      <c r="K1284" s="29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customHeight="1" x14ac:dyDescent="0.3">
      <c r="A1285" s="1"/>
      <c r="B1285" s="33">
        <v>44368</v>
      </c>
      <c r="C1285" s="34"/>
      <c r="D1285" s="24">
        <v>764869</v>
      </c>
      <c r="E1285" s="46" t="str">
        <f ca="1">IFERROR(OFFSET('Product list'!$D$1,MATCH(D1285,'Product list'!$C:$C,0)-1,0),"Product Not in List")</f>
        <v xml:space="preserve">Brisket Point End - Deckle Off 5 Rib IW/VAC FRZ    Carton </v>
      </c>
      <c r="F1285" s="36">
        <v>51470.59</v>
      </c>
      <c r="G1285" s="42">
        <v>8.9</v>
      </c>
      <c r="H1285" s="1"/>
      <c r="I1285" s="38">
        <f t="shared" si="0"/>
        <v>458088.25099999999</v>
      </c>
      <c r="J1285" s="1"/>
      <c r="K1285" s="29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customHeight="1" x14ac:dyDescent="0.3">
      <c r="A1286" s="1"/>
      <c r="B1286" s="33">
        <v>44368</v>
      </c>
      <c r="C1286" s="34"/>
      <c r="D1286" s="24">
        <v>764916</v>
      </c>
      <c r="E1286" s="46" t="str">
        <f ca="1">IFERROR(OFFSET('Product list'!$D$1,MATCH(D1286,'Product list'!$C:$C,0)-1,0),"Product Not in List")</f>
        <v xml:space="preserve">Flank Steak  LP FRZ    Carton </v>
      </c>
      <c r="F1286" s="36">
        <v>5705</v>
      </c>
      <c r="G1286" s="42">
        <v>11</v>
      </c>
      <c r="H1286" s="1"/>
      <c r="I1286" s="38">
        <f t="shared" si="0"/>
        <v>62755</v>
      </c>
      <c r="J1286" s="1"/>
      <c r="K1286" s="29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customHeight="1" x14ac:dyDescent="0.3">
      <c r="A1287" s="1"/>
      <c r="B1287" s="33">
        <v>44368</v>
      </c>
      <c r="C1287" s="34"/>
      <c r="D1287" s="24">
        <v>79863</v>
      </c>
      <c r="E1287" s="46" t="str">
        <f ca="1">IFERROR(OFFSET('Product list'!$D$1,MATCH(D1287,'Product list'!$C:$C,0)-1,0),"Product Not in List")</f>
        <v>Outside Flat IW/VAC FZN Non-Halal Generic Carton</v>
      </c>
      <c r="F1287" s="36">
        <v>10294</v>
      </c>
      <c r="G1287" s="42">
        <v>7.5</v>
      </c>
      <c r="H1287" s="1"/>
      <c r="I1287" s="38">
        <f t="shared" si="0"/>
        <v>77205</v>
      </c>
      <c r="J1287" s="1"/>
      <c r="K1287" s="29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customHeight="1" x14ac:dyDescent="0.3">
      <c r="A1288" s="1"/>
      <c r="B1288" s="33">
        <v>44368</v>
      </c>
      <c r="C1288" s="34"/>
      <c r="D1288" s="24">
        <v>764738</v>
      </c>
      <c r="E1288" s="47" t="str">
        <f ca="1">IFERROR(OFFSET('Product list'!$D$1,MATCH(D1288,'Product list'!$C:$C,0)-1,0),"Product Not in List")</f>
        <v>Trimmings 85cl</v>
      </c>
      <c r="F1288" s="36">
        <v>17647</v>
      </c>
      <c r="G1288" s="43">
        <v>7.5</v>
      </c>
      <c r="H1288" s="1"/>
      <c r="I1288" s="38">
        <f t="shared" si="0"/>
        <v>132352.5</v>
      </c>
      <c r="J1288" s="1"/>
      <c r="K1288" s="29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customHeight="1" x14ac:dyDescent="0.3">
      <c r="A1289" s="1"/>
      <c r="B1289" s="33">
        <v>44368</v>
      </c>
      <c r="C1289" s="34"/>
      <c r="D1289" s="48">
        <v>663968</v>
      </c>
      <c r="E1289" s="52" t="str">
        <f ca="1">IFERROR(OFFSET('Product list'!$D$1,MATCH(D1289,'Product list'!$C:$C,0)-1,0),"Product Not in List")</f>
        <v xml:space="preserve">Brisket Navel End - 5 Rib MW/VAC FRZ HGP-Free  CHINA LABEL Carton </v>
      </c>
      <c r="F1289" s="50">
        <v>5019</v>
      </c>
      <c r="G1289" s="53">
        <v>9.59</v>
      </c>
      <c r="H1289" s="1"/>
      <c r="I1289" s="38">
        <f t="shared" si="0"/>
        <v>48132.21</v>
      </c>
      <c r="J1289" s="1"/>
      <c r="K1289" s="29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customHeight="1" x14ac:dyDescent="0.3">
      <c r="A1290" s="1"/>
      <c r="B1290" s="33">
        <v>44368</v>
      </c>
      <c r="C1290" s="34"/>
      <c r="D1290" s="48">
        <v>698166</v>
      </c>
      <c r="E1290" s="52" t="str">
        <f ca="1">IFERROR(OFFSET('Product list'!$D$1,MATCH(D1290,'Product list'!$C:$C,0)-1,0),"Product Not in List")</f>
        <v xml:space="preserve">Thin Flank  MW/VAC FRZ HGP-Free  CHINA LABEL Carton </v>
      </c>
      <c r="F1290" s="50">
        <v>1362</v>
      </c>
      <c r="G1290" s="53">
        <v>6.45</v>
      </c>
      <c r="H1290" s="1"/>
      <c r="I1290" s="38">
        <f t="shared" si="0"/>
        <v>8784.9</v>
      </c>
      <c r="J1290" s="1"/>
      <c r="K1290" s="29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customHeight="1" x14ac:dyDescent="0.3">
      <c r="A1291" s="1"/>
      <c r="B1291" s="33">
        <v>44368</v>
      </c>
      <c r="C1291" s="34"/>
      <c r="D1291" s="48">
        <v>764862</v>
      </c>
      <c r="E1291" s="52" t="str">
        <f ca="1">IFERROR(OFFSET('Product list'!$D$1,MATCH(D1291,'Product list'!$C:$C,0)-1,0),"Product Not in List")</f>
        <v xml:space="preserve">Neck Bones  LP FRZ HGP-Free  CHINA LABEL Carton </v>
      </c>
      <c r="F1291" s="50">
        <v>2553</v>
      </c>
      <c r="G1291" s="53">
        <v>3.5</v>
      </c>
      <c r="H1291" s="1"/>
      <c r="I1291" s="38">
        <f t="shared" si="0"/>
        <v>8935.5</v>
      </c>
      <c r="J1291" s="1"/>
      <c r="K1291" s="29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customHeight="1" x14ac:dyDescent="0.3">
      <c r="A1292" s="1"/>
      <c r="B1292" s="33">
        <v>44375</v>
      </c>
      <c r="C1292" s="34"/>
      <c r="D1292" s="24">
        <v>12444</v>
      </c>
      <c r="E1292" s="45" t="str">
        <f ca="1">IFERROR(OFFSET('Product list'!$D$1,MATCH(D1292,'Product list'!$C:$C,0)-1,0),"Product Not in List")</f>
        <v>*YP* Trimmings 75CL 27.2kg BP FRZ Halal Generic Carton</v>
      </c>
      <c r="F1292" s="36">
        <v>108235.29</v>
      </c>
      <c r="G1292" s="41">
        <v>5.6</v>
      </c>
      <c r="H1292" s="1"/>
      <c r="I1292" s="38">
        <f t="shared" si="0"/>
        <v>606117.62399999995</v>
      </c>
      <c r="J1292" s="1"/>
      <c r="K1292" s="29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customHeight="1" x14ac:dyDescent="0.3">
      <c r="A1293" s="1"/>
      <c r="B1293" s="33">
        <v>44375</v>
      </c>
      <c r="C1293" s="34"/>
      <c r="D1293" s="24">
        <v>55217</v>
      </c>
      <c r="E1293" s="46" t="str">
        <f ca="1">IFERROR(OFFSET('Product list'!$D$1,MATCH(D1293,'Product list'!$C:$C,0)-1,0),"Product Not in List")</f>
        <v xml:space="preserve">Short Ribs - 3 Rib MW/VAC FRZ    Carton </v>
      </c>
      <c r="F1293" s="36">
        <v>10705.88</v>
      </c>
      <c r="G1293" s="42">
        <v>10.3</v>
      </c>
      <c r="H1293" s="1"/>
      <c r="I1293" s="38">
        <f t="shared" si="0"/>
        <v>110270.564</v>
      </c>
      <c r="J1293" s="1"/>
      <c r="K1293" s="29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customHeight="1" x14ac:dyDescent="0.3">
      <c r="A1294" s="1"/>
      <c r="B1294" s="33">
        <v>44375</v>
      </c>
      <c r="C1294" s="34"/>
      <c r="D1294" s="24">
        <v>689667</v>
      </c>
      <c r="E1294" s="46" t="str">
        <f ca="1">IFERROR(OFFSET('Product list'!$D$1,MATCH(D1294,'Product list'!$C:$C,0)-1,0),"Product Not in List")</f>
        <v xml:space="preserve">Neck Bone  LP FRZ  Halal  Carton </v>
      </c>
      <c r="F1294" s="36">
        <v>8182</v>
      </c>
      <c r="G1294" s="42">
        <v>2.2000000000000002</v>
      </c>
      <c r="H1294" s="1"/>
      <c r="I1294" s="38">
        <f t="shared" si="0"/>
        <v>18000.400000000001</v>
      </c>
      <c r="J1294" s="1"/>
      <c r="K1294" s="29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customHeight="1" x14ac:dyDescent="0.3">
      <c r="A1295" s="1"/>
      <c r="B1295" s="33">
        <v>44375</v>
      </c>
      <c r="C1295" s="34"/>
      <c r="D1295" s="24">
        <v>689794</v>
      </c>
      <c r="E1295" s="46" t="str">
        <f ca="1">IFERROR(OFFSET('Product list'!$D$1,MATCH(D1295,'Product list'!$C:$C,0)-1,0),"Product Not in List")</f>
        <v xml:space="preserve">Chuck Roll - 5 Rib IW/VAC FRZ  Halal  Carton </v>
      </c>
      <c r="F1295" s="36">
        <v>39117.65</v>
      </c>
      <c r="G1295" s="42">
        <v>9.1999999999999993</v>
      </c>
      <c r="H1295" s="1"/>
      <c r="I1295" s="38">
        <f t="shared" si="0"/>
        <v>359882.38</v>
      </c>
      <c r="J1295" s="1"/>
      <c r="K1295" s="29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customHeight="1" x14ac:dyDescent="0.3">
      <c r="A1296" s="1"/>
      <c r="B1296" s="33">
        <v>44375</v>
      </c>
      <c r="C1296" s="34"/>
      <c r="D1296" s="24">
        <v>697365</v>
      </c>
      <c r="E1296" s="46" t="str">
        <f ca="1">IFERROR(OFFSET('Product list'!$D$1,MATCH(D1296,'Product list'!$C:$C,0)-1,0),"Product Not in List")</f>
        <v>*YP* Knuckle - Undercut On IW/VAC FRZ Halal Generic Carton</v>
      </c>
      <c r="F1296" s="36">
        <v>25294</v>
      </c>
      <c r="G1296" s="42">
        <v>9</v>
      </c>
      <c r="H1296" s="1"/>
      <c r="I1296" s="38">
        <f t="shared" si="0"/>
        <v>227646</v>
      </c>
      <c r="J1296" s="1"/>
      <c r="K1296" s="29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customHeight="1" x14ac:dyDescent="0.3">
      <c r="A1297" s="1"/>
      <c r="B1297" s="33">
        <v>44375</v>
      </c>
      <c r="C1297" s="34"/>
      <c r="D1297" s="24">
        <v>698188</v>
      </c>
      <c r="E1297" s="46" t="str">
        <f ca="1">IFERROR(OFFSET('Product list'!$D$1,MATCH(D1297,'Product list'!$C:$C,0)-1,0),"Product Not in List")</f>
        <v xml:space="preserve">Chuck Roll - 5 Rib IW/VAC FRZ HGP-Free  CHINA LABEL Carton </v>
      </c>
      <c r="F1297" s="36">
        <v>16167.47</v>
      </c>
      <c r="G1297" s="42">
        <v>9.1999999999999993</v>
      </c>
      <c r="H1297" s="1"/>
      <c r="I1297" s="38">
        <f t="shared" si="0"/>
        <v>148740.72399999999</v>
      </c>
      <c r="J1297" s="1"/>
      <c r="K1297" s="29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customHeight="1" x14ac:dyDescent="0.3">
      <c r="A1298" s="1"/>
      <c r="B1298" s="33">
        <v>44375</v>
      </c>
      <c r="C1298" s="34"/>
      <c r="D1298" s="48">
        <v>698227</v>
      </c>
      <c r="E1298" s="49" t="str">
        <f ca="1">IFERROR(OFFSET('Product list'!$D$1,MATCH(D1298,'Product list'!$C:$C,0)-1,0),"Product Not in List")</f>
        <v xml:space="preserve">Chuck Short Rib - 3 Rib MW/VAC FRZ HGP-Free  CHINA LABEL Carton </v>
      </c>
      <c r="F1298" s="50">
        <v>3529.41</v>
      </c>
      <c r="G1298" s="51">
        <v>9.07</v>
      </c>
      <c r="H1298" s="1"/>
      <c r="I1298" s="38">
        <f t="shared" si="0"/>
        <v>32011.7487</v>
      </c>
      <c r="J1298" s="1"/>
      <c r="K1298" s="29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customHeight="1" x14ac:dyDescent="0.3">
      <c r="A1299" s="1"/>
      <c r="B1299" s="33">
        <v>44375</v>
      </c>
      <c r="C1299" s="34"/>
      <c r="D1299" s="24">
        <v>698228</v>
      </c>
      <c r="E1299" s="46" t="str">
        <f ca="1">IFERROR(OFFSET('Product list'!$D$1,MATCH(D1299,'Product list'!$C:$C,0)-1,0),"Product Not in List")</f>
        <v xml:space="preserve">Short Rib  MW/VAC FRZ HGP-Free  CHINA LABEL Carton </v>
      </c>
      <c r="F1299" s="36">
        <v>4411.76</v>
      </c>
      <c r="G1299" s="42">
        <v>12.8</v>
      </c>
      <c r="H1299" s="1"/>
      <c r="I1299" s="38">
        <f t="shared" si="0"/>
        <v>56470.528000000006</v>
      </c>
      <c r="J1299" s="1"/>
      <c r="K1299" s="29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customHeight="1" x14ac:dyDescent="0.3">
      <c r="A1300" s="1"/>
      <c r="B1300" s="33">
        <v>44375</v>
      </c>
      <c r="C1300" s="34"/>
      <c r="D1300" s="24">
        <v>698267</v>
      </c>
      <c r="E1300" s="46" t="str">
        <f ca="1">IFERROR(OFFSET('Product list'!$D$1,MATCH(D1300,'Product list'!$C:$C,0)-1,0),"Product Not in List")</f>
        <v xml:space="preserve">Back Ribs - 6 Rib LP FRZ    Carton </v>
      </c>
      <c r="F1300" s="36">
        <v>8235.2900000000009</v>
      </c>
      <c r="G1300" s="42">
        <v>6.8</v>
      </c>
      <c r="H1300" s="1"/>
      <c r="I1300" s="38">
        <f t="shared" si="0"/>
        <v>55999.972000000002</v>
      </c>
      <c r="J1300" s="1"/>
      <c r="K1300" s="29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customHeight="1" x14ac:dyDescent="0.3">
      <c r="A1301" s="1"/>
      <c r="B1301" s="33">
        <v>44375</v>
      </c>
      <c r="C1301" s="34"/>
      <c r="D1301" s="24">
        <v>698268</v>
      </c>
      <c r="E1301" s="46" t="str">
        <f ca="1">IFERROR(OFFSET('Product list'!$D$1,MATCH(D1301,'Product list'!$C:$C,0)-1,0),"Product Not in List")</f>
        <v xml:space="preserve">Tri Tip  MW/VAC CHILLED    Carton </v>
      </c>
      <c r="F1301" s="36">
        <v>7352.94</v>
      </c>
      <c r="G1301" s="42">
        <v>9.8000000000000007</v>
      </c>
      <c r="H1301" s="1"/>
      <c r="I1301" s="38">
        <f t="shared" si="0"/>
        <v>72058.812000000005</v>
      </c>
      <c r="J1301" s="1"/>
      <c r="K1301" s="29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customHeight="1" x14ac:dyDescent="0.3">
      <c r="A1302" s="1"/>
      <c r="B1302" s="33">
        <v>44375</v>
      </c>
      <c r="C1302" s="34"/>
      <c r="D1302" s="24">
        <v>698273</v>
      </c>
      <c r="E1302" s="46" t="str">
        <f ca="1">IFERROR(OFFSET('Product list'!$D$1,MATCH(D1302,'Product list'!$C:$C,0)-1,0),"Product Not in List")</f>
        <v xml:space="preserve">Brisket Pieces - Deckle MW/VAC FRZ HGP-Free  CHINA LABEL Carton </v>
      </c>
      <c r="F1302" s="36">
        <v>4411.76</v>
      </c>
      <c r="G1302" s="42">
        <v>5</v>
      </c>
      <c r="H1302" s="1"/>
      <c r="I1302" s="38">
        <f t="shared" si="0"/>
        <v>22058.800000000003</v>
      </c>
      <c r="J1302" s="1"/>
      <c r="K1302" s="29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customHeight="1" x14ac:dyDescent="0.3">
      <c r="A1303" s="1"/>
      <c r="B1303" s="33">
        <v>44375</v>
      </c>
      <c r="C1303" s="34"/>
      <c r="D1303" s="24">
        <v>698301</v>
      </c>
      <c r="E1303" s="46" t="str">
        <f ca="1">IFERROR(OFFSET('Product list'!$D$1,MATCH(D1303,'Product list'!$C:$C,0)-1,0),"Product Not in List")</f>
        <v xml:space="preserve">Back Ribs - 6 Rib, approx 120mm LP FRZ HGP-Free  CHINA LABEL Carton </v>
      </c>
      <c r="F1303" s="36">
        <v>3529</v>
      </c>
      <c r="G1303" s="42">
        <v>6.8</v>
      </c>
      <c r="H1303" s="1"/>
      <c r="I1303" s="38">
        <f t="shared" si="0"/>
        <v>23997.200000000001</v>
      </c>
      <c r="J1303" s="1"/>
      <c r="K1303" s="29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75" customHeight="1" x14ac:dyDescent="0.3">
      <c r="A1304" s="1"/>
      <c r="B1304" s="33">
        <v>44375</v>
      </c>
      <c r="C1304" s="34"/>
      <c r="D1304" s="24">
        <v>698565</v>
      </c>
      <c r="E1304" s="46" t="str">
        <f ca="1">IFERROR(OFFSET('Product list'!$D$1,MATCH(D1304,'Product list'!$C:$C,0)-1,0),"Product Not in List")</f>
        <v xml:space="preserve">Brisket Navel End - 7 Rib IW/VAC CHILLED    Carton </v>
      </c>
      <c r="F1304" s="36">
        <v>25863</v>
      </c>
      <c r="G1304" s="42">
        <v>8.8000000000000007</v>
      </c>
      <c r="H1304" s="1"/>
      <c r="I1304" s="38">
        <f t="shared" si="0"/>
        <v>227594.40000000002</v>
      </c>
      <c r="J1304" s="1"/>
      <c r="K1304" s="29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customHeight="1" x14ac:dyDescent="0.3">
      <c r="A1305" s="1"/>
      <c r="B1305" s="33">
        <v>44375</v>
      </c>
      <c r="C1305" s="34"/>
      <c r="D1305" s="24">
        <v>698818</v>
      </c>
      <c r="E1305" s="46" t="str">
        <f ca="1">IFERROR(OFFSET('Product list'!$D$1,MATCH(D1305,'Product list'!$C:$C,0)-1,0),"Product Not in List")</f>
        <v>*YP* Trimmings 65CL 27.2kg BP FRZ Halal Generic Carton</v>
      </c>
      <c r="F1305" s="36">
        <v>91285</v>
      </c>
      <c r="G1305" s="42">
        <v>4.5999999999999996</v>
      </c>
      <c r="H1305" s="1"/>
      <c r="I1305" s="38">
        <f t="shared" si="0"/>
        <v>419910.99999999994</v>
      </c>
      <c r="J1305" s="1"/>
      <c r="K1305" s="29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customHeight="1" x14ac:dyDescent="0.3">
      <c r="A1306" s="1"/>
      <c r="B1306" s="33">
        <v>44375</v>
      </c>
      <c r="C1306" s="34"/>
      <c r="D1306" s="24">
        <v>763706</v>
      </c>
      <c r="E1306" s="46" t="str">
        <f ca="1">IFERROR(OFFSET('Product list'!$D$1,MATCH(D1306,'Product list'!$C:$C,0)-1,0),"Product Not in List")</f>
        <v xml:space="preserve">Intercostals - Portion Minimum 85mm MW/VAC FRZ    Carton </v>
      </c>
      <c r="F1306" s="36">
        <v>7352</v>
      </c>
      <c r="G1306" s="42">
        <v>11</v>
      </c>
      <c r="H1306" s="1"/>
      <c r="I1306" s="38">
        <f t="shared" si="0"/>
        <v>80872</v>
      </c>
      <c r="J1306" s="1"/>
      <c r="K1306" s="29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customHeight="1" x14ac:dyDescent="0.3">
      <c r="A1307" s="1"/>
      <c r="B1307" s="33">
        <v>44375</v>
      </c>
      <c r="C1307" s="34"/>
      <c r="D1307" s="24">
        <v>763707</v>
      </c>
      <c r="E1307" s="46" t="str">
        <f ca="1">IFERROR(OFFSET('Product list'!$D$1,MATCH(D1307,'Product list'!$C:$C,0)-1,0),"Product Not in List")</f>
        <v xml:space="preserve">Oyster Blade  IW/VAC FRZ    Carton </v>
      </c>
      <c r="F1307" s="36">
        <v>8823.5300000000007</v>
      </c>
      <c r="G1307" s="42">
        <v>9</v>
      </c>
      <c r="H1307" s="1"/>
      <c r="I1307" s="38">
        <f t="shared" si="0"/>
        <v>79411.77</v>
      </c>
      <c r="J1307" s="1"/>
      <c r="K1307" s="29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customHeight="1" x14ac:dyDescent="0.3">
      <c r="A1308" s="1"/>
      <c r="B1308" s="33">
        <v>44375</v>
      </c>
      <c r="C1308" s="34"/>
      <c r="D1308" s="24">
        <v>764794</v>
      </c>
      <c r="E1308" s="46" t="str">
        <f ca="1">IFERROR(OFFSET('Product list'!$D$1,MATCH(D1308,'Product list'!$C:$C,0)-1,0),"Product Not in List")</f>
        <v xml:space="preserve">Chuck Short Rib - 3 Rib MW/VAC FRZ    Carton </v>
      </c>
      <c r="F1308" s="36">
        <v>11764.71</v>
      </c>
      <c r="G1308" s="42">
        <v>8.9</v>
      </c>
      <c r="H1308" s="1"/>
      <c r="I1308" s="38">
        <f t="shared" si="0"/>
        <v>104705.91899999999</v>
      </c>
      <c r="J1308" s="1"/>
      <c r="K1308" s="29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customHeight="1" x14ac:dyDescent="0.3">
      <c r="A1309" s="1"/>
      <c r="B1309" s="33">
        <v>44375</v>
      </c>
      <c r="C1309" s="34"/>
      <c r="D1309" s="24">
        <v>764817</v>
      </c>
      <c r="E1309" s="46" t="str">
        <f ca="1">IFERROR(OFFSET('Product list'!$D$1,MATCH(D1309,'Product list'!$C:$C,0)-1,0),"Product Not in List")</f>
        <v xml:space="preserve">Flap Meat  MW/VAC CHILLED    Carton </v>
      </c>
      <c r="F1309" s="36">
        <v>15441</v>
      </c>
      <c r="G1309" s="42">
        <v>14.4</v>
      </c>
      <c r="H1309" s="1"/>
      <c r="I1309" s="38">
        <f t="shared" si="0"/>
        <v>222350.4</v>
      </c>
      <c r="J1309" s="1"/>
      <c r="K1309" s="29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customHeight="1" x14ac:dyDescent="0.3">
      <c r="A1310" s="1"/>
      <c r="B1310" s="33">
        <v>44375</v>
      </c>
      <c r="C1310" s="34"/>
      <c r="D1310" s="24">
        <v>764822</v>
      </c>
      <c r="E1310" s="46" t="str">
        <f ca="1">IFERROR(OFFSET('Product list'!$D$1,MATCH(D1310,'Product list'!$C:$C,0)-1,0),"Product Not in List")</f>
        <v xml:space="preserve">Bolar Blade  IW/VAC FRZ    Carton </v>
      </c>
      <c r="F1310" s="36">
        <v>11764</v>
      </c>
      <c r="G1310" s="42">
        <v>8.5</v>
      </c>
      <c r="H1310" s="1"/>
      <c r="I1310" s="38">
        <f t="shared" si="0"/>
        <v>99994</v>
      </c>
      <c r="J1310" s="1"/>
      <c r="K1310" s="29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customHeight="1" x14ac:dyDescent="0.3">
      <c r="A1311" s="1"/>
      <c r="B1311" s="33">
        <v>44375</v>
      </c>
      <c r="C1311" s="34"/>
      <c r="D1311" s="24">
        <v>764828</v>
      </c>
      <c r="E1311" s="46" t="str">
        <f ca="1">IFERROR(OFFSET('Product list'!$D$1,MATCH(D1311,'Product list'!$C:$C,0)-1,0),"Product Not in List")</f>
        <v xml:space="preserve">Inside Skirt  MW/VAC FRZ    Carton </v>
      </c>
      <c r="F1311" s="36">
        <v>11323.53</v>
      </c>
      <c r="G1311" s="42">
        <v>9.1999999999999993</v>
      </c>
      <c r="H1311" s="1"/>
      <c r="I1311" s="38">
        <f t="shared" si="0"/>
        <v>104176.476</v>
      </c>
      <c r="J1311" s="1"/>
      <c r="K1311" s="29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customHeight="1" x14ac:dyDescent="0.3">
      <c r="A1312" s="1"/>
      <c r="B1312" s="33">
        <v>44375</v>
      </c>
      <c r="C1312" s="34"/>
      <c r="D1312" s="24">
        <v>764832</v>
      </c>
      <c r="E1312" s="46" t="str">
        <f ca="1">IFERROR(OFFSET('Product list'!$D$1,MATCH(D1312,'Product list'!$C:$C,0)-1,0),"Product Not in List")</f>
        <v xml:space="preserve">Plate Rib  BP FRZ    Carton </v>
      </c>
      <c r="F1312" s="36">
        <v>4411.76</v>
      </c>
      <c r="G1312" s="42">
        <v>3.9</v>
      </c>
      <c r="H1312" s="1"/>
      <c r="I1312" s="38">
        <f t="shared" si="0"/>
        <v>17205.864000000001</v>
      </c>
      <c r="J1312" s="1"/>
      <c r="K1312" s="29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customHeight="1" x14ac:dyDescent="0.3">
      <c r="A1313" s="1"/>
      <c r="B1313" s="33">
        <v>44375</v>
      </c>
      <c r="C1313" s="34"/>
      <c r="D1313" s="24">
        <v>764844</v>
      </c>
      <c r="E1313" s="46" t="str">
        <f ca="1">IFERROR(OFFSET('Product list'!$D$1,MATCH(D1313,'Product list'!$C:$C,0)-1,0),"Product Not in List")</f>
        <v xml:space="preserve">Spare Ribs - 3Rib LP FRZ    Carton </v>
      </c>
      <c r="F1313" s="36">
        <v>5882</v>
      </c>
      <c r="G1313" s="42">
        <v>4.4000000000000004</v>
      </c>
      <c r="H1313" s="1"/>
      <c r="I1313" s="38">
        <f t="shared" si="0"/>
        <v>25880.800000000003</v>
      </c>
      <c r="J1313" s="1"/>
      <c r="K1313" s="29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customHeight="1" x14ac:dyDescent="0.3">
      <c r="A1314" s="1"/>
      <c r="B1314" s="33">
        <v>44375</v>
      </c>
      <c r="C1314" s="34"/>
      <c r="D1314" s="24">
        <v>764861</v>
      </c>
      <c r="E1314" s="46" t="str">
        <f ca="1">IFERROR(OFFSET('Product list'!$D$1,MATCH(D1314,'Product list'!$C:$C,0)-1,0),"Product Not in List")</f>
        <v>*YP* Trimmings 50CL 25.0kg BP FRZ Halal Generic Carton</v>
      </c>
      <c r="F1314" s="36">
        <v>17647.060000000001</v>
      </c>
      <c r="G1314" s="42">
        <v>3.8</v>
      </c>
      <c r="H1314" s="1"/>
      <c r="I1314" s="38">
        <f t="shared" si="0"/>
        <v>67058.828000000009</v>
      </c>
      <c r="J1314" s="1"/>
      <c r="K1314" s="29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customHeight="1" x14ac:dyDescent="0.3">
      <c r="A1315" s="1"/>
      <c r="B1315" s="33">
        <v>44375</v>
      </c>
      <c r="C1315" s="34"/>
      <c r="D1315" s="24">
        <v>764867</v>
      </c>
      <c r="E1315" s="46" t="str">
        <f ca="1">IFERROR(OFFSET('Product list'!$D$1,MATCH(D1315,'Product list'!$C:$C,0)-1,0),"Product Not in List")</f>
        <v xml:space="preserve">Eye Round  MW/VAC FRZ    Carton </v>
      </c>
      <c r="F1315" s="36">
        <v>15441.18</v>
      </c>
      <c r="G1315" s="42">
        <v>9.1999999999999993</v>
      </c>
      <c r="H1315" s="1"/>
      <c r="I1315" s="38">
        <f t="shared" si="0"/>
        <v>142058.856</v>
      </c>
      <c r="J1315" s="1"/>
      <c r="K1315" s="29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customHeight="1" x14ac:dyDescent="0.3">
      <c r="A1316" s="1"/>
      <c r="B1316" s="33">
        <v>44375</v>
      </c>
      <c r="C1316" s="34"/>
      <c r="D1316" s="24">
        <v>764869</v>
      </c>
      <c r="E1316" s="46" t="str">
        <f ca="1">IFERROR(OFFSET('Product list'!$D$1,MATCH(D1316,'Product list'!$C:$C,0)-1,0),"Product Not in List")</f>
        <v xml:space="preserve">Brisket Point End - Deckle Off 5 Rib IW/VAC FRZ    Carton </v>
      </c>
      <c r="F1316" s="36">
        <v>51470.59</v>
      </c>
      <c r="G1316" s="42">
        <v>8.9</v>
      </c>
      <c r="H1316" s="1"/>
      <c r="I1316" s="38">
        <f t="shared" si="0"/>
        <v>458088.25099999999</v>
      </c>
      <c r="J1316" s="1"/>
      <c r="K1316" s="29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customHeight="1" x14ac:dyDescent="0.3">
      <c r="A1317" s="1"/>
      <c r="B1317" s="33">
        <v>44375</v>
      </c>
      <c r="C1317" s="34"/>
      <c r="D1317" s="24">
        <v>764916</v>
      </c>
      <c r="E1317" s="46" t="str">
        <f ca="1">IFERROR(OFFSET('Product list'!$D$1,MATCH(D1317,'Product list'!$C:$C,0)-1,0),"Product Not in List")</f>
        <v xml:space="preserve">Flank Steak  LP FRZ    Carton </v>
      </c>
      <c r="F1317" s="36">
        <v>5705</v>
      </c>
      <c r="G1317" s="42">
        <v>11</v>
      </c>
      <c r="H1317" s="1"/>
      <c r="I1317" s="38">
        <f t="shared" si="0"/>
        <v>62755</v>
      </c>
      <c r="J1317" s="1"/>
      <c r="K1317" s="29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customHeight="1" x14ac:dyDescent="0.3">
      <c r="A1318" s="1"/>
      <c r="B1318" s="33">
        <v>44375</v>
      </c>
      <c r="C1318" s="34"/>
      <c r="D1318" s="24">
        <v>79863</v>
      </c>
      <c r="E1318" s="46" t="str">
        <f ca="1">IFERROR(OFFSET('Product list'!$D$1,MATCH(D1318,'Product list'!$C:$C,0)-1,0),"Product Not in List")</f>
        <v>Outside Flat IW/VAC FZN Non-Halal Generic Carton</v>
      </c>
      <c r="F1318" s="36">
        <v>10294</v>
      </c>
      <c r="G1318" s="42">
        <v>7.5</v>
      </c>
      <c r="H1318" s="1"/>
      <c r="I1318" s="38">
        <f t="shared" si="0"/>
        <v>77205</v>
      </c>
      <c r="J1318" s="1"/>
      <c r="K1318" s="29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customHeight="1" x14ac:dyDescent="0.3">
      <c r="A1319" s="1"/>
      <c r="B1319" s="33">
        <v>44375</v>
      </c>
      <c r="C1319" s="34"/>
      <c r="D1319" s="24">
        <v>764738</v>
      </c>
      <c r="E1319" s="47" t="str">
        <f ca="1">IFERROR(OFFSET('Product list'!$D$1,MATCH(D1319,'Product list'!$C:$C,0)-1,0),"Product Not in List")</f>
        <v>Trimmings 85cl</v>
      </c>
      <c r="F1319" s="36">
        <v>17647</v>
      </c>
      <c r="G1319" s="43">
        <v>7.5</v>
      </c>
      <c r="H1319" s="1"/>
      <c r="I1319" s="38">
        <f t="shared" si="0"/>
        <v>132352.5</v>
      </c>
      <c r="J1319" s="1"/>
      <c r="K1319" s="29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customHeight="1" x14ac:dyDescent="0.3">
      <c r="A1320" s="1"/>
      <c r="B1320" s="33">
        <v>44375</v>
      </c>
      <c r="C1320" s="34"/>
      <c r="D1320" s="48">
        <v>663968</v>
      </c>
      <c r="E1320" s="52" t="str">
        <f ca="1">IFERROR(OFFSET('Product list'!$D$1,MATCH(D1320,'Product list'!$C:$C,0)-1,0),"Product Not in List")</f>
        <v xml:space="preserve">Brisket Navel End - 5 Rib MW/VAC FRZ HGP-Free  CHINA LABEL Carton </v>
      </c>
      <c r="F1320" s="50">
        <v>5019</v>
      </c>
      <c r="G1320" s="53">
        <v>9.59</v>
      </c>
      <c r="H1320" s="1"/>
      <c r="I1320" s="38">
        <f t="shared" si="0"/>
        <v>48132.21</v>
      </c>
      <c r="J1320" s="1"/>
      <c r="K1320" s="29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customHeight="1" x14ac:dyDescent="0.3">
      <c r="A1321" s="1"/>
      <c r="B1321" s="33">
        <v>44375</v>
      </c>
      <c r="C1321" s="34"/>
      <c r="D1321" s="48">
        <v>698166</v>
      </c>
      <c r="E1321" s="52" t="str">
        <f ca="1">IFERROR(OFFSET('Product list'!$D$1,MATCH(D1321,'Product list'!$C:$C,0)-1,0),"Product Not in List")</f>
        <v xml:space="preserve">Thin Flank  MW/VAC FRZ HGP-Free  CHINA LABEL Carton </v>
      </c>
      <c r="F1321" s="50">
        <v>1362</v>
      </c>
      <c r="G1321" s="53">
        <v>6.45</v>
      </c>
      <c r="H1321" s="1"/>
      <c r="I1321" s="38">
        <f t="shared" si="0"/>
        <v>8784.9</v>
      </c>
      <c r="J1321" s="1"/>
      <c r="K1321" s="29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customHeight="1" x14ac:dyDescent="0.3">
      <c r="A1322" s="1"/>
      <c r="B1322" s="33">
        <v>44375</v>
      </c>
      <c r="C1322" s="34"/>
      <c r="D1322" s="48">
        <v>764862</v>
      </c>
      <c r="E1322" s="52" t="str">
        <f ca="1">IFERROR(OFFSET('Product list'!$D$1,MATCH(D1322,'Product list'!$C:$C,0)-1,0),"Product Not in List")</f>
        <v xml:space="preserve">Neck Bones  LP FRZ HGP-Free  CHINA LABEL Carton </v>
      </c>
      <c r="F1322" s="50">
        <v>2553</v>
      </c>
      <c r="G1322" s="53">
        <v>3.5</v>
      </c>
      <c r="H1322" s="1"/>
      <c r="I1322" s="38">
        <f t="shared" si="0"/>
        <v>8935.5</v>
      </c>
      <c r="J1322" s="1"/>
      <c r="K1322" s="29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customHeight="1" x14ac:dyDescent="0.3">
      <c r="A1323" s="1"/>
      <c r="B1323" s="33">
        <v>44382</v>
      </c>
      <c r="C1323" s="34"/>
      <c r="D1323" s="24">
        <v>12444</v>
      </c>
      <c r="E1323" s="45" t="str">
        <f ca="1">IFERROR(OFFSET('Product list'!$D$1,MATCH(D1323,'Product list'!$C:$C,0)-1,0),"Product Not in List")</f>
        <v>*YP* Trimmings 75CL 27.2kg BP FRZ Halal Generic Carton</v>
      </c>
      <c r="F1323" s="36">
        <v>108235.29</v>
      </c>
      <c r="G1323" s="41">
        <v>5.6</v>
      </c>
      <c r="H1323" s="1"/>
      <c r="I1323" s="38">
        <f t="shared" si="0"/>
        <v>606117.62399999995</v>
      </c>
      <c r="J1323" s="1"/>
      <c r="K1323" s="29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customHeight="1" x14ac:dyDescent="0.3">
      <c r="A1324" s="1"/>
      <c r="B1324" s="33">
        <v>44382</v>
      </c>
      <c r="C1324" s="34"/>
      <c r="D1324" s="24">
        <v>55217</v>
      </c>
      <c r="E1324" s="46" t="str">
        <f ca="1">IFERROR(OFFSET('Product list'!$D$1,MATCH(D1324,'Product list'!$C:$C,0)-1,0),"Product Not in List")</f>
        <v xml:space="preserve">Short Ribs - 3 Rib MW/VAC FRZ    Carton </v>
      </c>
      <c r="F1324" s="36">
        <v>10705.88</v>
      </c>
      <c r="G1324" s="42">
        <v>10.3</v>
      </c>
      <c r="H1324" s="1"/>
      <c r="I1324" s="38">
        <f t="shared" si="0"/>
        <v>110270.564</v>
      </c>
      <c r="J1324" s="1"/>
      <c r="K1324" s="29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customHeight="1" x14ac:dyDescent="0.3">
      <c r="A1325" s="1"/>
      <c r="B1325" s="33">
        <v>44382</v>
      </c>
      <c r="C1325" s="34"/>
      <c r="D1325" s="24">
        <v>689667</v>
      </c>
      <c r="E1325" s="46" t="str">
        <f ca="1">IFERROR(OFFSET('Product list'!$D$1,MATCH(D1325,'Product list'!$C:$C,0)-1,0),"Product Not in List")</f>
        <v xml:space="preserve">Neck Bone  LP FRZ  Halal  Carton </v>
      </c>
      <c r="F1325" s="36">
        <v>8182</v>
      </c>
      <c r="G1325" s="42">
        <v>2.2000000000000002</v>
      </c>
      <c r="H1325" s="1"/>
      <c r="I1325" s="38">
        <f t="shared" si="0"/>
        <v>18000.400000000001</v>
      </c>
      <c r="J1325" s="1"/>
      <c r="K1325" s="29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customHeight="1" x14ac:dyDescent="0.3">
      <c r="A1326" s="1"/>
      <c r="B1326" s="33">
        <v>44382</v>
      </c>
      <c r="C1326" s="34"/>
      <c r="D1326" s="24">
        <v>689794</v>
      </c>
      <c r="E1326" s="46" t="str">
        <f ca="1">IFERROR(OFFSET('Product list'!$D$1,MATCH(D1326,'Product list'!$C:$C,0)-1,0),"Product Not in List")</f>
        <v xml:space="preserve">Chuck Roll - 5 Rib IW/VAC FRZ  Halal  Carton </v>
      </c>
      <c r="F1326" s="36">
        <v>39117.65</v>
      </c>
      <c r="G1326" s="42">
        <v>9.1999999999999993</v>
      </c>
      <c r="H1326" s="1"/>
      <c r="I1326" s="38">
        <f t="shared" si="0"/>
        <v>359882.38</v>
      </c>
      <c r="J1326" s="1"/>
      <c r="K1326" s="29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customHeight="1" x14ac:dyDescent="0.3">
      <c r="A1327" s="1"/>
      <c r="B1327" s="33">
        <v>44382</v>
      </c>
      <c r="C1327" s="34"/>
      <c r="D1327" s="24">
        <v>697365</v>
      </c>
      <c r="E1327" s="46" t="str">
        <f ca="1">IFERROR(OFFSET('Product list'!$D$1,MATCH(D1327,'Product list'!$C:$C,0)-1,0),"Product Not in List")</f>
        <v>*YP* Knuckle - Undercut On IW/VAC FRZ Halal Generic Carton</v>
      </c>
      <c r="F1327" s="36">
        <v>25294</v>
      </c>
      <c r="G1327" s="42">
        <v>9</v>
      </c>
      <c r="H1327" s="1"/>
      <c r="I1327" s="38">
        <f t="shared" si="0"/>
        <v>227646</v>
      </c>
      <c r="J1327" s="1"/>
      <c r="K1327" s="29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customHeight="1" x14ac:dyDescent="0.3">
      <c r="A1328" s="1"/>
      <c r="B1328" s="33">
        <v>44382</v>
      </c>
      <c r="C1328" s="34"/>
      <c r="D1328" s="24">
        <v>698188</v>
      </c>
      <c r="E1328" s="46" t="str">
        <f ca="1">IFERROR(OFFSET('Product list'!$D$1,MATCH(D1328,'Product list'!$C:$C,0)-1,0),"Product Not in List")</f>
        <v xml:space="preserve">Chuck Roll - 5 Rib IW/VAC FRZ HGP-Free  CHINA LABEL Carton </v>
      </c>
      <c r="F1328" s="36">
        <v>16167.47</v>
      </c>
      <c r="G1328" s="42">
        <v>9.1999999999999993</v>
      </c>
      <c r="H1328" s="1"/>
      <c r="I1328" s="38">
        <f t="shared" si="0"/>
        <v>148740.72399999999</v>
      </c>
      <c r="J1328" s="1"/>
      <c r="K1328" s="29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customHeight="1" x14ac:dyDescent="0.3">
      <c r="A1329" s="1"/>
      <c r="B1329" s="33">
        <v>44382</v>
      </c>
      <c r="C1329" s="34"/>
      <c r="D1329" s="48">
        <v>698227</v>
      </c>
      <c r="E1329" s="49" t="str">
        <f ca="1">IFERROR(OFFSET('Product list'!$D$1,MATCH(D1329,'Product list'!$C:$C,0)-1,0),"Product Not in List")</f>
        <v xml:space="preserve">Chuck Short Rib - 3 Rib MW/VAC FRZ HGP-Free  CHINA LABEL Carton </v>
      </c>
      <c r="F1329" s="50">
        <v>3529.41</v>
      </c>
      <c r="G1329" s="51">
        <v>9.07</v>
      </c>
      <c r="H1329" s="1"/>
      <c r="I1329" s="38">
        <f t="shared" si="0"/>
        <v>32011.7487</v>
      </c>
      <c r="J1329" s="1"/>
      <c r="K1329" s="29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customHeight="1" x14ac:dyDescent="0.3">
      <c r="A1330" s="1"/>
      <c r="B1330" s="33">
        <v>44382</v>
      </c>
      <c r="C1330" s="34"/>
      <c r="D1330" s="24">
        <v>698228</v>
      </c>
      <c r="E1330" s="46" t="str">
        <f ca="1">IFERROR(OFFSET('Product list'!$D$1,MATCH(D1330,'Product list'!$C:$C,0)-1,0),"Product Not in List")</f>
        <v xml:space="preserve">Short Rib  MW/VAC FRZ HGP-Free  CHINA LABEL Carton </v>
      </c>
      <c r="F1330" s="36">
        <v>4411.76</v>
      </c>
      <c r="G1330" s="42">
        <v>12.8</v>
      </c>
      <c r="H1330" s="1"/>
      <c r="I1330" s="38">
        <f t="shared" si="0"/>
        <v>56470.528000000006</v>
      </c>
      <c r="J1330" s="1"/>
      <c r="K1330" s="29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75" customHeight="1" x14ac:dyDescent="0.3">
      <c r="A1331" s="1"/>
      <c r="B1331" s="33">
        <v>44382</v>
      </c>
      <c r="C1331" s="34"/>
      <c r="D1331" s="24">
        <v>698267</v>
      </c>
      <c r="E1331" s="46" t="str">
        <f ca="1">IFERROR(OFFSET('Product list'!$D$1,MATCH(D1331,'Product list'!$C:$C,0)-1,0),"Product Not in List")</f>
        <v xml:space="preserve">Back Ribs - 6 Rib LP FRZ    Carton </v>
      </c>
      <c r="F1331" s="36">
        <v>8235.2900000000009</v>
      </c>
      <c r="G1331" s="42">
        <v>6.8</v>
      </c>
      <c r="H1331" s="1"/>
      <c r="I1331" s="38">
        <f t="shared" si="0"/>
        <v>55999.972000000002</v>
      </c>
      <c r="J1331" s="1"/>
      <c r="K1331" s="29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customHeight="1" x14ac:dyDescent="0.3">
      <c r="A1332" s="1"/>
      <c r="B1332" s="33">
        <v>44382</v>
      </c>
      <c r="C1332" s="34"/>
      <c r="D1332" s="24">
        <v>698268</v>
      </c>
      <c r="E1332" s="46" t="str">
        <f ca="1">IFERROR(OFFSET('Product list'!$D$1,MATCH(D1332,'Product list'!$C:$C,0)-1,0),"Product Not in List")</f>
        <v xml:space="preserve">Tri Tip  MW/VAC CHILLED    Carton </v>
      </c>
      <c r="F1332" s="36">
        <v>7352.94</v>
      </c>
      <c r="G1332" s="42">
        <v>9.8000000000000007</v>
      </c>
      <c r="H1332" s="1"/>
      <c r="I1332" s="38">
        <f t="shared" si="0"/>
        <v>72058.812000000005</v>
      </c>
      <c r="J1332" s="1"/>
      <c r="K1332" s="29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75" customHeight="1" x14ac:dyDescent="0.3">
      <c r="A1333" s="1"/>
      <c r="B1333" s="33">
        <v>44382</v>
      </c>
      <c r="C1333" s="34"/>
      <c r="D1333" s="24">
        <v>698273</v>
      </c>
      <c r="E1333" s="46" t="str">
        <f ca="1">IFERROR(OFFSET('Product list'!$D$1,MATCH(D1333,'Product list'!$C:$C,0)-1,0),"Product Not in List")</f>
        <v xml:space="preserve">Brisket Pieces - Deckle MW/VAC FRZ HGP-Free  CHINA LABEL Carton </v>
      </c>
      <c r="F1333" s="36">
        <v>4411.76</v>
      </c>
      <c r="G1333" s="42">
        <v>5</v>
      </c>
      <c r="H1333" s="1"/>
      <c r="I1333" s="38">
        <f t="shared" si="0"/>
        <v>22058.800000000003</v>
      </c>
      <c r="J1333" s="1"/>
      <c r="K1333" s="29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customHeight="1" x14ac:dyDescent="0.3">
      <c r="A1334" s="1"/>
      <c r="B1334" s="33">
        <v>44382</v>
      </c>
      <c r="C1334" s="34"/>
      <c r="D1334" s="24">
        <v>698301</v>
      </c>
      <c r="E1334" s="46" t="str">
        <f ca="1">IFERROR(OFFSET('Product list'!$D$1,MATCH(D1334,'Product list'!$C:$C,0)-1,0),"Product Not in List")</f>
        <v xml:space="preserve">Back Ribs - 6 Rib, approx 120mm LP FRZ HGP-Free  CHINA LABEL Carton </v>
      </c>
      <c r="F1334" s="36">
        <v>3529</v>
      </c>
      <c r="G1334" s="42">
        <v>6.8</v>
      </c>
      <c r="H1334" s="1"/>
      <c r="I1334" s="38">
        <f t="shared" si="0"/>
        <v>23997.200000000001</v>
      </c>
      <c r="J1334" s="1"/>
      <c r="K1334" s="29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customHeight="1" x14ac:dyDescent="0.3">
      <c r="A1335" s="1"/>
      <c r="B1335" s="33">
        <v>44382</v>
      </c>
      <c r="C1335" s="34"/>
      <c r="D1335" s="24">
        <v>698565</v>
      </c>
      <c r="E1335" s="46" t="str">
        <f ca="1">IFERROR(OFFSET('Product list'!$D$1,MATCH(D1335,'Product list'!$C:$C,0)-1,0),"Product Not in List")</f>
        <v xml:space="preserve">Brisket Navel End - 7 Rib IW/VAC CHILLED    Carton </v>
      </c>
      <c r="F1335" s="36">
        <v>25863</v>
      </c>
      <c r="G1335" s="42">
        <v>8.8000000000000007</v>
      </c>
      <c r="H1335" s="1"/>
      <c r="I1335" s="38">
        <f t="shared" si="0"/>
        <v>227594.40000000002</v>
      </c>
      <c r="J1335" s="1"/>
      <c r="K1335" s="29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75" customHeight="1" x14ac:dyDescent="0.3">
      <c r="A1336" s="1"/>
      <c r="B1336" s="33">
        <v>44382</v>
      </c>
      <c r="C1336" s="34"/>
      <c r="D1336" s="24">
        <v>698818</v>
      </c>
      <c r="E1336" s="46" t="str">
        <f ca="1">IFERROR(OFFSET('Product list'!$D$1,MATCH(D1336,'Product list'!$C:$C,0)-1,0),"Product Not in List")</f>
        <v>*YP* Trimmings 65CL 27.2kg BP FRZ Halal Generic Carton</v>
      </c>
      <c r="F1336" s="36">
        <v>91285</v>
      </c>
      <c r="G1336" s="42">
        <v>4.5999999999999996</v>
      </c>
      <c r="H1336" s="1"/>
      <c r="I1336" s="38">
        <f t="shared" si="0"/>
        <v>419910.99999999994</v>
      </c>
      <c r="J1336" s="1"/>
      <c r="K1336" s="29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75" customHeight="1" x14ac:dyDescent="0.3">
      <c r="A1337" s="1"/>
      <c r="B1337" s="33">
        <v>44382</v>
      </c>
      <c r="C1337" s="34"/>
      <c r="D1337" s="24">
        <v>763706</v>
      </c>
      <c r="E1337" s="46" t="str">
        <f ca="1">IFERROR(OFFSET('Product list'!$D$1,MATCH(D1337,'Product list'!$C:$C,0)-1,0),"Product Not in List")</f>
        <v xml:space="preserve">Intercostals - Portion Minimum 85mm MW/VAC FRZ    Carton </v>
      </c>
      <c r="F1337" s="36">
        <v>7352</v>
      </c>
      <c r="G1337" s="42">
        <v>11</v>
      </c>
      <c r="H1337" s="1"/>
      <c r="I1337" s="38">
        <f t="shared" si="0"/>
        <v>80872</v>
      </c>
      <c r="J1337" s="1"/>
      <c r="K1337" s="29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customHeight="1" x14ac:dyDescent="0.3">
      <c r="A1338" s="1"/>
      <c r="B1338" s="33">
        <v>44382</v>
      </c>
      <c r="C1338" s="34"/>
      <c r="D1338" s="24">
        <v>763707</v>
      </c>
      <c r="E1338" s="46" t="str">
        <f ca="1">IFERROR(OFFSET('Product list'!$D$1,MATCH(D1338,'Product list'!$C:$C,0)-1,0),"Product Not in List")</f>
        <v xml:space="preserve">Oyster Blade  IW/VAC FRZ    Carton </v>
      </c>
      <c r="F1338" s="36">
        <v>8823.5300000000007</v>
      </c>
      <c r="G1338" s="42">
        <v>9</v>
      </c>
      <c r="H1338" s="1"/>
      <c r="I1338" s="38">
        <f t="shared" si="0"/>
        <v>79411.77</v>
      </c>
      <c r="J1338" s="1"/>
      <c r="K1338" s="29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75" customHeight="1" x14ac:dyDescent="0.3">
      <c r="A1339" s="1"/>
      <c r="B1339" s="33">
        <v>44382</v>
      </c>
      <c r="C1339" s="34"/>
      <c r="D1339" s="24">
        <v>764794</v>
      </c>
      <c r="E1339" s="46" t="str">
        <f ca="1">IFERROR(OFFSET('Product list'!$D$1,MATCH(D1339,'Product list'!$C:$C,0)-1,0),"Product Not in List")</f>
        <v xml:space="preserve">Chuck Short Rib - 3 Rib MW/VAC FRZ    Carton </v>
      </c>
      <c r="F1339" s="36">
        <v>11764.71</v>
      </c>
      <c r="G1339" s="42">
        <v>8.9</v>
      </c>
      <c r="H1339" s="1"/>
      <c r="I1339" s="38">
        <f t="shared" si="0"/>
        <v>104705.91899999999</v>
      </c>
      <c r="J1339" s="1"/>
      <c r="K1339" s="29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75" customHeight="1" x14ac:dyDescent="0.3">
      <c r="A1340" s="1"/>
      <c r="B1340" s="33">
        <v>44382</v>
      </c>
      <c r="C1340" s="34"/>
      <c r="D1340" s="24">
        <v>764817</v>
      </c>
      <c r="E1340" s="46" t="str">
        <f ca="1">IFERROR(OFFSET('Product list'!$D$1,MATCH(D1340,'Product list'!$C:$C,0)-1,0),"Product Not in List")</f>
        <v xml:space="preserve">Flap Meat  MW/VAC CHILLED    Carton </v>
      </c>
      <c r="F1340" s="36">
        <v>15441</v>
      </c>
      <c r="G1340" s="42">
        <v>14.4</v>
      </c>
      <c r="H1340" s="1"/>
      <c r="I1340" s="38">
        <f t="shared" si="0"/>
        <v>222350.4</v>
      </c>
      <c r="J1340" s="1"/>
      <c r="K1340" s="29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75" customHeight="1" x14ac:dyDescent="0.3">
      <c r="A1341" s="1"/>
      <c r="B1341" s="33">
        <v>44382</v>
      </c>
      <c r="C1341" s="34"/>
      <c r="D1341" s="24">
        <v>764822</v>
      </c>
      <c r="E1341" s="46" t="str">
        <f ca="1">IFERROR(OFFSET('Product list'!$D$1,MATCH(D1341,'Product list'!$C:$C,0)-1,0),"Product Not in List")</f>
        <v xml:space="preserve">Bolar Blade  IW/VAC FRZ    Carton </v>
      </c>
      <c r="F1341" s="36">
        <v>11764</v>
      </c>
      <c r="G1341" s="42">
        <v>8.5</v>
      </c>
      <c r="H1341" s="1"/>
      <c r="I1341" s="38">
        <f t="shared" si="0"/>
        <v>99994</v>
      </c>
      <c r="J1341" s="1"/>
      <c r="K1341" s="29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customHeight="1" x14ac:dyDescent="0.3">
      <c r="A1342" s="1"/>
      <c r="B1342" s="33">
        <v>44382</v>
      </c>
      <c r="C1342" s="34"/>
      <c r="D1342" s="24">
        <v>764828</v>
      </c>
      <c r="E1342" s="46" t="str">
        <f ca="1">IFERROR(OFFSET('Product list'!$D$1,MATCH(D1342,'Product list'!$C:$C,0)-1,0),"Product Not in List")</f>
        <v xml:space="preserve">Inside Skirt  MW/VAC FRZ    Carton </v>
      </c>
      <c r="F1342" s="36">
        <v>11323.53</v>
      </c>
      <c r="G1342" s="42">
        <v>9.1999999999999993</v>
      </c>
      <c r="H1342" s="1"/>
      <c r="I1342" s="38">
        <f t="shared" si="0"/>
        <v>104176.476</v>
      </c>
      <c r="J1342" s="1"/>
      <c r="K1342" s="29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75" customHeight="1" x14ac:dyDescent="0.3">
      <c r="A1343" s="1"/>
      <c r="B1343" s="33">
        <v>44382</v>
      </c>
      <c r="C1343" s="34"/>
      <c r="D1343" s="24">
        <v>764832</v>
      </c>
      <c r="E1343" s="46" t="str">
        <f ca="1">IFERROR(OFFSET('Product list'!$D$1,MATCH(D1343,'Product list'!$C:$C,0)-1,0),"Product Not in List")</f>
        <v xml:space="preserve">Plate Rib  BP FRZ    Carton </v>
      </c>
      <c r="F1343" s="36">
        <v>4411.76</v>
      </c>
      <c r="G1343" s="42">
        <v>3.9</v>
      </c>
      <c r="H1343" s="1"/>
      <c r="I1343" s="38">
        <f t="shared" si="0"/>
        <v>17205.864000000001</v>
      </c>
      <c r="J1343" s="1"/>
      <c r="K1343" s="29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customHeight="1" x14ac:dyDescent="0.3">
      <c r="A1344" s="1"/>
      <c r="B1344" s="33">
        <v>44382</v>
      </c>
      <c r="C1344" s="34"/>
      <c r="D1344" s="24">
        <v>764844</v>
      </c>
      <c r="E1344" s="46" t="str">
        <f ca="1">IFERROR(OFFSET('Product list'!$D$1,MATCH(D1344,'Product list'!$C:$C,0)-1,0),"Product Not in List")</f>
        <v xml:space="preserve">Spare Ribs - 3Rib LP FRZ    Carton </v>
      </c>
      <c r="F1344" s="36">
        <v>5882</v>
      </c>
      <c r="G1344" s="42">
        <v>4.4000000000000004</v>
      </c>
      <c r="H1344" s="1"/>
      <c r="I1344" s="38">
        <f t="shared" si="0"/>
        <v>25880.800000000003</v>
      </c>
      <c r="J1344" s="1"/>
      <c r="K1344" s="29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customHeight="1" x14ac:dyDescent="0.3">
      <c r="A1345" s="1"/>
      <c r="B1345" s="33">
        <v>44382</v>
      </c>
      <c r="C1345" s="34"/>
      <c r="D1345" s="24">
        <v>764861</v>
      </c>
      <c r="E1345" s="46" t="str">
        <f ca="1">IFERROR(OFFSET('Product list'!$D$1,MATCH(D1345,'Product list'!$C:$C,0)-1,0),"Product Not in List")</f>
        <v>*YP* Trimmings 50CL 25.0kg BP FRZ Halal Generic Carton</v>
      </c>
      <c r="F1345" s="36">
        <v>17647.060000000001</v>
      </c>
      <c r="G1345" s="42">
        <v>3.8</v>
      </c>
      <c r="H1345" s="1"/>
      <c r="I1345" s="38">
        <f t="shared" si="0"/>
        <v>67058.828000000009</v>
      </c>
      <c r="J1345" s="1"/>
      <c r="K1345" s="29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customHeight="1" x14ac:dyDescent="0.3">
      <c r="A1346" s="1"/>
      <c r="B1346" s="33">
        <v>44382</v>
      </c>
      <c r="C1346" s="34"/>
      <c r="D1346" s="24">
        <v>764867</v>
      </c>
      <c r="E1346" s="46" t="str">
        <f ca="1">IFERROR(OFFSET('Product list'!$D$1,MATCH(D1346,'Product list'!$C:$C,0)-1,0),"Product Not in List")</f>
        <v xml:space="preserve">Eye Round  MW/VAC FRZ    Carton </v>
      </c>
      <c r="F1346" s="36">
        <v>15441.18</v>
      </c>
      <c r="G1346" s="42">
        <v>9.1999999999999993</v>
      </c>
      <c r="H1346" s="1"/>
      <c r="I1346" s="38">
        <f t="shared" si="0"/>
        <v>142058.856</v>
      </c>
      <c r="J1346" s="1"/>
      <c r="K1346" s="29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customHeight="1" x14ac:dyDescent="0.3">
      <c r="A1347" s="1"/>
      <c r="B1347" s="33">
        <v>44382</v>
      </c>
      <c r="C1347" s="34"/>
      <c r="D1347" s="24">
        <v>764869</v>
      </c>
      <c r="E1347" s="46" t="str">
        <f ca="1">IFERROR(OFFSET('Product list'!$D$1,MATCH(D1347,'Product list'!$C:$C,0)-1,0),"Product Not in List")</f>
        <v xml:space="preserve">Brisket Point End - Deckle Off 5 Rib IW/VAC FRZ    Carton </v>
      </c>
      <c r="F1347" s="36">
        <v>51470.59</v>
      </c>
      <c r="G1347" s="42">
        <v>8.9</v>
      </c>
      <c r="H1347" s="1"/>
      <c r="I1347" s="38">
        <f t="shared" si="0"/>
        <v>458088.25099999999</v>
      </c>
      <c r="J1347" s="1"/>
      <c r="K1347" s="29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customHeight="1" x14ac:dyDescent="0.3">
      <c r="A1348" s="1"/>
      <c r="B1348" s="33">
        <v>44382</v>
      </c>
      <c r="C1348" s="34"/>
      <c r="D1348" s="24">
        <v>764916</v>
      </c>
      <c r="E1348" s="46" t="str">
        <f ca="1">IFERROR(OFFSET('Product list'!$D$1,MATCH(D1348,'Product list'!$C:$C,0)-1,0),"Product Not in List")</f>
        <v xml:space="preserve">Flank Steak  LP FRZ    Carton </v>
      </c>
      <c r="F1348" s="36">
        <v>5705</v>
      </c>
      <c r="G1348" s="42">
        <v>11</v>
      </c>
      <c r="H1348" s="1"/>
      <c r="I1348" s="38">
        <f t="shared" si="0"/>
        <v>62755</v>
      </c>
      <c r="J1348" s="1"/>
      <c r="K1348" s="29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customHeight="1" x14ac:dyDescent="0.3">
      <c r="A1349" s="1"/>
      <c r="B1349" s="33">
        <v>44382</v>
      </c>
      <c r="C1349" s="34"/>
      <c r="D1349" s="24">
        <v>79863</v>
      </c>
      <c r="E1349" s="46" t="str">
        <f ca="1">IFERROR(OFFSET('Product list'!$D$1,MATCH(D1349,'Product list'!$C:$C,0)-1,0),"Product Not in List")</f>
        <v>Outside Flat IW/VAC FZN Non-Halal Generic Carton</v>
      </c>
      <c r="F1349" s="36">
        <v>10294</v>
      </c>
      <c r="G1349" s="42">
        <v>7.5</v>
      </c>
      <c r="H1349" s="1"/>
      <c r="I1349" s="38">
        <f t="shared" si="0"/>
        <v>77205</v>
      </c>
      <c r="J1349" s="1"/>
      <c r="K1349" s="29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75" customHeight="1" x14ac:dyDescent="0.3">
      <c r="A1350" s="1"/>
      <c r="B1350" s="33">
        <v>44382</v>
      </c>
      <c r="C1350" s="34"/>
      <c r="D1350" s="24">
        <v>764738</v>
      </c>
      <c r="E1350" s="47" t="str">
        <f ca="1">IFERROR(OFFSET('Product list'!$D$1,MATCH(D1350,'Product list'!$C:$C,0)-1,0),"Product Not in List")</f>
        <v>Trimmings 85cl</v>
      </c>
      <c r="F1350" s="36">
        <v>17647</v>
      </c>
      <c r="G1350" s="43">
        <v>7.5</v>
      </c>
      <c r="H1350" s="1"/>
      <c r="I1350" s="38">
        <f t="shared" si="0"/>
        <v>132352.5</v>
      </c>
      <c r="J1350" s="1"/>
      <c r="K1350" s="29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customHeight="1" x14ac:dyDescent="0.3">
      <c r="A1351" s="1"/>
      <c r="B1351" s="33">
        <v>44382</v>
      </c>
      <c r="C1351" s="34"/>
      <c r="D1351" s="48">
        <v>663968</v>
      </c>
      <c r="E1351" s="52" t="str">
        <f ca="1">IFERROR(OFFSET('Product list'!$D$1,MATCH(D1351,'Product list'!$C:$C,0)-1,0),"Product Not in List")</f>
        <v xml:space="preserve">Brisket Navel End - 5 Rib MW/VAC FRZ HGP-Free  CHINA LABEL Carton </v>
      </c>
      <c r="F1351" s="50">
        <v>5019</v>
      </c>
      <c r="G1351" s="53">
        <v>9.59</v>
      </c>
      <c r="H1351" s="1"/>
      <c r="I1351" s="38">
        <f t="shared" si="0"/>
        <v>48132.21</v>
      </c>
      <c r="J1351" s="1"/>
      <c r="K1351" s="29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customHeight="1" x14ac:dyDescent="0.3">
      <c r="A1352" s="1"/>
      <c r="B1352" s="33">
        <v>44382</v>
      </c>
      <c r="C1352" s="34"/>
      <c r="D1352" s="48">
        <v>698166</v>
      </c>
      <c r="E1352" s="52" t="str">
        <f ca="1">IFERROR(OFFSET('Product list'!$D$1,MATCH(D1352,'Product list'!$C:$C,0)-1,0),"Product Not in List")</f>
        <v xml:space="preserve">Thin Flank  MW/VAC FRZ HGP-Free  CHINA LABEL Carton </v>
      </c>
      <c r="F1352" s="50">
        <v>1362</v>
      </c>
      <c r="G1352" s="53">
        <v>6.45</v>
      </c>
      <c r="H1352" s="1"/>
      <c r="I1352" s="38">
        <f t="shared" si="0"/>
        <v>8784.9</v>
      </c>
      <c r="J1352" s="1"/>
      <c r="K1352" s="29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customHeight="1" x14ac:dyDescent="0.3">
      <c r="A1353" s="1"/>
      <c r="B1353" s="33">
        <v>44382</v>
      </c>
      <c r="C1353" s="34"/>
      <c r="D1353" s="48">
        <v>764862</v>
      </c>
      <c r="E1353" s="52" t="str">
        <f ca="1">IFERROR(OFFSET('Product list'!$D$1,MATCH(D1353,'Product list'!$C:$C,0)-1,0),"Product Not in List")</f>
        <v xml:space="preserve">Neck Bones  LP FRZ HGP-Free  CHINA LABEL Carton </v>
      </c>
      <c r="F1353" s="50">
        <v>2553</v>
      </c>
      <c r="G1353" s="53">
        <v>3.5</v>
      </c>
      <c r="H1353" s="1"/>
      <c r="I1353" s="38">
        <f t="shared" si="0"/>
        <v>8935.5</v>
      </c>
      <c r="J1353" s="1"/>
      <c r="K1353" s="29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customHeight="1" x14ac:dyDescent="0.3">
      <c r="A1354" s="1"/>
      <c r="B1354" s="33">
        <v>44389</v>
      </c>
      <c r="C1354" s="34"/>
      <c r="D1354" s="24">
        <v>12444</v>
      </c>
      <c r="E1354" s="45" t="str">
        <f ca="1">IFERROR(OFFSET('Product list'!$D$1,MATCH(D1354,'Product list'!$C:$C,0)-1,0),"Product Not in List")</f>
        <v>*YP* Trimmings 75CL 27.2kg BP FRZ Halal Generic Carton</v>
      </c>
      <c r="F1354" s="36">
        <v>108235.29</v>
      </c>
      <c r="G1354" s="41">
        <v>5.6</v>
      </c>
      <c r="H1354" s="1"/>
      <c r="I1354" s="38">
        <f t="shared" si="0"/>
        <v>606117.62399999995</v>
      </c>
      <c r="J1354" s="1"/>
      <c r="K1354" s="29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customHeight="1" x14ac:dyDescent="0.3">
      <c r="A1355" s="1"/>
      <c r="B1355" s="33">
        <v>44389</v>
      </c>
      <c r="C1355" s="34"/>
      <c r="D1355" s="24">
        <v>55217</v>
      </c>
      <c r="E1355" s="46" t="str">
        <f ca="1">IFERROR(OFFSET('Product list'!$D$1,MATCH(D1355,'Product list'!$C:$C,0)-1,0),"Product Not in List")</f>
        <v xml:space="preserve">Short Ribs - 3 Rib MW/VAC FRZ    Carton </v>
      </c>
      <c r="F1355" s="36">
        <v>10705.88</v>
      </c>
      <c r="G1355" s="42">
        <v>10.3</v>
      </c>
      <c r="H1355" s="1"/>
      <c r="I1355" s="38">
        <f t="shared" si="0"/>
        <v>110270.564</v>
      </c>
      <c r="J1355" s="1"/>
      <c r="K1355" s="29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customHeight="1" x14ac:dyDescent="0.3">
      <c r="A1356" s="1"/>
      <c r="B1356" s="33">
        <v>44389</v>
      </c>
      <c r="C1356" s="34"/>
      <c r="D1356" s="24">
        <v>689667</v>
      </c>
      <c r="E1356" s="46" t="str">
        <f ca="1">IFERROR(OFFSET('Product list'!$D$1,MATCH(D1356,'Product list'!$C:$C,0)-1,0),"Product Not in List")</f>
        <v xml:space="preserve">Neck Bone  LP FRZ  Halal  Carton </v>
      </c>
      <c r="F1356" s="36">
        <v>8182</v>
      </c>
      <c r="G1356" s="42">
        <v>2.2000000000000002</v>
      </c>
      <c r="H1356" s="1"/>
      <c r="I1356" s="38">
        <f t="shared" si="0"/>
        <v>18000.400000000001</v>
      </c>
      <c r="J1356" s="1"/>
      <c r="K1356" s="29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75" customHeight="1" x14ac:dyDescent="0.3">
      <c r="A1357" s="1"/>
      <c r="B1357" s="33">
        <v>44389</v>
      </c>
      <c r="C1357" s="34"/>
      <c r="D1357" s="24">
        <v>689794</v>
      </c>
      <c r="E1357" s="46" t="str">
        <f ca="1">IFERROR(OFFSET('Product list'!$D$1,MATCH(D1357,'Product list'!$C:$C,0)-1,0),"Product Not in List")</f>
        <v xml:space="preserve">Chuck Roll - 5 Rib IW/VAC FRZ  Halal  Carton </v>
      </c>
      <c r="F1357" s="36">
        <v>39117.65</v>
      </c>
      <c r="G1357" s="42">
        <v>9.1999999999999993</v>
      </c>
      <c r="H1357" s="1"/>
      <c r="I1357" s="38">
        <f t="shared" si="0"/>
        <v>359882.38</v>
      </c>
      <c r="J1357" s="1"/>
      <c r="K1357" s="29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customHeight="1" x14ac:dyDescent="0.3">
      <c r="A1358" s="1"/>
      <c r="B1358" s="33">
        <v>44389</v>
      </c>
      <c r="C1358" s="34"/>
      <c r="D1358" s="24">
        <v>697365</v>
      </c>
      <c r="E1358" s="46" t="str">
        <f ca="1">IFERROR(OFFSET('Product list'!$D$1,MATCH(D1358,'Product list'!$C:$C,0)-1,0),"Product Not in List")</f>
        <v>*YP* Knuckle - Undercut On IW/VAC FRZ Halal Generic Carton</v>
      </c>
      <c r="F1358" s="36">
        <v>25294</v>
      </c>
      <c r="G1358" s="42">
        <v>9</v>
      </c>
      <c r="H1358" s="1"/>
      <c r="I1358" s="38">
        <f t="shared" si="0"/>
        <v>227646</v>
      </c>
      <c r="J1358" s="1"/>
      <c r="K1358" s="29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customHeight="1" x14ac:dyDescent="0.3">
      <c r="A1359" s="1"/>
      <c r="B1359" s="33">
        <v>44389</v>
      </c>
      <c r="C1359" s="34"/>
      <c r="D1359" s="24">
        <v>698188</v>
      </c>
      <c r="E1359" s="46" t="str">
        <f ca="1">IFERROR(OFFSET('Product list'!$D$1,MATCH(D1359,'Product list'!$C:$C,0)-1,0),"Product Not in List")</f>
        <v xml:space="preserve">Chuck Roll - 5 Rib IW/VAC FRZ HGP-Free  CHINA LABEL Carton </v>
      </c>
      <c r="F1359" s="36">
        <v>16167.47</v>
      </c>
      <c r="G1359" s="42">
        <v>9.1999999999999993</v>
      </c>
      <c r="H1359" s="1"/>
      <c r="I1359" s="38">
        <f t="shared" si="0"/>
        <v>148740.72399999999</v>
      </c>
      <c r="J1359" s="1"/>
      <c r="K1359" s="29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75" customHeight="1" x14ac:dyDescent="0.3">
      <c r="A1360" s="1"/>
      <c r="B1360" s="33">
        <v>44389</v>
      </c>
      <c r="C1360" s="34"/>
      <c r="D1360" s="48">
        <v>698227</v>
      </c>
      <c r="E1360" s="49" t="str">
        <f ca="1">IFERROR(OFFSET('Product list'!$D$1,MATCH(D1360,'Product list'!$C:$C,0)-1,0),"Product Not in List")</f>
        <v xml:space="preserve">Chuck Short Rib - 3 Rib MW/VAC FRZ HGP-Free  CHINA LABEL Carton </v>
      </c>
      <c r="F1360" s="50">
        <v>3529.41</v>
      </c>
      <c r="G1360" s="51">
        <v>9.07</v>
      </c>
      <c r="H1360" s="1"/>
      <c r="I1360" s="38">
        <f t="shared" si="0"/>
        <v>32011.7487</v>
      </c>
      <c r="J1360" s="1"/>
      <c r="K1360" s="29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75" customHeight="1" x14ac:dyDescent="0.3">
      <c r="A1361" s="1"/>
      <c r="B1361" s="33">
        <v>44389</v>
      </c>
      <c r="C1361" s="34"/>
      <c r="D1361" s="24">
        <v>698228</v>
      </c>
      <c r="E1361" s="46" t="str">
        <f ca="1">IFERROR(OFFSET('Product list'!$D$1,MATCH(D1361,'Product list'!$C:$C,0)-1,0),"Product Not in List")</f>
        <v xml:space="preserve">Short Rib  MW/VAC FRZ HGP-Free  CHINA LABEL Carton </v>
      </c>
      <c r="F1361" s="36">
        <v>4411.76</v>
      </c>
      <c r="G1361" s="42">
        <v>12.8</v>
      </c>
      <c r="H1361" s="1"/>
      <c r="I1361" s="38">
        <f t="shared" si="0"/>
        <v>56470.528000000006</v>
      </c>
      <c r="J1361" s="1"/>
      <c r="K1361" s="29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customHeight="1" x14ac:dyDescent="0.3">
      <c r="A1362" s="1"/>
      <c r="B1362" s="33">
        <v>44389</v>
      </c>
      <c r="C1362" s="34"/>
      <c r="D1362" s="24">
        <v>698267</v>
      </c>
      <c r="E1362" s="46" t="str">
        <f ca="1">IFERROR(OFFSET('Product list'!$D$1,MATCH(D1362,'Product list'!$C:$C,0)-1,0),"Product Not in List")</f>
        <v xml:space="preserve">Back Ribs - 6 Rib LP FRZ    Carton </v>
      </c>
      <c r="F1362" s="36">
        <v>8235.2900000000009</v>
      </c>
      <c r="G1362" s="42">
        <v>6.8</v>
      </c>
      <c r="H1362" s="1"/>
      <c r="I1362" s="38">
        <f t="shared" si="0"/>
        <v>55999.972000000002</v>
      </c>
      <c r="J1362" s="1"/>
      <c r="K1362" s="29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customHeight="1" x14ac:dyDescent="0.3">
      <c r="A1363" s="1"/>
      <c r="B1363" s="33">
        <v>44389</v>
      </c>
      <c r="C1363" s="34"/>
      <c r="D1363" s="24">
        <v>698268</v>
      </c>
      <c r="E1363" s="46" t="str">
        <f ca="1">IFERROR(OFFSET('Product list'!$D$1,MATCH(D1363,'Product list'!$C:$C,0)-1,0),"Product Not in List")</f>
        <v xml:space="preserve">Tri Tip  MW/VAC CHILLED    Carton </v>
      </c>
      <c r="F1363" s="36">
        <v>7352.94</v>
      </c>
      <c r="G1363" s="42">
        <v>9.8000000000000007</v>
      </c>
      <c r="H1363" s="1"/>
      <c r="I1363" s="38">
        <f t="shared" si="0"/>
        <v>72058.812000000005</v>
      </c>
      <c r="J1363" s="1"/>
      <c r="K1363" s="29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75" customHeight="1" x14ac:dyDescent="0.3">
      <c r="A1364" s="1"/>
      <c r="B1364" s="33">
        <v>44389</v>
      </c>
      <c r="C1364" s="34"/>
      <c r="D1364" s="24">
        <v>698273</v>
      </c>
      <c r="E1364" s="46" t="str">
        <f ca="1">IFERROR(OFFSET('Product list'!$D$1,MATCH(D1364,'Product list'!$C:$C,0)-1,0),"Product Not in List")</f>
        <v xml:space="preserve">Brisket Pieces - Deckle MW/VAC FRZ HGP-Free  CHINA LABEL Carton </v>
      </c>
      <c r="F1364" s="36">
        <v>4411.76</v>
      </c>
      <c r="G1364" s="42">
        <v>5</v>
      </c>
      <c r="H1364" s="1"/>
      <c r="I1364" s="38">
        <f t="shared" si="0"/>
        <v>22058.800000000003</v>
      </c>
      <c r="J1364" s="1"/>
      <c r="K1364" s="29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customHeight="1" x14ac:dyDescent="0.3">
      <c r="A1365" s="1"/>
      <c r="B1365" s="33">
        <v>44389</v>
      </c>
      <c r="C1365" s="34"/>
      <c r="D1365" s="24">
        <v>698301</v>
      </c>
      <c r="E1365" s="46" t="str">
        <f ca="1">IFERROR(OFFSET('Product list'!$D$1,MATCH(D1365,'Product list'!$C:$C,0)-1,0),"Product Not in List")</f>
        <v xml:space="preserve">Back Ribs - 6 Rib, approx 120mm LP FRZ HGP-Free  CHINA LABEL Carton </v>
      </c>
      <c r="F1365" s="36">
        <v>3529</v>
      </c>
      <c r="G1365" s="42">
        <v>6.8</v>
      </c>
      <c r="H1365" s="1"/>
      <c r="I1365" s="38">
        <f t="shared" si="0"/>
        <v>23997.200000000001</v>
      </c>
      <c r="J1365" s="1"/>
      <c r="K1365" s="29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customHeight="1" x14ac:dyDescent="0.3">
      <c r="A1366" s="1"/>
      <c r="B1366" s="33">
        <v>44389</v>
      </c>
      <c r="C1366" s="34"/>
      <c r="D1366" s="24">
        <v>698565</v>
      </c>
      <c r="E1366" s="46" t="str">
        <f ca="1">IFERROR(OFFSET('Product list'!$D$1,MATCH(D1366,'Product list'!$C:$C,0)-1,0),"Product Not in List")</f>
        <v xml:space="preserve">Brisket Navel End - 7 Rib IW/VAC CHILLED    Carton </v>
      </c>
      <c r="F1366" s="36">
        <v>25863</v>
      </c>
      <c r="G1366" s="42">
        <v>8.8000000000000007</v>
      </c>
      <c r="H1366" s="1"/>
      <c r="I1366" s="38">
        <f t="shared" si="0"/>
        <v>227594.40000000002</v>
      </c>
      <c r="J1366" s="1"/>
      <c r="K1366" s="29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customHeight="1" x14ac:dyDescent="0.3">
      <c r="A1367" s="1"/>
      <c r="B1367" s="33">
        <v>44389</v>
      </c>
      <c r="C1367" s="34"/>
      <c r="D1367" s="24">
        <v>698818</v>
      </c>
      <c r="E1367" s="46" t="str">
        <f ca="1">IFERROR(OFFSET('Product list'!$D$1,MATCH(D1367,'Product list'!$C:$C,0)-1,0),"Product Not in List")</f>
        <v>*YP* Trimmings 65CL 27.2kg BP FRZ Halal Generic Carton</v>
      </c>
      <c r="F1367" s="36">
        <v>91285</v>
      </c>
      <c r="G1367" s="42">
        <v>4.5999999999999996</v>
      </c>
      <c r="H1367" s="1"/>
      <c r="I1367" s="38">
        <f t="shared" si="0"/>
        <v>419910.99999999994</v>
      </c>
      <c r="J1367" s="1"/>
      <c r="K1367" s="29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75" customHeight="1" x14ac:dyDescent="0.3">
      <c r="A1368" s="1"/>
      <c r="B1368" s="33">
        <v>44389</v>
      </c>
      <c r="C1368" s="34"/>
      <c r="D1368" s="24">
        <v>763706</v>
      </c>
      <c r="E1368" s="46" t="str">
        <f ca="1">IFERROR(OFFSET('Product list'!$D$1,MATCH(D1368,'Product list'!$C:$C,0)-1,0),"Product Not in List")</f>
        <v xml:space="preserve">Intercostals - Portion Minimum 85mm MW/VAC FRZ    Carton </v>
      </c>
      <c r="F1368" s="36">
        <v>7352</v>
      </c>
      <c r="G1368" s="42">
        <v>11</v>
      </c>
      <c r="H1368" s="1"/>
      <c r="I1368" s="38">
        <f t="shared" si="0"/>
        <v>80872</v>
      </c>
      <c r="J1368" s="1"/>
      <c r="K1368" s="29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customHeight="1" x14ac:dyDescent="0.3">
      <c r="A1369" s="1"/>
      <c r="B1369" s="33">
        <v>44389</v>
      </c>
      <c r="C1369" s="34"/>
      <c r="D1369" s="24">
        <v>763707</v>
      </c>
      <c r="E1369" s="46" t="str">
        <f ca="1">IFERROR(OFFSET('Product list'!$D$1,MATCH(D1369,'Product list'!$C:$C,0)-1,0),"Product Not in List")</f>
        <v xml:space="preserve">Oyster Blade  IW/VAC FRZ    Carton </v>
      </c>
      <c r="F1369" s="36">
        <v>8823.5300000000007</v>
      </c>
      <c r="G1369" s="42">
        <v>9</v>
      </c>
      <c r="H1369" s="1"/>
      <c r="I1369" s="38">
        <f t="shared" si="0"/>
        <v>79411.77</v>
      </c>
      <c r="J1369" s="1"/>
      <c r="K1369" s="29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customHeight="1" x14ac:dyDescent="0.3">
      <c r="A1370" s="1"/>
      <c r="B1370" s="33">
        <v>44389</v>
      </c>
      <c r="C1370" s="34"/>
      <c r="D1370" s="24">
        <v>764794</v>
      </c>
      <c r="E1370" s="46" t="str">
        <f ca="1">IFERROR(OFFSET('Product list'!$D$1,MATCH(D1370,'Product list'!$C:$C,0)-1,0),"Product Not in List")</f>
        <v xml:space="preserve">Chuck Short Rib - 3 Rib MW/VAC FRZ    Carton </v>
      </c>
      <c r="F1370" s="36">
        <v>11764.71</v>
      </c>
      <c r="G1370" s="42">
        <v>8.9</v>
      </c>
      <c r="H1370" s="1"/>
      <c r="I1370" s="38">
        <f t="shared" si="0"/>
        <v>104705.91899999999</v>
      </c>
      <c r="J1370" s="1"/>
      <c r="K1370" s="29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customHeight="1" x14ac:dyDescent="0.3">
      <c r="A1371" s="1"/>
      <c r="B1371" s="33">
        <v>44389</v>
      </c>
      <c r="C1371" s="34"/>
      <c r="D1371" s="24">
        <v>764817</v>
      </c>
      <c r="E1371" s="46" t="str">
        <f ca="1">IFERROR(OFFSET('Product list'!$D$1,MATCH(D1371,'Product list'!$C:$C,0)-1,0),"Product Not in List")</f>
        <v xml:space="preserve">Flap Meat  MW/VAC CHILLED    Carton </v>
      </c>
      <c r="F1371" s="36">
        <v>15441</v>
      </c>
      <c r="G1371" s="42">
        <v>14.4</v>
      </c>
      <c r="H1371" s="1"/>
      <c r="I1371" s="38">
        <f t="shared" si="0"/>
        <v>222350.4</v>
      </c>
      <c r="J1371" s="1"/>
      <c r="K1371" s="29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customHeight="1" x14ac:dyDescent="0.3">
      <c r="A1372" s="1"/>
      <c r="B1372" s="33">
        <v>44389</v>
      </c>
      <c r="C1372" s="34"/>
      <c r="D1372" s="24">
        <v>764822</v>
      </c>
      <c r="E1372" s="46" t="str">
        <f ca="1">IFERROR(OFFSET('Product list'!$D$1,MATCH(D1372,'Product list'!$C:$C,0)-1,0),"Product Not in List")</f>
        <v xml:space="preserve">Bolar Blade  IW/VAC FRZ    Carton </v>
      </c>
      <c r="F1372" s="36">
        <v>11764</v>
      </c>
      <c r="G1372" s="42">
        <v>8.5</v>
      </c>
      <c r="H1372" s="1"/>
      <c r="I1372" s="38">
        <f t="shared" si="0"/>
        <v>99994</v>
      </c>
      <c r="J1372" s="1"/>
      <c r="K1372" s="29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customHeight="1" x14ac:dyDescent="0.3">
      <c r="A1373" s="1"/>
      <c r="B1373" s="33">
        <v>44389</v>
      </c>
      <c r="C1373" s="34"/>
      <c r="D1373" s="24">
        <v>764828</v>
      </c>
      <c r="E1373" s="46" t="str">
        <f ca="1">IFERROR(OFFSET('Product list'!$D$1,MATCH(D1373,'Product list'!$C:$C,0)-1,0),"Product Not in List")</f>
        <v xml:space="preserve">Inside Skirt  MW/VAC FRZ    Carton </v>
      </c>
      <c r="F1373" s="36">
        <v>11323.53</v>
      </c>
      <c r="G1373" s="42">
        <v>9.1999999999999993</v>
      </c>
      <c r="H1373" s="1"/>
      <c r="I1373" s="38">
        <f t="shared" si="0"/>
        <v>104176.476</v>
      </c>
      <c r="J1373" s="1"/>
      <c r="K1373" s="29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customHeight="1" x14ac:dyDescent="0.3">
      <c r="A1374" s="1"/>
      <c r="B1374" s="33">
        <v>44389</v>
      </c>
      <c r="C1374" s="34"/>
      <c r="D1374" s="24">
        <v>764832</v>
      </c>
      <c r="E1374" s="46" t="str">
        <f ca="1">IFERROR(OFFSET('Product list'!$D$1,MATCH(D1374,'Product list'!$C:$C,0)-1,0),"Product Not in List")</f>
        <v xml:space="preserve">Plate Rib  BP FRZ    Carton </v>
      </c>
      <c r="F1374" s="36">
        <v>4411.76</v>
      </c>
      <c r="G1374" s="42">
        <v>3.9</v>
      </c>
      <c r="H1374" s="1"/>
      <c r="I1374" s="38">
        <f t="shared" si="0"/>
        <v>17205.864000000001</v>
      </c>
      <c r="J1374" s="1"/>
      <c r="K1374" s="29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customHeight="1" x14ac:dyDescent="0.3">
      <c r="A1375" s="1"/>
      <c r="B1375" s="33">
        <v>44389</v>
      </c>
      <c r="C1375" s="34"/>
      <c r="D1375" s="24">
        <v>764844</v>
      </c>
      <c r="E1375" s="46" t="str">
        <f ca="1">IFERROR(OFFSET('Product list'!$D$1,MATCH(D1375,'Product list'!$C:$C,0)-1,0),"Product Not in List")</f>
        <v xml:space="preserve">Spare Ribs - 3Rib LP FRZ    Carton </v>
      </c>
      <c r="F1375" s="36">
        <v>5882</v>
      </c>
      <c r="G1375" s="42">
        <v>4.4000000000000004</v>
      </c>
      <c r="H1375" s="1"/>
      <c r="I1375" s="38">
        <f t="shared" si="0"/>
        <v>25880.800000000003</v>
      </c>
      <c r="J1375" s="1"/>
      <c r="K1375" s="29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customHeight="1" x14ac:dyDescent="0.3">
      <c r="A1376" s="1"/>
      <c r="B1376" s="33">
        <v>44389</v>
      </c>
      <c r="C1376" s="34"/>
      <c r="D1376" s="24">
        <v>764861</v>
      </c>
      <c r="E1376" s="46" t="str">
        <f ca="1">IFERROR(OFFSET('Product list'!$D$1,MATCH(D1376,'Product list'!$C:$C,0)-1,0),"Product Not in List")</f>
        <v>*YP* Trimmings 50CL 25.0kg BP FRZ Halal Generic Carton</v>
      </c>
      <c r="F1376" s="36">
        <v>17647.060000000001</v>
      </c>
      <c r="G1376" s="42">
        <v>3.8</v>
      </c>
      <c r="H1376" s="1"/>
      <c r="I1376" s="38">
        <f t="shared" si="0"/>
        <v>67058.828000000009</v>
      </c>
      <c r="J1376" s="1"/>
      <c r="K1376" s="29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75" customHeight="1" x14ac:dyDescent="0.3">
      <c r="A1377" s="1"/>
      <c r="B1377" s="33">
        <v>44389</v>
      </c>
      <c r="C1377" s="34"/>
      <c r="D1377" s="24">
        <v>764867</v>
      </c>
      <c r="E1377" s="46" t="str">
        <f ca="1">IFERROR(OFFSET('Product list'!$D$1,MATCH(D1377,'Product list'!$C:$C,0)-1,0),"Product Not in List")</f>
        <v xml:space="preserve">Eye Round  MW/VAC FRZ    Carton </v>
      </c>
      <c r="F1377" s="36">
        <v>15441.18</v>
      </c>
      <c r="G1377" s="42">
        <v>9.1999999999999993</v>
      </c>
      <c r="H1377" s="1"/>
      <c r="I1377" s="38">
        <f t="shared" si="0"/>
        <v>142058.856</v>
      </c>
      <c r="J1377" s="1"/>
      <c r="K1377" s="29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customHeight="1" x14ac:dyDescent="0.3">
      <c r="A1378" s="1"/>
      <c r="B1378" s="33">
        <v>44389</v>
      </c>
      <c r="C1378" s="34"/>
      <c r="D1378" s="24">
        <v>764869</v>
      </c>
      <c r="E1378" s="46" t="str">
        <f ca="1">IFERROR(OFFSET('Product list'!$D$1,MATCH(D1378,'Product list'!$C:$C,0)-1,0),"Product Not in List")</f>
        <v xml:space="preserve">Brisket Point End - Deckle Off 5 Rib IW/VAC FRZ    Carton </v>
      </c>
      <c r="F1378" s="36">
        <v>51470.59</v>
      </c>
      <c r="G1378" s="42">
        <v>8.9</v>
      </c>
      <c r="H1378" s="1"/>
      <c r="I1378" s="38">
        <f t="shared" si="0"/>
        <v>458088.25099999999</v>
      </c>
      <c r="J1378" s="1"/>
      <c r="K1378" s="29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customHeight="1" x14ac:dyDescent="0.3">
      <c r="A1379" s="1"/>
      <c r="B1379" s="33">
        <v>44389</v>
      </c>
      <c r="C1379" s="34"/>
      <c r="D1379" s="24">
        <v>764916</v>
      </c>
      <c r="E1379" s="46" t="str">
        <f ca="1">IFERROR(OFFSET('Product list'!$D$1,MATCH(D1379,'Product list'!$C:$C,0)-1,0),"Product Not in List")</f>
        <v xml:space="preserve">Flank Steak  LP FRZ    Carton </v>
      </c>
      <c r="F1379" s="36">
        <v>5705</v>
      </c>
      <c r="G1379" s="42">
        <v>11</v>
      </c>
      <c r="H1379" s="1"/>
      <c r="I1379" s="38">
        <f t="shared" si="0"/>
        <v>62755</v>
      </c>
      <c r="J1379" s="1"/>
      <c r="K1379" s="29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customHeight="1" x14ac:dyDescent="0.3">
      <c r="A1380" s="1"/>
      <c r="B1380" s="33">
        <v>44389</v>
      </c>
      <c r="C1380" s="34"/>
      <c r="D1380" s="24">
        <v>79863</v>
      </c>
      <c r="E1380" s="46" t="str">
        <f ca="1">IFERROR(OFFSET('Product list'!$D$1,MATCH(D1380,'Product list'!$C:$C,0)-1,0),"Product Not in List")</f>
        <v>Outside Flat IW/VAC FZN Non-Halal Generic Carton</v>
      </c>
      <c r="F1380" s="36">
        <v>10294</v>
      </c>
      <c r="G1380" s="42">
        <v>7.5</v>
      </c>
      <c r="H1380" s="1"/>
      <c r="I1380" s="38">
        <f t="shared" si="0"/>
        <v>77205</v>
      </c>
      <c r="J1380" s="1"/>
      <c r="K1380" s="29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customHeight="1" x14ac:dyDescent="0.3">
      <c r="A1381" s="1"/>
      <c r="B1381" s="33">
        <v>44389</v>
      </c>
      <c r="C1381" s="34"/>
      <c r="D1381" s="24">
        <v>764738</v>
      </c>
      <c r="E1381" s="47" t="str">
        <f ca="1">IFERROR(OFFSET('Product list'!$D$1,MATCH(D1381,'Product list'!$C:$C,0)-1,0),"Product Not in List")</f>
        <v>Trimmings 85cl</v>
      </c>
      <c r="F1381" s="36">
        <v>17647</v>
      </c>
      <c r="G1381" s="43">
        <v>7.5</v>
      </c>
      <c r="H1381" s="1"/>
      <c r="I1381" s="38">
        <f t="shared" si="0"/>
        <v>132352.5</v>
      </c>
      <c r="J1381" s="1"/>
      <c r="K1381" s="29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75" customHeight="1" x14ac:dyDescent="0.3">
      <c r="A1382" s="1"/>
      <c r="B1382" s="33">
        <v>44389</v>
      </c>
      <c r="C1382" s="34"/>
      <c r="D1382" s="48">
        <v>663968</v>
      </c>
      <c r="E1382" s="52" t="str">
        <f ca="1">IFERROR(OFFSET('Product list'!$D$1,MATCH(D1382,'Product list'!$C:$C,0)-1,0),"Product Not in List")</f>
        <v xml:space="preserve">Brisket Navel End - 5 Rib MW/VAC FRZ HGP-Free  CHINA LABEL Carton </v>
      </c>
      <c r="F1382" s="50">
        <v>5019</v>
      </c>
      <c r="G1382" s="53">
        <v>9.59</v>
      </c>
      <c r="H1382" s="1"/>
      <c r="I1382" s="38">
        <f t="shared" si="0"/>
        <v>48132.21</v>
      </c>
      <c r="J1382" s="1"/>
      <c r="K1382" s="29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75" customHeight="1" x14ac:dyDescent="0.3">
      <c r="A1383" s="1"/>
      <c r="B1383" s="33">
        <v>44389</v>
      </c>
      <c r="C1383" s="34"/>
      <c r="D1383" s="48">
        <v>698166</v>
      </c>
      <c r="E1383" s="52" t="str">
        <f ca="1">IFERROR(OFFSET('Product list'!$D$1,MATCH(D1383,'Product list'!$C:$C,0)-1,0),"Product Not in List")</f>
        <v xml:space="preserve">Thin Flank  MW/VAC FRZ HGP-Free  CHINA LABEL Carton </v>
      </c>
      <c r="F1383" s="50">
        <v>1362</v>
      </c>
      <c r="G1383" s="53">
        <v>6.45</v>
      </c>
      <c r="H1383" s="1"/>
      <c r="I1383" s="38">
        <f t="shared" si="0"/>
        <v>8784.9</v>
      </c>
      <c r="J1383" s="1"/>
      <c r="K1383" s="29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75" customHeight="1" x14ac:dyDescent="0.3">
      <c r="A1384" s="1"/>
      <c r="B1384" s="33">
        <v>44389</v>
      </c>
      <c r="C1384" s="34"/>
      <c r="D1384" s="48">
        <v>764862</v>
      </c>
      <c r="E1384" s="52" t="str">
        <f ca="1">IFERROR(OFFSET('Product list'!$D$1,MATCH(D1384,'Product list'!$C:$C,0)-1,0),"Product Not in List")</f>
        <v xml:space="preserve">Neck Bones  LP FRZ HGP-Free  CHINA LABEL Carton </v>
      </c>
      <c r="F1384" s="50">
        <v>2553</v>
      </c>
      <c r="G1384" s="53">
        <v>3.5</v>
      </c>
      <c r="H1384" s="1"/>
      <c r="I1384" s="38">
        <f t="shared" si="0"/>
        <v>8935.5</v>
      </c>
      <c r="J1384" s="1"/>
      <c r="K1384" s="29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customHeight="1" x14ac:dyDescent="0.3">
      <c r="A1385" s="1"/>
      <c r="B1385" s="33">
        <v>44396</v>
      </c>
      <c r="C1385" s="34"/>
      <c r="D1385" s="24">
        <v>12444</v>
      </c>
      <c r="E1385" s="45" t="str">
        <f ca="1">IFERROR(OFFSET('Product list'!$D$1,MATCH(D1385,'Product list'!$C:$C,0)-1,0),"Product Not in List")</f>
        <v>*YP* Trimmings 75CL 27.2kg BP FRZ Halal Generic Carton</v>
      </c>
      <c r="F1385" s="36">
        <v>108235.29</v>
      </c>
      <c r="G1385" s="41">
        <v>5.6</v>
      </c>
      <c r="H1385" s="1"/>
      <c r="I1385" s="38">
        <f t="shared" si="0"/>
        <v>606117.62399999995</v>
      </c>
      <c r="J1385" s="1"/>
      <c r="K1385" s="29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customHeight="1" x14ac:dyDescent="0.3">
      <c r="A1386" s="1"/>
      <c r="B1386" s="33">
        <v>44396</v>
      </c>
      <c r="C1386" s="34"/>
      <c r="D1386" s="24">
        <v>55217</v>
      </c>
      <c r="E1386" s="46" t="str">
        <f ca="1">IFERROR(OFFSET('Product list'!$D$1,MATCH(D1386,'Product list'!$C:$C,0)-1,0),"Product Not in List")</f>
        <v xml:space="preserve">Short Ribs - 3 Rib MW/VAC FRZ    Carton </v>
      </c>
      <c r="F1386" s="36">
        <v>10705.88</v>
      </c>
      <c r="G1386" s="42">
        <v>10.3</v>
      </c>
      <c r="H1386" s="1"/>
      <c r="I1386" s="38">
        <f t="shared" si="0"/>
        <v>110270.564</v>
      </c>
      <c r="J1386" s="1"/>
      <c r="K1386" s="29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customHeight="1" x14ac:dyDescent="0.3">
      <c r="A1387" s="1"/>
      <c r="B1387" s="33">
        <v>44396</v>
      </c>
      <c r="C1387" s="34"/>
      <c r="D1387" s="24">
        <v>689667</v>
      </c>
      <c r="E1387" s="46" t="str">
        <f ca="1">IFERROR(OFFSET('Product list'!$D$1,MATCH(D1387,'Product list'!$C:$C,0)-1,0),"Product Not in List")</f>
        <v xml:space="preserve">Neck Bone  LP FRZ  Halal  Carton </v>
      </c>
      <c r="F1387" s="36">
        <v>8182</v>
      </c>
      <c r="G1387" s="42">
        <v>2.2000000000000002</v>
      </c>
      <c r="H1387" s="1"/>
      <c r="I1387" s="38">
        <f t="shared" si="0"/>
        <v>18000.400000000001</v>
      </c>
      <c r="J1387" s="1"/>
      <c r="K1387" s="29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75" customHeight="1" x14ac:dyDescent="0.3">
      <c r="A1388" s="1"/>
      <c r="B1388" s="33">
        <v>44396</v>
      </c>
      <c r="C1388" s="34"/>
      <c r="D1388" s="24">
        <v>689794</v>
      </c>
      <c r="E1388" s="46" t="str">
        <f ca="1">IFERROR(OFFSET('Product list'!$D$1,MATCH(D1388,'Product list'!$C:$C,0)-1,0),"Product Not in List")</f>
        <v xml:space="preserve">Chuck Roll - 5 Rib IW/VAC FRZ  Halal  Carton </v>
      </c>
      <c r="F1388" s="36">
        <v>39117.65</v>
      </c>
      <c r="G1388" s="42">
        <v>9.1999999999999993</v>
      </c>
      <c r="H1388" s="1"/>
      <c r="I1388" s="38">
        <f t="shared" si="0"/>
        <v>359882.38</v>
      </c>
      <c r="J1388" s="1"/>
      <c r="K1388" s="29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75" customHeight="1" x14ac:dyDescent="0.3">
      <c r="A1389" s="1"/>
      <c r="B1389" s="33">
        <v>44396</v>
      </c>
      <c r="C1389" s="34"/>
      <c r="D1389" s="24">
        <v>697365</v>
      </c>
      <c r="E1389" s="46" t="str">
        <f ca="1">IFERROR(OFFSET('Product list'!$D$1,MATCH(D1389,'Product list'!$C:$C,0)-1,0),"Product Not in List")</f>
        <v>*YP* Knuckle - Undercut On IW/VAC FRZ Halal Generic Carton</v>
      </c>
      <c r="F1389" s="36">
        <v>25294</v>
      </c>
      <c r="G1389" s="42">
        <v>9</v>
      </c>
      <c r="H1389" s="1"/>
      <c r="I1389" s="38">
        <f t="shared" si="0"/>
        <v>227646</v>
      </c>
      <c r="J1389" s="1"/>
      <c r="K1389" s="29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customHeight="1" x14ac:dyDescent="0.3">
      <c r="A1390" s="1"/>
      <c r="B1390" s="33">
        <v>44396</v>
      </c>
      <c r="C1390" s="34"/>
      <c r="D1390" s="24">
        <v>698188</v>
      </c>
      <c r="E1390" s="46" t="str">
        <f ca="1">IFERROR(OFFSET('Product list'!$D$1,MATCH(D1390,'Product list'!$C:$C,0)-1,0),"Product Not in List")</f>
        <v xml:space="preserve">Chuck Roll - 5 Rib IW/VAC FRZ HGP-Free  CHINA LABEL Carton </v>
      </c>
      <c r="F1390" s="36">
        <v>16167.47</v>
      </c>
      <c r="G1390" s="42">
        <v>9.1999999999999993</v>
      </c>
      <c r="H1390" s="1"/>
      <c r="I1390" s="38">
        <f t="shared" si="0"/>
        <v>148740.72399999999</v>
      </c>
      <c r="J1390" s="1"/>
      <c r="K1390" s="29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customHeight="1" x14ac:dyDescent="0.3">
      <c r="A1391" s="1"/>
      <c r="B1391" s="33">
        <v>44396</v>
      </c>
      <c r="C1391" s="34"/>
      <c r="D1391" s="48">
        <v>698227</v>
      </c>
      <c r="E1391" s="49" t="str">
        <f ca="1">IFERROR(OFFSET('Product list'!$D$1,MATCH(D1391,'Product list'!$C:$C,0)-1,0),"Product Not in List")</f>
        <v xml:space="preserve">Chuck Short Rib - 3 Rib MW/VAC FRZ HGP-Free  CHINA LABEL Carton </v>
      </c>
      <c r="F1391" s="50">
        <v>3529.41</v>
      </c>
      <c r="G1391" s="51">
        <v>9.07</v>
      </c>
      <c r="H1391" s="1"/>
      <c r="I1391" s="38">
        <f t="shared" si="0"/>
        <v>32011.7487</v>
      </c>
      <c r="J1391" s="1"/>
      <c r="K1391" s="29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75" customHeight="1" x14ac:dyDescent="0.3">
      <c r="A1392" s="1"/>
      <c r="B1392" s="33">
        <v>44396</v>
      </c>
      <c r="C1392" s="34"/>
      <c r="D1392" s="24">
        <v>698228</v>
      </c>
      <c r="E1392" s="46" t="str">
        <f ca="1">IFERROR(OFFSET('Product list'!$D$1,MATCH(D1392,'Product list'!$C:$C,0)-1,0),"Product Not in List")</f>
        <v xml:space="preserve">Short Rib  MW/VAC FRZ HGP-Free  CHINA LABEL Carton </v>
      </c>
      <c r="F1392" s="36">
        <v>4411.76</v>
      </c>
      <c r="G1392" s="42">
        <v>12.8</v>
      </c>
      <c r="H1392" s="1"/>
      <c r="I1392" s="38">
        <f t="shared" si="0"/>
        <v>56470.528000000006</v>
      </c>
      <c r="J1392" s="1"/>
      <c r="K1392" s="29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customHeight="1" x14ac:dyDescent="0.3">
      <c r="A1393" s="1"/>
      <c r="B1393" s="33">
        <v>44396</v>
      </c>
      <c r="C1393" s="34"/>
      <c r="D1393" s="24">
        <v>698267</v>
      </c>
      <c r="E1393" s="46" t="str">
        <f ca="1">IFERROR(OFFSET('Product list'!$D$1,MATCH(D1393,'Product list'!$C:$C,0)-1,0),"Product Not in List")</f>
        <v xml:space="preserve">Back Ribs - 6 Rib LP FRZ    Carton </v>
      </c>
      <c r="F1393" s="36">
        <v>8235.2900000000009</v>
      </c>
      <c r="G1393" s="42">
        <v>6.8</v>
      </c>
      <c r="H1393" s="1"/>
      <c r="I1393" s="38">
        <f t="shared" si="0"/>
        <v>55999.972000000002</v>
      </c>
      <c r="J1393" s="1"/>
      <c r="K1393" s="29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75" customHeight="1" x14ac:dyDescent="0.3">
      <c r="A1394" s="1"/>
      <c r="B1394" s="33">
        <v>44396</v>
      </c>
      <c r="C1394" s="34"/>
      <c r="D1394" s="24">
        <v>698268</v>
      </c>
      <c r="E1394" s="46" t="str">
        <f ca="1">IFERROR(OFFSET('Product list'!$D$1,MATCH(D1394,'Product list'!$C:$C,0)-1,0),"Product Not in List")</f>
        <v xml:space="preserve">Tri Tip  MW/VAC CHILLED    Carton </v>
      </c>
      <c r="F1394" s="36">
        <v>7352.94</v>
      </c>
      <c r="G1394" s="42">
        <v>9.8000000000000007</v>
      </c>
      <c r="H1394" s="1"/>
      <c r="I1394" s="38">
        <f t="shared" si="0"/>
        <v>72058.812000000005</v>
      </c>
      <c r="J1394" s="1"/>
      <c r="K1394" s="29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75" customHeight="1" x14ac:dyDescent="0.3">
      <c r="A1395" s="1"/>
      <c r="B1395" s="33">
        <v>44396</v>
      </c>
      <c r="C1395" s="34"/>
      <c r="D1395" s="24">
        <v>698273</v>
      </c>
      <c r="E1395" s="46" t="str">
        <f ca="1">IFERROR(OFFSET('Product list'!$D$1,MATCH(D1395,'Product list'!$C:$C,0)-1,0),"Product Not in List")</f>
        <v xml:space="preserve">Brisket Pieces - Deckle MW/VAC FRZ HGP-Free  CHINA LABEL Carton </v>
      </c>
      <c r="F1395" s="36">
        <v>4411.76</v>
      </c>
      <c r="G1395" s="42">
        <v>5</v>
      </c>
      <c r="H1395" s="1"/>
      <c r="I1395" s="38">
        <f t="shared" si="0"/>
        <v>22058.800000000003</v>
      </c>
      <c r="J1395" s="1"/>
      <c r="K1395" s="29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customHeight="1" x14ac:dyDescent="0.3">
      <c r="A1396" s="1"/>
      <c r="B1396" s="33">
        <v>44396</v>
      </c>
      <c r="C1396" s="34"/>
      <c r="D1396" s="24">
        <v>698301</v>
      </c>
      <c r="E1396" s="46" t="str">
        <f ca="1">IFERROR(OFFSET('Product list'!$D$1,MATCH(D1396,'Product list'!$C:$C,0)-1,0),"Product Not in List")</f>
        <v xml:space="preserve">Back Ribs - 6 Rib, approx 120mm LP FRZ HGP-Free  CHINA LABEL Carton </v>
      </c>
      <c r="F1396" s="36">
        <v>3529</v>
      </c>
      <c r="G1396" s="42">
        <v>6.8</v>
      </c>
      <c r="H1396" s="1"/>
      <c r="I1396" s="38">
        <f t="shared" si="0"/>
        <v>23997.200000000001</v>
      </c>
      <c r="J1396" s="1"/>
      <c r="K1396" s="29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customHeight="1" x14ac:dyDescent="0.3">
      <c r="A1397" s="1"/>
      <c r="B1397" s="33">
        <v>44396</v>
      </c>
      <c r="C1397" s="34"/>
      <c r="D1397" s="24">
        <v>698565</v>
      </c>
      <c r="E1397" s="46" t="str">
        <f ca="1">IFERROR(OFFSET('Product list'!$D$1,MATCH(D1397,'Product list'!$C:$C,0)-1,0),"Product Not in List")</f>
        <v xml:space="preserve">Brisket Navel End - 7 Rib IW/VAC CHILLED    Carton </v>
      </c>
      <c r="F1397" s="36">
        <v>25863</v>
      </c>
      <c r="G1397" s="42">
        <v>8.8000000000000007</v>
      </c>
      <c r="H1397" s="1"/>
      <c r="I1397" s="38">
        <f t="shared" si="0"/>
        <v>227594.40000000002</v>
      </c>
      <c r="J1397" s="1"/>
      <c r="K1397" s="29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customHeight="1" x14ac:dyDescent="0.3">
      <c r="A1398" s="1"/>
      <c r="B1398" s="33">
        <v>44396</v>
      </c>
      <c r="C1398" s="34"/>
      <c r="D1398" s="24">
        <v>698818</v>
      </c>
      <c r="E1398" s="46" t="str">
        <f ca="1">IFERROR(OFFSET('Product list'!$D$1,MATCH(D1398,'Product list'!$C:$C,0)-1,0),"Product Not in List")</f>
        <v>*YP* Trimmings 65CL 27.2kg BP FRZ Halal Generic Carton</v>
      </c>
      <c r="F1398" s="36">
        <v>91285</v>
      </c>
      <c r="G1398" s="42">
        <v>4.5999999999999996</v>
      </c>
      <c r="H1398" s="1"/>
      <c r="I1398" s="38">
        <f t="shared" si="0"/>
        <v>419910.99999999994</v>
      </c>
      <c r="J1398" s="1"/>
      <c r="K1398" s="29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customHeight="1" x14ac:dyDescent="0.3">
      <c r="A1399" s="1"/>
      <c r="B1399" s="33">
        <v>44396</v>
      </c>
      <c r="C1399" s="34"/>
      <c r="D1399" s="24">
        <v>763706</v>
      </c>
      <c r="E1399" s="46" t="str">
        <f ca="1">IFERROR(OFFSET('Product list'!$D$1,MATCH(D1399,'Product list'!$C:$C,0)-1,0),"Product Not in List")</f>
        <v xml:space="preserve">Intercostals - Portion Minimum 85mm MW/VAC FRZ    Carton </v>
      </c>
      <c r="F1399" s="36">
        <v>7352</v>
      </c>
      <c r="G1399" s="42">
        <v>11</v>
      </c>
      <c r="H1399" s="1"/>
      <c r="I1399" s="38">
        <f t="shared" si="0"/>
        <v>80872</v>
      </c>
      <c r="J1399" s="1"/>
      <c r="K1399" s="29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customHeight="1" x14ac:dyDescent="0.3">
      <c r="A1400" s="1"/>
      <c r="B1400" s="33">
        <v>44396</v>
      </c>
      <c r="C1400" s="34"/>
      <c r="D1400" s="24">
        <v>763707</v>
      </c>
      <c r="E1400" s="46" t="str">
        <f ca="1">IFERROR(OFFSET('Product list'!$D$1,MATCH(D1400,'Product list'!$C:$C,0)-1,0),"Product Not in List")</f>
        <v xml:space="preserve">Oyster Blade  IW/VAC FRZ    Carton </v>
      </c>
      <c r="F1400" s="36">
        <v>8823.5300000000007</v>
      </c>
      <c r="G1400" s="42">
        <v>9</v>
      </c>
      <c r="H1400" s="1"/>
      <c r="I1400" s="38">
        <f t="shared" si="0"/>
        <v>79411.77</v>
      </c>
      <c r="J1400" s="1"/>
      <c r="K1400" s="29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customHeight="1" x14ac:dyDescent="0.3">
      <c r="A1401" s="1"/>
      <c r="B1401" s="33">
        <v>44396</v>
      </c>
      <c r="C1401" s="34"/>
      <c r="D1401" s="24">
        <v>764794</v>
      </c>
      <c r="E1401" s="46" t="str">
        <f ca="1">IFERROR(OFFSET('Product list'!$D$1,MATCH(D1401,'Product list'!$C:$C,0)-1,0),"Product Not in List")</f>
        <v xml:space="preserve">Chuck Short Rib - 3 Rib MW/VAC FRZ    Carton </v>
      </c>
      <c r="F1401" s="36">
        <v>11764.71</v>
      </c>
      <c r="G1401" s="42">
        <v>8.9</v>
      </c>
      <c r="H1401" s="1"/>
      <c r="I1401" s="38">
        <f t="shared" si="0"/>
        <v>104705.91899999999</v>
      </c>
      <c r="J1401" s="1"/>
      <c r="K1401" s="29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customHeight="1" x14ac:dyDescent="0.3">
      <c r="A1402" s="1"/>
      <c r="B1402" s="33">
        <v>44396</v>
      </c>
      <c r="C1402" s="34"/>
      <c r="D1402" s="24">
        <v>764817</v>
      </c>
      <c r="E1402" s="46" t="str">
        <f ca="1">IFERROR(OFFSET('Product list'!$D$1,MATCH(D1402,'Product list'!$C:$C,0)-1,0),"Product Not in List")</f>
        <v xml:space="preserve">Flap Meat  MW/VAC CHILLED    Carton </v>
      </c>
      <c r="F1402" s="36">
        <v>15441</v>
      </c>
      <c r="G1402" s="42">
        <v>14.4</v>
      </c>
      <c r="H1402" s="1"/>
      <c r="I1402" s="38">
        <f t="shared" si="0"/>
        <v>222350.4</v>
      </c>
      <c r="J1402" s="1"/>
      <c r="K1402" s="29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customHeight="1" x14ac:dyDescent="0.3">
      <c r="A1403" s="1"/>
      <c r="B1403" s="33">
        <v>44396</v>
      </c>
      <c r="C1403" s="34"/>
      <c r="D1403" s="24">
        <v>764822</v>
      </c>
      <c r="E1403" s="46" t="str">
        <f ca="1">IFERROR(OFFSET('Product list'!$D$1,MATCH(D1403,'Product list'!$C:$C,0)-1,0),"Product Not in List")</f>
        <v xml:space="preserve">Bolar Blade  IW/VAC FRZ    Carton </v>
      </c>
      <c r="F1403" s="36">
        <v>11764</v>
      </c>
      <c r="G1403" s="42">
        <v>8.5</v>
      </c>
      <c r="H1403" s="1"/>
      <c r="I1403" s="38">
        <f t="shared" si="0"/>
        <v>99994</v>
      </c>
      <c r="J1403" s="1"/>
      <c r="K1403" s="29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customHeight="1" x14ac:dyDescent="0.3">
      <c r="A1404" s="1"/>
      <c r="B1404" s="33">
        <v>44396</v>
      </c>
      <c r="C1404" s="34"/>
      <c r="D1404" s="24">
        <v>764828</v>
      </c>
      <c r="E1404" s="46" t="str">
        <f ca="1">IFERROR(OFFSET('Product list'!$D$1,MATCH(D1404,'Product list'!$C:$C,0)-1,0),"Product Not in List")</f>
        <v xml:space="preserve">Inside Skirt  MW/VAC FRZ    Carton </v>
      </c>
      <c r="F1404" s="36">
        <v>11323.53</v>
      </c>
      <c r="G1404" s="42">
        <v>9.1999999999999993</v>
      </c>
      <c r="H1404" s="1"/>
      <c r="I1404" s="38">
        <f t="shared" si="0"/>
        <v>104176.476</v>
      </c>
      <c r="J1404" s="1"/>
      <c r="K1404" s="29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customHeight="1" x14ac:dyDescent="0.3">
      <c r="A1405" s="1"/>
      <c r="B1405" s="33">
        <v>44396</v>
      </c>
      <c r="C1405" s="34"/>
      <c r="D1405" s="24">
        <v>764832</v>
      </c>
      <c r="E1405" s="46" t="str">
        <f ca="1">IFERROR(OFFSET('Product list'!$D$1,MATCH(D1405,'Product list'!$C:$C,0)-1,0),"Product Not in List")</f>
        <v xml:space="preserve">Plate Rib  BP FRZ    Carton </v>
      </c>
      <c r="F1405" s="36">
        <v>4411.76</v>
      </c>
      <c r="G1405" s="42">
        <v>3.9</v>
      </c>
      <c r="H1405" s="1"/>
      <c r="I1405" s="38">
        <f t="shared" si="0"/>
        <v>17205.864000000001</v>
      </c>
      <c r="J1405" s="1"/>
      <c r="K1405" s="29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75" customHeight="1" x14ac:dyDescent="0.3">
      <c r="A1406" s="1"/>
      <c r="B1406" s="33">
        <v>44396</v>
      </c>
      <c r="C1406" s="34"/>
      <c r="D1406" s="24">
        <v>764844</v>
      </c>
      <c r="E1406" s="46" t="str">
        <f ca="1">IFERROR(OFFSET('Product list'!$D$1,MATCH(D1406,'Product list'!$C:$C,0)-1,0),"Product Not in List")</f>
        <v xml:space="preserve">Spare Ribs - 3Rib LP FRZ    Carton </v>
      </c>
      <c r="F1406" s="36">
        <v>5882</v>
      </c>
      <c r="G1406" s="42">
        <v>4.4000000000000004</v>
      </c>
      <c r="H1406" s="1"/>
      <c r="I1406" s="38">
        <f t="shared" si="0"/>
        <v>25880.800000000003</v>
      </c>
      <c r="J1406" s="1"/>
      <c r="K1406" s="29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customHeight="1" x14ac:dyDescent="0.3">
      <c r="A1407" s="1"/>
      <c r="B1407" s="33">
        <v>44396</v>
      </c>
      <c r="C1407" s="34"/>
      <c r="D1407" s="24">
        <v>764861</v>
      </c>
      <c r="E1407" s="46" t="str">
        <f ca="1">IFERROR(OFFSET('Product list'!$D$1,MATCH(D1407,'Product list'!$C:$C,0)-1,0),"Product Not in List")</f>
        <v>*YP* Trimmings 50CL 25.0kg BP FRZ Halal Generic Carton</v>
      </c>
      <c r="F1407" s="36">
        <v>17647.060000000001</v>
      </c>
      <c r="G1407" s="42">
        <v>3.8</v>
      </c>
      <c r="H1407" s="1"/>
      <c r="I1407" s="38">
        <f t="shared" si="0"/>
        <v>67058.828000000009</v>
      </c>
      <c r="J1407" s="1"/>
      <c r="K1407" s="29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customHeight="1" x14ac:dyDescent="0.3">
      <c r="A1408" s="1"/>
      <c r="B1408" s="33">
        <v>44396</v>
      </c>
      <c r="C1408" s="34"/>
      <c r="D1408" s="24">
        <v>764867</v>
      </c>
      <c r="E1408" s="46" t="str">
        <f ca="1">IFERROR(OFFSET('Product list'!$D$1,MATCH(D1408,'Product list'!$C:$C,0)-1,0),"Product Not in List")</f>
        <v xml:space="preserve">Eye Round  MW/VAC FRZ    Carton </v>
      </c>
      <c r="F1408" s="36">
        <v>15441.18</v>
      </c>
      <c r="G1408" s="42">
        <v>9.1999999999999993</v>
      </c>
      <c r="H1408" s="1"/>
      <c r="I1408" s="38">
        <f t="shared" si="0"/>
        <v>142058.856</v>
      </c>
      <c r="J1408" s="1"/>
      <c r="K1408" s="29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customHeight="1" x14ac:dyDescent="0.3">
      <c r="A1409" s="1"/>
      <c r="B1409" s="33">
        <v>44396</v>
      </c>
      <c r="C1409" s="34"/>
      <c r="D1409" s="24">
        <v>764869</v>
      </c>
      <c r="E1409" s="46" t="str">
        <f ca="1">IFERROR(OFFSET('Product list'!$D$1,MATCH(D1409,'Product list'!$C:$C,0)-1,0),"Product Not in List")</f>
        <v xml:space="preserve">Brisket Point End - Deckle Off 5 Rib IW/VAC FRZ    Carton </v>
      </c>
      <c r="F1409" s="36">
        <v>51470.59</v>
      </c>
      <c r="G1409" s="42">
        <v>8.9</v>
      </c>
      <c r="H1409" s="1"/>
      <c r="I1409" s="38">
        <f t="shared" si="0"/>
        <v>458088.25099999999</v>
      </c>
      <c r="J1409" s="1"/>
      <c r="K1409" s="29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customHeight="1" x14ac:dyDescent="0.3">
      <c r="A1410" s="1"/>
      <c r="B1410" s="33">
        <v>44396</v>
      </c>
      <c r="C1410" s="34"/>
      <c r="D1410" s="24">
        <v>764916</v>
      </c>
      <c r="E1410" s="46" t="str">
        <f ca="1">IFERROR(OFFSET('Product list'!$D$1,MATCH(D1410,'Product list'!$C:$C,0)-1,0),"Product Not in List")</f>
        <v xml:space="preserve">Flank Steak  LP FRZ    Carton </v>
      </c>
      <c r="F1410" s="36">
        <v>5705</v>
      </c>
      <c r="G1410" s="42">
        <v>11</v>
      </c>
      <c r="H1410" s="1"/>
      <c r="I1410" s="38">
        <f t="shared" si="0"/>
        <v>62755</v>
      </c>
      <c r="J1410" s="1"/>
      <c r="K1410" s="29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customHeight="1" x14ac:dyDescent="0.3">
      <c r="A1411" s="1"/>
      <c r="B1411" s="33">
        <v>44396</v>
      </c>
      <c r="C1411" s="34"/>
      <c r="D1411" s="24">
        <v>79863</v>
      </c>
      <c r="E1411" s="46" t="str">
        <f ca="1">IFERROR(OFFSET('Product list'!$D$1,MATCH(D1411,'Product list'!$C:$C,0)-1,0),"Product Not in List")</f>
        <v>Outside Flat IW/VAC FZN Non-Halal Generic Carton</v>
      </c>
      <c r="F1411" s="36">
        <v>10294</v>
      </c>
      <c r="G1411" s="42">
        <v>7.5</v>
      </c>
      <c r="H1411" s="1"/>
      <c r="I1411" s="38">
        <f t="shared" si="0"/>
        <v>77205</v>
      </c>
      <c r="J1411" s="1"/>
      <c r="K1411" s="29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customHeight="1" x14ac:dyDescent="0.3">
      <c r="A1412" s="1"/>
      <c r="B1412" s="33">
        <v>44396</v>
      </c>
      <c r="C1412" s="34"/>
      <c r="D1412" s="24">
        <v>764738</v>
      </c>
      <c r="E1412" s="47" t="str">
        <f ca="1">IFERROR(OFFSET('Product list'!$D$1,MATCH(D1412,'Product list'!$C:$C,0)-1,0),"Product Not in List")</f>
        <v>Trimmings 85cl</v>
      </c>
      <c r="F1412" s="36">
        <v>17647</v>
      </c>
      <c r="G1412" s="43">
        <v>7.5</v>
      </c>
      <c r="H1412" s="1"/>
      <c r="I1412" s="38">
        <f t="shared" si="0"/>
        <v>132352.5</v>
      </c>
      <c r="J1412" s="1"/>
      <c r="K1412" s="29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customHeight="1" x14ac:dyDescent="0.3">
      <c r="A1413" s="1"/>
      <c r="B1413" s="33">
        <v>44396</v>
      </c>
      <c r="C1413" s="34"/>
      <c r="D1413" s="48">
        <v>663968</v>
      </c>
      <c r="E1413" s="52" t="str">
        <f ca="1">IFERROR(OFFSET('Product list'!$D$1,MATCH(D1413,'Product list'!$C:$C,0)-1,0),"Product Not in List")</f>
        <v xml:space="preserve">Brisket Navel End - 5 Rib MW/VAC FRZ HGP-Free  CHINA LABEL Carton </v>
      </c>
      <c r="F1413" s="50">
        <v>5019</v>
      </c>
      <c r="G1413" s="53">
        <v>9.59</v>
      </c>
      <c r="H1413" s="1"/>
      <c r="I1413" s="38">
        <f t="shared" si="0"/>
        <v>48132.21</v>
      </c>
      <c r="J1413" s="1"/>
      <c r="K1413" s="29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customHeight="1" x14ac:dyDescent="0.3">
      <c r="A1414" s="1"/>
      <c r="B1414" s="33">
        <v>44396</v>
      </c>
      <c r="C1414" s="34"/>
      <c r="D1414" s="48">
        <v>698166</v>
      </c>
      <c r="E1414" s="52" t="str">
        <f ca="1">IFERROR(OFFSET('Product list'!$D$1,MATCH(D1414,'Product list'!$C:$C,0)-1,0),"Product Not in List")</f>
        <v xml:space="preserve">Thin Flank  MW/VAC FRZ HGP-Free  CHINA LABEL Carton </v>
      </c>
      <c r="F1414" s="50">
        <v>1362</v>
      </c>
      <c r="G1414" s="53">
        <v>6.45</v>
      </c>
      <c r="H1414" s="1"/>
      <c r="I1414" s="38">
        <f t="shared" si="0"/>
        <v>8784.9</v>
      </c>
      <c r="J1414" s="1"/>
      <c r="K1414" s="29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customHeight="1" x14ac:dyDescent="0.3">
      <c r="A1415" s="1"/>
      <c r="B1415" s="33">
        <v>44396</v>
      </c>
      <c r="C1415" s="34"/>
      <c r="D1415" s="48">
        <v>764862</v>
      </c>
      <c r="E1415" s="52" t="str">
        <f ca="1">IFERROR(OFFSET('Product list'!$D$1,MATCH(D1415,'Product list'!$C:$C,0)-1,0),"Product Not in List")</f>
        <v xml:space="preserve">Neck Bones  LP FRZ HGP-Free  CHINA LABEL Carton </v>
      </c>
      <c r="F1415" s="50">
        <v>2553</v>
      </c>
      <c r="G1415" s="53">
        <v>3.5</v>
      </c>
      <c r="H1415" s="1"/>
      <c r="I1415" s="38">
        <f t="shared" si="0"/>
        <v>8935.5</v>
      </c>
      <c r="J1415" s="1"/>
      <c r="K1415" s="29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75" customHeight="1" x14ac:dyDescent="0.3">
      <c r="A1416" s="1"/>
      <c r="B1416" s="33">
        <v>44403</v>
      </c>
      <c r="C1416" s="34"/>
      <c r="D1416" s="24">
        <v>12444</v>
      </c>
      <c r="E1416" s="45" t="str">
        <f ca="1">IFERROR(OFFSET('Product list'!$D$1,MATCH(D1416,'Product list'!$C:$C,0)-1,0),"Product Not in List")</f>
        <v>*YP* Trimmings 75CL 27.2kg BP FRZ Halal Generic Carton</v>
      </c>
      <c r="F1416" s="36">
        <v>108235.29</v>
      </c>
      <c r="G1416" s="41">
        <v>5.6</v>
      </c>
      <c r="H1416" s="1"/>
      <c r="I1416" s="38">
        <f t="shared" si="0"/>
        <v>606117.62399999995</v>
      </c>
      <c r="J1416" s="1"/>
      <c r="K1416" s="29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customHeight="1" x14ac:dyDescent="0.3">
      <c r="A1417" s="1"/>
      <c r="B1417" s="33">
        <v>44403</v>
      </c>
      <c r="C1417" s="34"/>
      <c r="D1417" s="24">
        <v>55217</v>
      </c>
      <c r="E1417" s="46" t="str">
        <f ca="1">IFERROR(OFFSET('Product list'!$D$1,MATCH(D1417,'Product list'!$C:$C,0)-1,0),"Product Not in List")</f>
        <v xml:space="preserve">Short Ribs - 3 Rib MW/VAC FRZ    Carton </v>
      </c>
      <c r="F1417" s="36">
        <v>10705.88</v>
      </c>
      <c r="G1417" s="42">
        <v>10.3</v>
      </c>
      <c r="H1417" s="1"/>
      <c r="I1417" s="38">
        <f t="shared" si="0"/>
        <v>110270.564</v>
      </c>
      <c r="J1417" s="1"/>
      <c r="K1417" s="29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customHeight="1" x14ac:dyDescent="0.3">
      <c r="A1418" s="1"/>
      <c r="B1418" s="33">
        <v>44403</v>
      </c>
      <c r="C1418" s="34"/>
      <c r="D1418" s="24">
        <v>689667</v>
      </c>
      <c r="E1418" s="46" t="str">
        <f ca="1">IFERROR(OFFSET('Product list'!$D$1,MATCH(D1418,'Product list'!$C:$C,0)-1,0),"Product Not in List")</f>
        <v xml:space="preserve">Neck Bone  LP FRZ  Halal  Carton </v>
      </c>
      <c r="F1418" s="36">
        <v>8182</v>
      </c>
      <c r="G1418" s="42">
        <v>2.2000000000000002</v>
      </c>
      <c r="H1418" s="1"/>
      <c r="I1418" s="38">
        <f t="shared" si="0"/>
        <v>18000.400000000001</v>
      </c>
      <c r="J1418" s="1"/>
      <c r="K1418" s="29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75" customHeight="1" x14ac:dyDescent="0.3">
      <c r="A1419" s="1"/>
      <c r="B1419" s="33">
        <v>44403</v>
      </c>
      <c r="C1419" s="34"/>
      <c r="D1419" s="24">
        <v>689794</v>
      </c>
      <c r="E1419" s="46" t="str">
        <f ca="1">IFERROR(OFFSET('Product list'!$D$1,MATCH(D1419,'Product list'!$C:$C,0)-1,0),"Product Not in List")</f>
        <v xml:space="preserve">Chuck Roll - 5 Rib IW/VAC FRZ  Halal  Carton </v>
      </c>
      <c r="F1419" s="36">
        <v>39117.65</v>
      </c>
      <c r="G1419" s="42">
        <v>9.1999999999999993</v>
      </c>
      <c r="H1419" s="1"/>
      <c r="I1419" s="38">
        <f t="shared" si="0"/>
        <v>359882.38</v>
      </c>
      <c r="J1419" s="1"/>
      <c r="K1419" s="29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customHeight="1" x14ac:dyDescent="0.3">
      <c r="A1420" s="1"/>
      <c r="B1420" s="33">
        <v>44403</v>
      </c>
      <c r="C1420" s="34"/>
      <c r="D1420" s="24">
        <v>697365</v>
      </c>
      <c r="E1420" s="46" t="str">
        <f ca="1">IFERROR(OFFSET('Product list'!$D$1,MATCH(D1420,'Product list'!$C:$C,0)-1,0),"Product Not in List")</f>
        <v>*YP* Knuckle - Undercut On IW/VAC FRZ Halal Generic Carton</v>
      </c>
      <c r="F1420" s="36">
        <v>25294</v>
      </c>
      <c r="G1420" s="42">
        <v>9</v>
      </c>
      <c r="H1420" s="1"/>
      <c r="I1420" s="38">
        <f t="shared" si="0"/>
        <v>227646</v>
      </c>
      <c r="J1420" s="1"/>
      <c r="K1420" s="29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customHeight="1" x14ac:dyDescent="0.3">
      <c r="A1421" s="1"/>
      <c r="B1421" s="33">
        <v>44403</v>
      </c>
      <c r="C1421" s="34"/>
      <c r="D1421" s="24">
        <v>698188</v>
      </c>
      <c r="E1421" s="46" t="str">
        <f ca="1">IFERROR(OFFSET('Product list'!$D$1,MATCH(D1421,'Product list'!$C:$C,0)-1,0),"Product Not in List")</f>
        <v xml:space="preserve">Chuck Roll - 5 Rib IW/VAC FRZ HGP-Free  CHINA LABEL Carton </v>
      </c>
      <c r="F1421" s="36">
        <v>16167.47</v>
      </c>
      <c r="G1421" s="42">
        <v>9.1999999999999993</v>
      </c>
      <c r="H1421" s="1"/>
      <c r="I1421" s="38">
        <f t="shared" si="0"/>
        <v>148740.72399999999</v>
      </c>
      <c r="J1421" s="1"/>
      <c r="K1421" s="29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customHeight="1" x14ac:dyDescent="0.3">
      <c r="A1422" s="1"/>
      <c r="B1422" s="33">
        <v>44403</v>
      </c>
      <c r="C1422" s="34"/>
      <c r="D1422" s="48">
        <v>698227</v>
      </c>
      <c r="E1422" s="49" t="str">
        <f ca="1">IFERROR(OFFSET('Product list'!$D$1,MATCH(D1422,'Product list'!$C:$C,0)-1,0),"Product Not in List")</f>
        <v xml:space="preserve">Chuck Short Rib - 3 Rib MW/VAC FRZ HGP-Free  CHINA LABEL Carton </v>
      </c>
      <c r="F1422" s="50">
        <v>3529.41</v>
      </c>
      <c r="G1422" s="51">
        <v>9.07</v>
      </c>
      <c r="H1422" s="1"/>
      <c r="I1422" s="38">
        <f t="shared" si="0"/>
        <v>32011.7487</v>
      </c>
      <c r="J1422" s="1"/>
      <c r="K1422" s="29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customHeight="1" x14ac:dyDescent="0.3">
      <c r="A1423" s="1"/>
      <c r="B1423" s="33">
        <v>44403</v>
      </c>
      <c r="C1423" s="34"/>
      <c r="D1423" s="24">
        <v>698228</v>
      </c>
      <c r="E1423" s="46" t="str">
        <f ca="1">IFERROR(OFFSET('Product list'!$D$1,MATCH(D1423,'Product list'!$C:$C,0)-1,0),"Product Not in List")</f>
        <v xml:space="preserve">Short Rib  MW/VAC FRZ HGP-Free  CHINA LABEL Carton </v>
      </c>
      <c r="F1423" s="36">
        <v>4411.76</v>
      </c>
      <c r="G1423" s="42">
        <v>12.8</v>
      </c>
      <c r="H1423" s="1"/>
      <c r="I1423" s="38">
        <f t="shared" si="0"/>
        <v>56470.528000000006</v>
      </c>
      <c r="J1423" s="1"/>
      <c r="K1423" s="29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customHeight="1" x14ac:dyDescent="0.3">
      <c r="A1424" s="1"/>
      <c r="B1424" s="33">
        <v>44403</v>
      </c>
      <c r="C1424" s="34"/>
      <c r="D1424" s="24">
        <v>698267</v>
      </c>
      <c r="E1424" s="46" t="str">
        <f ca="1">IFERROR(OFFSET('Product list'!$D$1,MATCH(D1424,'Product list'!$C:$C,0)-1,0),"Product Not in List")</f>
        <v xml:space="preserve">Back Ribs - 6 Rib LP FRZ    Carton </v>
      </c>
      <c r="F1424" s="36">
        <v>8235.2900000000009</v>
      </c>
      <c r="G1424" s="42">
        <v>6.8</v>
      </c>
      <c r="H1424" s="1"/>
      <c r="I1424" s="38">
        <f t="shared" si="0"/>
        <v>55999.972000000002</v>
      </c>
      <c r="J1424" s="1"/>
      <c r="K1424" s="29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customHeight="1" x14ac:dyDescent="0.3">
      <c r="A1425" s="1"/>
      <c r="B1425" s="33">
        <v>44403</v>
      </c>
      <c r="C1425" s="34"/>
      <c r="D1425" s="24">
        <v>698268</v>
      </c>
      <c r="E1425" s="46" t="str">
        <f ca="1">IFERROR(OFFSET('Product list'!$D$1,MATCH(D1425,'Product list'!$C:$C,0)-1,0),"Product Not in List")</f>
        <v xml:space="preserve">Tri Tip  MW/VAC CHILLED    Carton </v>
      </c>
      <c r="F1425" s="36">
        <v>7352.94</v>
      </c>
      <c r="G1425" s="42">
        <v>9.8000000000000007</v>
      </c>
      <c r="H1425" s="1"/>
      <c r="I1425" s="38">
        <f t="shared" si="0"/>
        <v>72058.812000000005</v>
      </c>
      <c r="J1425" s="1"/>
      <c r="K1425" s="29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customHeight="1" x14ac:dyDescent="0.3">
      <c r="A1426" s="1"/>
      <c r="B1426" s="33">
        <v>44403</v>
      </c>
      <c r="C1426" s="34"/>
      <c r="D1426" s="24">
        <v>698273</v>
      </c>
      <c r="E1426" s="46" t="str">
        <f ca="1">IFERROR(OFFSET('Product list'!$D$1,MATCH(D1426,'Product list'!$C:$C,0)-1,0),"Product Not in List")</f>
        <v xml:space="preserve">Brisket Pieces - Deckle MW/VAC FRZ HGP-Free  CHINA LABEL Carton </v>
      </c>
      <c r="F1426" s="36">
        <v>4411.76</v>
      </c>
      <c r="G1426" s="42">
        <v>5</v>
      </c>
      <c r="H1426" s="1"/>
      <c r="I1426" s="38">
        <f t="shared" si="0"/>
        <v>22058.800000000003</v>
      </c>
      <c r="J1426" s="1"/>
      <c r="K1426" s="29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customHeight="1" x14ac:dyDescent="0.3">
      <c r="A1427" s="1"/>
      <c r="B1427" s="33">
        <v>44403</v>
      </c>
      <c r="C1427" s="34"/>
      <c r="D1427" s="24">
        <v>698301</v>
      </c>
      <c r="E1427" s="46" t="str">
        <f ca="1">IFERROR(OFFSET('Product list'!$D$1,MATCH(D1427,'Product list'!$C:$C,0)-1,0),"Product Not in List")</f>
        <v xml:space="preserve">Back Ribs - 6 Rib, approx 120mm LP FRZ HGP-Free  CHINA LABEL Carton </v>
      </c>
      <c r="F1427" s="36">
        <v>3529</v>
      </c>
      <c r="G1427" s="42">
        <v>6.8</v>
      </c>
      <c r="H1427" s="1"/>
      <c r="I1427" s="38">
        <f t="shared" si="0"/>
        <v>23997.200000000001</v>
      </c>
      <c r="J1427" s="1"/>
      <c r="K1427" s="29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customHeight="1" x14ac:dyDescent="0.3">
      <c r="A1428" s="1"/>
      <c r="B1428" s="33">
        <v>44403</v>
      </c>
      <c r="C1428" s="34"/>
      <c r="D1428" s="24">
        <v>698565</v>
      </c>
      <c r="E1428" s="46" t="str">
        <f ca="1">IFERROR(OFFSET('Product list'!$D$1,MATCH(D1428,'Product list'!$C:$C,0)-1,0),"Product Not in List")</f>
        <v xml:space="preserve">Brisket Navel End - 7 Rib IW/VAC CHILLED    Carton </v>
      </c>
      <c r="F1428" s="36">
        <v>25863</v>
      </c>
      <c r="G1428" s="42">
        <v>8.8000000000000007</v>
      </c>
      <c r="H1428" s="1"/>
      <c r="I1428" s="38">
        <f t="shared" si="0"/>
        <v>227594.40000000002</v>
      </c>
      <c r="J1428" s="1"/>
      <c r="K1428" s="29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customHeight="1" x14ac:dyDescent="0.3">
      <c r="A1429" s="1"/>
      <c r="B1429" s="33">
        <v>44403</v>
      </c>
      <c r="C1429" s="34"/>
      <c r="D1429" s="24">
        <v>698818</v>
      </c>
      <c r="E1429" s="46" t="str">
        <f ca="1">IFERROR(OFFSET('Product list'!$D$1,MATCH(D1429,'Product list'!$C:$C,0)-1,0),"Product Not in List")</f>
        <v>*YP* Trimmings 65CL 27.2kg BP FRZ Halal Generic Carton</v>
      </c>
      <c r="F1429" s="36">
        <v>91285</v>
      </c>
      <c r="G1429" s="42">
        <v>4.5999999999999996</v>
      </c>
      <c r="H1429" s="1"/>
      <c r="I1429" s="38">
        <f t="shared" si="0"/>
        <v>419910.99999999994</v>
      </c>
      <c r="J1429" s="1"/>
      <c r="K1429" s="29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customHeight="1" x14ac:dyDescent="0.3">
      <c r="A1430" s="1"/>
      <c r="B1430" s="33">
        <v>44403</v>
      </c>
      <c r="C1430" s="34"/>
      <c r="D1430" s="24">
        <v>763706</v>
      </c>
      <c r="E1430" s="46" t="str">
        <f ca="1">IFERROR(OFFSET('Product list'!$D$1,MATCH(D1430,'Product list'!$C:$C,0)-1,0),"Product Not in List")</f>
        <v xml:space="preserve">Intercostals - Portion Minimum 85mm MW/VAC FRZ    Carton </v>
      </c>
      <c r="F1430" s="36">
        <v>7352</v>
      </c>
      <c r="G1430" s="42">
        <v>11</v>
      </c>
      <c r="H1430" s="1"/>
      <c r="I1430" s="38">
        <f t="shared" si="0"/>
        <v>80872</v>
      </c>
      <c r="J1430" s="1"/>
      <c r="K1430" s="29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customHeight="1" x14ac:dyDescent="0.3">
      <c r="A1431" s="1"/>
      <c r="B1431" s="33">
        <v>44403</v>
      </c>
      <c r="C1431" s="34"/>
      <c r="D1431" s="24">
        <v>763707</v>
      </c>
      <c r="E1431" s="46" t="str">
        <f ca="1">IFERROR(OFFSET('Product list'!$D$1,MATCH(D1431,'Product list'!$C:$C,0)-1,0),"Product Not in List")</f>
        <v xml:space="preserve">Oyster Blade  IW/VAC FRZ    Carton </v>
      </c>
      <c r="F1431" s="36">
        <v>8823.5300000000007</v>
      </c>
      <c r="G1431" s="42">
        <v>9</v>
      </c>
      <c r="H1431" s="1"/>
      <c r="I1431" s="38">
        <f t="shared" si="0"/>
        <v>79411.77</v>
      </c>
      <c r="J1431" s="1"/>
      <c r="K1431" s="29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customHeight="1" x14ac:dyDescent="0.3">
      <c r="A1432" s="1"/>
      <c r="B1432" s="33">
        <v>44403</v>
      </c>
      <c r="C1432" s="34"/>
      <c r="D1432" s="24">
        <v>764794</v>
      </c>
      <c r="E1432" s="46" t="str">
        <f ca="1">IFERROR(OFFSET('Product list'!$D$1,MATCH(D1432,'Product list'!$C:$C,0)-1,0),"Product Not in List")</f>
        <v xml:space="preserve">Chuck Short Rib - 3 Rib MW/VAC FRZ    Carton </v>
      </c>
      <c r="F1432" s="36">
        <v>11764.71</v>
      </c>
      <c r="G1432" s="42">
        <v>8.9</v>
      </c>
      <c r="H1432" s="1"/>
      <c r="I1432" s="38">
        <f t="shared" si="0"/>
        <v>104705.91899999999</v>
      </c>
      <c r="J1432" s="1"/>
      <c r="K1432" s="29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customHeight="1" x14ac:dyDescent="0.3">
      <c r="A1433" s="1"/>
      <c r="B1433" s="33">
        <v>44403</v>
      </c>
      <c r="C1433" s="34"/>
      <c r="D1433" s="24">
        <v>764817</v>
      </c>
      <c r="E1433" s="46" t="str">
        <f ca="1">IFERROR(OFFSET('Product list'!$D$1,MATCH(D1433,'Product list'!$C:$C,0)-1,0),"Product Not in List")</f>
        <v xml:space="preserve">Flap Meat  MW/VAC CHILLED    Carton </v>
      </c>
      <c r="F1433" s="36">
        <v>15441</v>
      </c>
      <c r="G1433" s="42">
        <v>14.4</v>
      </c>
      <c r="H1433" s="1"/>
      <c r="I1433" s="38">
        <f t="shared" si="0"/>
        <v>222350.4</v>
      </c>
      <c r="J1433" s="1"/>
      <c r="K1433" s="29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75" customHeight="1" x14ac:dyDescent="0.3">
      <c r="A1434" s="1"/>
      <c r="B1434" s="33">
        <v>44403</v>
      </c>
      <c r="C1434" s="34"/>
      <c r="D1434" s="24">
        <v>764822</v>
      </c>
      <c r="E1434" s="46" t="str">
        <f ca="1">IFERROR(OFFSET('Product list'!$D$1,MATCH(D1434,'Product list'!$C:$C,0)-1,0),"Product Not in List")</f>
        <v xml:space="preserve">Bolar Blade  IW/VAC FRZ    Carton </v>
      </c>
      <c r="F1434" s="36">
        <v>11764</v>
      </c>
      <c r="G1434" s="42">
        <v>8.5</v>
      </c>
      <c r="H1434" s="1"/>
      <c r="I1434" s="38">
        <f t="shared" si="0"/>
        <v>99994</v>
      </c>
      <c r="J1434" s="1"/>
      <c r="K1434" s="29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customHeight="1" x14ac:dyDescent="0.3">
      <c r="A1435" s="1"/>
      <c r="B1435" s="33">
        <v>44403</v>
      </c>
      <c r="C1435" s="34"/>
      <c r="D1435" s="24">
        <v>764828</v>
      </c>
      <c r="E1435" s="46" t="str">
        <f ca="1">IFERROR(OFFSET('Product list'!$D$1,MATCH(D1435,'Product list'!$C:$C,0)-1,0),"Product Not in List")</f>
        <v xml:space="preserve">Inside Skirt  MW/VAC FRZ    Carton </v>
      </c>
      <c r="F1435" s="36">
        <v>11323.53</v>
      </c>
      <c r="G1435" s="42">
        <v>9.1999999999999993</v>
      </c>
      <c r="H1435" s="1"/>
      <c r="I1435" s="38">
        <f t="shared" si="0"/>
        <v>104176.476</v>
      </c>
      <c r="J1435" s="1"/>
      <c r="K1435" s="29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customHeight="1" x14ac:dyDescent="0.3">
      <c r="A1436" s="1"/>
      <c r="B1436" s="33">
        <v>44403</v>
      </c>
      <c r="C1436" s="34"/>
      <c r="D1436" s="24">
        <v>764832</v>
      </c>
      <c r="E1436" s="46" t="str">
        <f ca="1">IFERROR(OFFSET('Product list'!$D$1,MATCH(D1436,'Product list'!$C:$C,0)-1,0),"Product Not in List")</f>
        <v xml:space="preserve">Plate Rib  BP FRZ    Carton </v>
      </c>
      <c r="F1436" s="36">
        <v>4411.76</v>
      </c>
      <c r="G1436" s="42">
        <v>3.9</v>
      </c>
      <c r="H1436" s="1"/>
      <c r="I1436" s="38">
        <f t="shared" si="0"/>
        <v>17205.864000000001</v>
      </c>
      <c r="J1436" s="1"/>
      <c r="K1436" s="29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customHeight="1" x14ac:dyDescent="0.3">
      <c r="A1437" s="1"/>
      <c r="B1437" s="33">
        <v>44403</v>
      </c>
      <c r="C1437" s="34"/>
      <c r="D1437" s="24">
        <v>764844</v>
      </c>
      <c r="E1437" s="46" t="str">
        <f ca="1">IFERROR(OFFSET('Product list'!$D$1,MATCH(D1437,'Product list'!$C:$C,0)-1,0),"Product Not in List")</f>
        <v xml:space="preserve">Spare Ribs - 3Rib LP FRZ    Carton </v>
      </c>
      <c r="F1437" s="36">
        <v>5882</v>
      </c>
      <c r="G1437" s="42">
        <v>4.4000000000000004</v>
      </c>
      <c r="H1437" s="1"/>
      <c r="I1437" s="38">
        <f t="shared" si="0"/>
        <v>25880.800000000003</v>
      </c>
      <c r="J1437" s="1"/>
      <c r="K1437" s="29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customHeight="1" x14ac:dyDescent="0.3">
      <c r="A1438" s="1"/>
      <c r="B1438" s="33">
        <v>44403</v>
      </c>
      <c r="C1438" s="34"/>
      <c r="D1438" s="24">
        <v>764861</v>
      </c>
      <c r="E1438" s="46" t="str">
        <f ca="1">IFERROR(OFFSET('Product list'!$D$1,MATCH(D1438,'Product list'!$C:$C,0)-1,0),"Product Not in List")</f>
        <v>*YP* Trimmings 50CL 25.0kg BP FRZ Halal Generic Carton</v>
      </c>
      <c r="F1438" s="36">
        <v>17647.060000000001</v>
      </c>
      <c r="G1438" s="42">
        <v>3.8</v>
      </c>
      <c r="H1438" s="1"/>
      <c r="I1438" s="38">
        <f t="shared" si="0"/>
        <v>67058.828000000009</v>
      </c>
      <c r="J1438" s="1"/>
      <c r="K1438" s="29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customHeight="1" x14ac:dyDescent="0.3">
      <c r="A1439" s="1"/>
      <c r="B1439" s="33">
        <v>44403</v>
      </c>
      <c r="C1439" s="34"/>
      <c r="D1439" s="24">
        <v>764867</v>
      </c>
      <c r="E1439" s="46" t="str">
        <f ca="1">IFERROR(OFFSET('Product list'!$D$1,MATCH(D1439,'Product list'!$C:$C,0)-1,0),"Product Not in List")</f>
        <v xml:space="preserve">Eye Round  MW/VAC FRZ    Carton </v>
      </c>
      <c r="F1439" s="36">
        <v>15441.18</v>
      </c>
      <c r="G1439" s="42">
        <v>9.1999999999999993</v>
      </c>
      <c r="H1439" s="1"/>
      <c r="I1439" s="38">
        <f t="shared" si="0"/>
        <v>142058.856</v>
      </c>
      <c r="J1439" s="1"/>
      <c r="K1439" s="29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75" customHeight="1" x14ac:dyDescent="0.3">
      <c r="A1440" s="1"/>
      <c r="B1440" s="33">
        <v>44403</v>
      </c>
      <c r="C1440" s="34"/>
      <c r="D1440" s="24">
        <v>764869</v>
      </c>
      <c r="E1440" s="46" t="str">
        <f ca="1">IFERROR(OFFSET('Product list'!$D$1,MATCH(D1440,'Product list'!$C:$C,0)-1,0),"Product Not in List")</f>
        <v xml:space="preserve">Brisket Point End - Deckle Off 5 Rib IW/VAC FRZ    Carton </v>
      </c>
      <c r="F1440" s="36">
        <v>51470.59</v>
      </c>
      <c r="G1440" s="42">
        <v>8.9</v>
      </c>
      <c r="H1440" s="1"/>
      <c r="I1440" s="38">
        <f t="shared" si="0"/>
        <v>458088.25099999999</v>
      </c>
      <c r="J1440" s="1"/>
      <c r="K1440" s="29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customHeight="1" x14ac:dyDescent="0.3">
      <c r="A1441" s="1"/>
      <c r="B1441" s="33">
        <v>44403</v>
      </c>
      <c r="C1441" s="34"/>
      <c r="D1441" s="24">
        <v>764916</v>
      </c>
      <c r="E1441" s="46" t="str">
        <f ca="1">IFERROR(OFFSET('Product list'!$D$1,MATCH(D1441,'Product list'!$C:$C,0)-1,0),"Product Not in List")</f>
        <v xml:space="preserve">Flank Steak  LP FRZ    Carton </v>
      </c>
      <c r="F1441" s="36">
        <v>5705</v>
      </c>
      <c r="G1441" s="42">
        <v>11</v>
      </c>
      <c r="H1441" s="1"/>
      <c r="I1441" s="38">
        <f t="shared" si="0"/>
        <v>62755</v>
      </c>
      <c r="J1441" s="1"/>
      <c r="K1441" s="29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customHeight="1" x14ac:dyDescent="0.3">
      <c r="A1442" s="1"/>
      <c r="B1442" s="33">
        <v>44403</v>
      </c>
      <c r="C1442" s="34"/>
      <c r="D1442" s="24">
        <v>79863</v>
      </c>
      <c r="E1442" s="46" t="str">
        <f ca="1">IFERROR(OFFSET('Product list'!$D$1,MATCH(D1442,'Product list'!$C:$C,0)-1,0),"Product Not in List")</f>
        <v>Outside Flat IW/VAC FZN Non-Halal Generic Carton</v>
      </c>
      <c r="F1442" s="36">
        <v>10294</v>
      </c>
      <c r="G1442" s="42">
        <v>7.5</v>
      </c>
      <c r="H1442" s="1"/>
      <c r="I1442" s="38">
        <f t="shared" si="0"/>
        <v>77205</v>
      </c>
      <c r="J1442" s="1"/>
      <c r="K1442" s="29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customHeight="1" x14ac:dyDescent="0.3">
      <c r="A1443" s="1"/>
      <c r="B1443" s="33">
        <v>44403</v>
      </c>
      <c r="C1443" s="34"/>
      <c r="D1443" s="24">
        <v>764738</v>
      </c>
      <c r="E1443" s="47" t="str">
        <f ca="1">IFERROR(OFFSET('Product list'!$D$1,MATCH(D1443,'Product list'!$C:$C,0)-1,0),"Product Not in List")</f>
        <v>Trimmings 85cl</v>
      </c>
      <c r="F1443" s="36">
        <v>17647</v>
      </c>
      <c r="G1443" s="43">
        <v>7.5</v>
      </c>
      <c r="H1443" s="1"/>
      <c r="I1443" s="38">
        <f t="shared" si="0"/>
        <v>132352.5</v>
      </c>
      <c r="J1443" s="1"/>
      <c r="K1443" s="29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75" customHeight="1" x14ac:dyDescent="0.3">
      <c r="A1444" s="1"/>
      <c r="B1444" s="33">
        <v>44403</v>
      </c>
      <c r="C1444" s="34"/>
      <c r="D1444" s="48">
        <v>663968</v>
      </c>
      <c r="E1444" s="52" t="str">
        <f ca="1">IFERROR(OFFSET('Product list'!$D$1,MATCH(D1444,'Product list'!$C:$C,0)-1,0),"Product Not in List")</f>
        <v xml:space="preserve">Brisket Navel End - 5 Rib MW/VAC FRZ HGP-Free  CHINA LABEL Carton </v>
      </c>
      <c r="F1444" s="50">
        <v>5019</v>
      </c>
      <c r="G1444" s="53">
        <v>9.59</v>
      </c>
      <c r="H1444" s="1"/>
      <c r="I1444" s="38">
        <f t="shared" si="0"/>
        <v>48132.21</v>
      </c>
      <c r="J1444" s="1"/>
      <c r="K1444" s="29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customHeight="1" x14ac:dyDescent="0.3">
      <c r="A1445" s="1"/>
      <c r="B1445" s="33">
        <v>44403</v>
      </c>
      <c r="C1445" s="34"/>
      <c r="D1445" s="48">
        <v>698166</v>
      </c>
      <c r="E1445" s="52" t="str">
        <f ca="1">IFERROR(OFFSET('Product list'!$D$1,MATCH(D1445,'Product list'!$C:$C,0)-1,0),"Product Not in List")</f>
        <v xml:space="preserve">Thin Flank  MW/VAC FRZ HGP-Free  CHINA LABEL Carton </v>
      </c>
      <c r="F1445" s="50">
        <v>1362</v>
      </c>
      <c r="G1445" s="53">
        <v>6.45</v>
      </c>
      <c r="H1445" s="1"/>
      <c r="I1445" s="38">
        <f t="shared" si="0"/>
        <v>8784.9</v>
      </c>
      <c r="J1445" s="1"/>
      <c r="K1445" s="29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customHeight="1" x14ac:dyDescent="0.3">
      <c r="A1446" s="1"/>
      <c r="B1446" s="33">
        <v>44403</v>
      </c>
      <c r="C1446" s="34"/>
      <c r="D1446" s="48">
        <v>764862</v>
      </c>
      <c r="E1446" s="52" t="str">
        <f ca="1">IFERROR(OFFSET('Product list'!$D$1,MATCH(D1446,'Product list'!$C:$C,0)-1,0),"Product Not in List")</f>
        <v xml:space="preserve">Neck Bones  LP FRZ HGP-Free  CHINA LABEL Carton </v>
      </c>
      <c r="F1446" s="50">
        <v>2553</v>
      </c>
      <c r="G1446" s="53">
        <v>3.5</v>
      </c>
      <c r="H1446" s="1"/>
      <c r="I1446" s="38">
        <f t="shared" si="0"/>
        <v>8935.5</v>
      </c>
      <c r="J1446" s="1"/>
      <c r="K1446" s="29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customHeight="1" x14ac:dyDescent="0.3">
      <c r="A1447" s="1"/>
      <c r="B1447" s="33">
        <v>44410</v>
      </c>
      <c r="C1447" s="34"/>
      <c r="D1447" s="24">
        <v>12444</v>
      </c>
      <c r="E1447" s="45" t="str">
        <f ca="1">IFERROR(OFFSET('Product list'!$D$1,MATCH(D1447,'Product list'!$C:$C,0)-1,0),"Product Not in List")</f>
        <v>*YP* Trimmings 75CL 27.2kg BP FRZ Halal Generic Carton</v>
      </c>
      <c r="F1447" s="36">
        <v>108235.29</v>
      </c>
      <c r="G1447" s="41">
        <v>5.6</v>
      </c>
      <c r="H1447" s="1"/>
      <c r="I1447" s="38">
        <f t="shared" si="0"/>
        <v>606117.62399999995</v>
      </c>
      <c r="J1447" s="1"/>
      <c r="K1447" s="29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customHeight="1" x14ac:dyDescent="0.3">
      <c r="A1448" s="1"/>
      <c r="B1448" s="33">
        <v>44410</v>
      </c>
      <c r="C1448" s="34"/>
      <c r="D1448" s="24">
        <v>55217</v>
      </c>
      <c r="E1448" s="46" t="str">
        <f ca="1">IFERROR(OFFSET('Product list'!$D$1,MATCH(D1448,'Product list'!$C:$C,0)-1,0),"Product Not in List")</f>
        <v xml:space="preserve">Short Ribs - 3 Rib MW/VAC FRZ    Carton </v>
      </c>
      <c r="F1448" s="36">
        <v>10705.88</v>
      </c>
      <c r="G1448" s="42">
        <v>10.3</v>
      </c>
      <c r="H1448" s="1"/>
      <c r="I1448" s="38">
        <f t="shared" si="0"/>
        <v>110270.564</v>
      </c>
      <c r="J1448" s="1"/>
      <c r="K1448" s="29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customHeight="1" x14ac:dyDescent="0.3">
      <c r="A1449" s="1"/>
      <c r="B1449" s="33">
        <v>44410</v>
      </c>
      <c r="C1449" s="34"/>
      <c r="D1449" s="24">
        <v>689667</v>
      </c>
      <c r="E1449" s="46" t="str">
        <f ca="1">IFERROR(OFFSET('Product list'!$D$1,MATCH(D1449,'Product list'!$C:$C,0)-1,0),"Product Not in List")</f>
        <v xml:space="preserve">Neck Bone  LP FRZ  Halal  Carton </v>
      </c>
      <c r="F1449" s="36">
        <v>8182</v>
      </c>
      <c r="G1449" s="42">
        <v>2.2000000000000002</v>
      </c>
      <c r="H1449" s="1"/>
      <c r="I1449" s="38">
        <f t="shared" si="0"/>
        <v>18000.400000000001</v>
      </c>
      <c r="J1449" s="1"/>
      <c r="K1449" s="29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75" customHeight="1" x14ac:dyDescent="0.3">
      <c r="A1450" s="1"/>
      <c r="B1450" s="33">
        <v>44410</v>
      </c>
      <c r="C1450" s="34"/>
      <c r="D1450" s="24">
        <v>689794</v>
      </c>
      <c r="E1450" s="46" t="str">
        <f ca="1">IFERROR(OFFSET('Product list'!$D$1,MATCH(D1450,'Product list'!$C:$C,0)-1,0),"Product Not in List")</f>
        <v xml:space="preserve">Chuck Roll - 5 Rib IW/VAC FRZ  Halal  Carton </v>
      </c>
      <c r="F1450" s="36">
        <v>39117.65</v>
      </c>
      <c r="G1450" s="42">
        <v>9.1999999999999993</v>
      </c>
      <c r="H1450" s="1"/>
      <c r="I1450" s="38">
        <f t="shared" si="0"/>
        <v>359882.38</v>
      </c>
      <c r="J1450" s="1"/>
      <c r="K1450" s="29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customHeight="1" x14ac:dyDescent="0.3">
      <c r="A1451" s="1"/>
      <c r="B1451" s="33">
        <v>44410</v>
      </c>
      <c r="C1451" s="34"/>
      <c r="D1451" s="24">
        <v>697365</v>
      </c>
      <c r="E1451" s="46" t="str">
        <f ca="1">IFERROR(OFFSET('Product list'!$D$1,MATCH(D1451,'Product list'!$C:$C,0)-1,0),"Product Not in List")</f>
        <v>*YP* Knuckle - Undercut On IW/VAC FRZ Halal Generic Carton</v>
      </c>
      <c r="F1451" s="36">
        <v>25294</v>
      </c>
      <c r="G1451" s="42">
        <v>9</v>
      </c>
      <c r="H1451" s="1"/>
      <c r="I1451" s="38">
        <f t="shared" si="0"/>
        <v>227646</v>
      </c>
      <c r="J1451" s="1"/>
      <c r="K1451" s="29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customHeight="1" x14ac:dyDescent="0.3">
      <c r="A1452" s="1"/>
      <c r="B1452" s="33">
        <v>44410</v>
      </c>
      <c r="C1452" s="34"/>
      <c r="D1452" s="24">
        <v>698188</v>
      </c>
      <c r="E1452" s="46" t="str">
        <f ca="1">IFERROR(OFFSET('Product list'!$D$1,MATCH(D1452,'Product list'!$C:$C,0)-1,0),"Product Not in List")</f>
        <v xml:space="preserve">Chuck Roll - 5 Rib IW/VAC FRZ HGP-Free  CHINA LABEL Carton </v>
      </c>
      <c r="F1452" s="36">
        <v>16167.47</v>
      </c>
      <c r="G1452" s="42">
        <v>9.1999999999999993</v>
      </c>
      <c r="H1452" s="1"/>
      <c r="I1452" s="38">
        <f t="shared" si="0"/>
        <v>148740.72399999999</v>
      </c>
      <c r="J1452" s="1"/>
      <c r="K1452" s="29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customHeight="1" x14ac:dyDescent="0.3">
      <c r="A1453" s="1"/>
      <c r="B1453" s="33">
        <v>44410</v>
      </c>
      <c r="C1453" s="34"/>
      <c r="D1453" s="48">
        <v>698227</v>
      </c>
      <c r="E1453" s="49" t="str">
        <f ca="1">IFERROR(OFFSET('Product list'!$D$1,MATCH(D1453,'Product list'!$C:$C,0)-1,0),"Product Not in List")</f>
        <v xml:space="preserve">Chuck Short Rib - 3 Rib MW/VAC FRZ HGP-Free  CHINA LABEL Carton </v>
      </c>
      <c r="F1453" s="50">
        <v>3529.41</v>
      </c>
      <c r="G1453" s="51">
        <v>9.07</v>
      </c>
      <c r="H1453" s="1"/>
      <c r="I1453" s="38">
        <f t="shared" si="0"/>
        <v>32011.7487</v>
      </c>
      <c r="J1453" s="1"/>
      <c r="K1453" s="29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customHeight="1" x14ac:dyDescent="0.3">
      <c r="A1454" s="1"/>
      <c r="B1454" s="33">
        <v>44410</v>
      </c>
      <c r="C1454" s="34"/>
      <c r="D1454" s="24">
        <v>698228</v>
      </c>
      <c r="E1454" s="46" t="str">
        <f ca="1">IFERROR(OFFSET('Product list'!$D$1,MATCH(D1454,'Product list'!$C:$C,0)-1,0),"Product Not in List")</f>
        <v xml:space="preserve">Short Rib  MW/VAC FRZ HGP-Free  CHINA LABEL Carton </v>
      </c>
      <c r="F1454" s="36">
        <v>4411.76</v>
      </c>
      <c r="G1454" s="42">
        <v>12.8</v>
      </c>
      <c r="H1454" s="1"/>
      <c r="I1454" s="38">
        <f t="shared" si="0"/>
        <v>56470.528000000006</v>
      </c>
      <c r="J1454" s="1"/>
      <c r="K1454" s="29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customHeight="1" x14ac:dyDescent="0.3">
      <c r="A1455" s="1"/>
      <c r="B1455" s="33">
        <v>44410</v>
      </c>
      <c r="C1455" s="34"/>
      <c r="D1455" s="24">
        <v>698267</v>
      </c>
      <c r="E1455" s="46" t="str">
        <f ca="1">IFERROR(OFFSET('Product list'!$D$1,MATCH(D1455,'Product list'!$C:$C,0)-1,0),"Product Not in List")</f>
        <v xml:space="preserve">Back Ribs - 6 Rib LP FRZ    Carton </v>
      </c>
      <c r="F1455" s="36">
        <v>8235.2900000000009</v>
      </c>
      <c r="G1455" s="42">
        <v>6.8</v>
      </c>
      <c r="H1455" s="1"/>
      <c r="I1455" s="38">
        <f t="shared" si="0"/>
        <v>55999.972000000002</v>
      </c>
      <c r="J1455" s="1"/>
      <c r="K1455" s="29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75" customHeight="1" x14ac:dyDescent="0.3">
      <c r="A1456" s="1"/>
      <c r="B1456" s="33">
        <v>44410</v>
      </c>
      <c r="C1456" s="34"/>
      <c r="D1456" s="24">
        <v>698268</v>
      </c>
      <c r="E1456" s="46" t="str">
        <f ca="1">IFERROR(OFFSET('Product list'!$D$1,MATCH(D1456,'Product list'!$C:$C,0)-1,0),"Product Not in List")</f>
        <v xml:space="preserve">Tri Tip  MW/VAC CHILLED    Carton </v>
      </c>
      <c r="F1456" s="36">
        <v>7352.94</v>
      </c>
      <c r="G1456" s="42">
        <v>9.8000000000000007</v>
      </c>
      <c r="H1456" s="1"/>
      <c r="I1456" s="38">
        <f t="shared" si="0"/>
        <v>72058.812000000005</v>
      </c>
      <c r="J1456" s="1"/>
      <c r="K1456" s="29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customHeight="1" x14ac:dyDescent="0.3">
      <c r="A1457" s="1"/>
      <c r="B1457" s="33">
        <v>44410</v>
      </c>
      <c r="C1457" s="34"/>
      <c r="D1457" s="24">
        <v>698273</v>
      </c>
      <c r="E1457" s="46" t="str">
        <f ca="1">IFERROR(OFFSET('Product list'!$D$1,MATCH(D1457,'Product list'!$C:$C,0)-1,0),"Product Not in List")</f>
        <v xml:space="preserve">Brisket Pieces - Deckle MW/VAC FRZ HGP-Free  CHINA LABEL Carton </v>
      </c>
      <c r="F1457" s="36">
        <v>4411.76</v>
      </c>
      <c r="G1457" s="42">
        <v>5</v>
      </c>
      <c r="H1457" s="1"/>
      <c r="I1457" s="38">
        <f t="shared" si="0"/>
        <v>22058.800000000003</v>
      </c>
      <c r="J1457" s="1"/>
      <c r="K1457" s="29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customHeight="1" x14ac:dyDescent="0.3">
      <c r="A1458" s="1"/>
      <c r="B1458" s="33">
        <v>44410</v>
      </c>
      <c r="C1458" s="34"/>
      <c r="D1458" s="24">
        <v>698301</v>
      </c>
      <c r="E1458" s="46" t="str">
        <f ca="1">IFERROR(OFFSET('Product list'!$D$1,MATCH(D1458,'Product list'!$C:$C,0)-1,0),"Product Not in List")</f>
        <v xml:space="preserve">Back Ribs - 6 Rib, approx 120mm LP FRZ HGP-Free  CHINA LABEL Carton </v>
      </c>
      <c r="F1458" s="36">
        <v>3529</v>
      </c>
      <c r="G1458" s="42">
        <v>6.8</v>
      </c>
      <c r="H1458" s="1"/>
      <c r="I1458" s="38">
        <f t="shared" si="0"/>
        <v>23997.200000000001</v>
      </c>
      <c r="J1458" s="1"/>
      <c r="K1458" s="29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customHeight="1" x14ac:dyDescent="0.3">
      <c r="A1459" s="1"/>
      <c r="B1459" s="33">
        <v>44410</v>
      </c>
      <c r="C1459" s="34"/>
      <c r="D1459" s="24">
        <v>698565</v>
      </c>
      <c r="E1459" s="46" t="str">
        <f ca="1">IFERROR(OFFSET('Product list'!$D$1,MATCH(D1459,'Product list'!$C:$C,0)-1,0),"Product Not in List")</f>
        <v xml:space="preserve">Brisket Navel End - 7 Rib IW/VAC CHILLED    Carton </v>
      </c>
      <c r="F1459" s="36">
        <v>25863</v>
      </c>
      <c r="G1459" s="42">
        <v>8.8000000000000007</v>
      </c>
      <c r="H1459" s="1"/>
      <c r="I1459" s="38">
        <f t="shared" si="0"/>
        <v>227594.40000000002</v>
      </c>
      <c r="J1459" s="1"/>
      <c r="K1459" s="29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75" customHeight="1" x14ac:dyDescent="0.3">
      <c r="A1460" s="1"/>
      <c r="B1460" s="33">
        <v>44410</v>
      </c>
      <c r="C1460" s="34"/>
      <c r="D1460" s="24">
        <v>698818</v>
      </c>
      <c r="E1460" s="46" t="str">
        <f ca="1">IFERROR(OFFSET('Product list'!$D$1,MATCH(D1460,'Product list'!$C:$C,0)-1,0),"Product Not in List")</f>
        <v>*YP* Trimmings 65CL 27.2kg BP FRZ Halal Generic Carton</v>
      </c>
      <c r="F1460" s="36">
        <v>91285</v>
      </c>
      <c r="G1460" s="42">
        <v>4.5999999999999996</v>
      </c>
      <c r="H1460" s="1"/>
      <c r="I1460" s="38">
        <f t="shared" si="0"/>
        <v>419910.99999999994</v>
      </c>
      <c r="J1460" s="1"/>
      <c r="K1460" s="29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customHeight="1" x14ac:dyDescent="0.3">
      <c r="A1461" s="1"/>
      <c r="B1461" s="33">
        <v>44410</v>
      </c>
      <c r="C1461" s="34"/>
      <c r="D1461" s="24">
        <v>763706</v>
      </c>
      <c r="E1461" s="46" t="str">
        <f ca="1">IFERROR(OFFSET('Product list'!$D$1,MATCH(D1461,'Product list'!$C:$C,0)-1,0),"Product Not in List")</f>
        <v xml:space="preserve">Intercostals - Portion Minimum 85mm MW/VAC FRZ    Carton </v>
      </c>
      <c r="F1461" s="36">
        <v>7352</v>
      </c>
      <c r="G1461" s="42">
        <v>11</v>
      </c>
      <c r="H1461" s="1"/>
      <c r="I1461" s="38">
        <f t="shared" si="0"/>
        <v>80872</v>
      </c>
      <c r="J1461" s="1"/>
      <c r="K1461" s="29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customHeight="1" x14ac:dyDescent="0.3">
      <c r="A1462" s="1"/>
      <c r="B1462" s="33">
        <v>44410</v>
      </c>
      <c r="C1462" s="34"/>
      <c r="D1462" s="24">
        <v>763707</v>
      </c>
      <c r="E1462" s="46" t="str">
        <f ca="1">IFERROR(OFFSET('Product list'!$D$1,MATCH(D1462,'Product list'!$C:$C,0)-1,0),"Product Not in List")</f>
        <v xml:space="preserve">Oyster Blade  IW/VAC FRZ    Carton </v>
      </c>
      <c r="F1462" s="36">
        <v>8823.5300000000007</v>
      </c>
      <c r="G1462" s="42">
        <v>9</v>
      </c>
      <c r="H1462" s="1"/>
      <c r="I1462" s="38">
        <f t="shared" si="0"/>
        <v>79411.77</v>
      </c>
      <c r="J1462" s="1"/>
      <c r="K1462" s="29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customHeight="1" x14ac:dyDescent="0.3">
      <c r="A1463" s="1"/>
      <c r="B1463" s="33">
        <v>44410</v>
      </c>
      <c r="C1463" s="34"/>
      <c r="D1463" s="24">
        <v>764794</v>
      </c>
      <c r="E1463" s="46" t="str">
        <f ca="1">IFERROR(OFFSET('Product list'!$D$1,MATCH(D1463,'Product list'!$C:$C,0)-1,0),"Product Not in List")</f>
        <v xml:space="preserve">Chuck Short Rib - 3 Rib MW/VAC FRZ    Carton </v>
      </c>
      <c r="F1463" s="36">
        <v>11764.71</v>
      </c>
      <c r="G1463" s="42">
        <v>8.9</v>
      </c>
      <c r="H1463" s="1"/>
      <c r="I1463" s="38">
        <f t="shared" si="0"/>
        <v>104705.91899999999</v>
      </c>
      <c r="J1463" s="1"/>
      <c r="K1463" s="29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customHeight="1" x14ac:dyDescent="0.3">
      <c r="A1464" s="1"/>
      <c r="B1464" s="33">
        <v>44410</v>
      </c>
      <c r="C1464" s="34"/>
      <c r="D1464" s="24">
        <v>764817</v>
      </c>
      <c r="E1464" s="46" t="str">
        <f ca="1">IFERROR(OFFSET('Product list'!$D$1,MATCH(D1464,'Product list'!$C:$C,0)-1,0),"Product Not in List")</f>
        <v xml:space="preserve">Flap Meat  MW/VAC CHILLED    Carton </v>
      </c>
      <c r="F1464" s="36">
        <v>15441</v>
      </c>
      <c r="G1464" s="42">
        <v>14.4</v>
      </c>
      <c r="H1464" s="1"/>
      <c r="I1464" s="38">
        <f t="shared" si="0"/>
        <v>222350.4</v>
      </c>
      <c r="J1464" s="1"/>
      <c r="K1464" s="29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customHeight="1" x14ac:dyDescent="0.3">
      <c r="A1465" s="1"/>
      <c r="B1465" s="33">
        <v>44410</v>
      </c>
      <c r="C1465" s="34"/>
      <c r="D1465" s="24">
        <v>764822</v>
      </c>
      <c r="E1465" s="46" t="str">
        <f ca="1">IFERROR(OFFSET('Product list'!$D$1,MATCH(D1465,'Product list'!$C:$C,0)-1,0),"Product Not in List")</f>
        <v xml:space="preserve">Bolar Blade  IW/VAC FRZ    Carton </v>
      </c>
      <c r="F1465" s="36">
        <v>11764</v>
      </c>
      <c r="G1465" s="42">
        <v>8.5</v>
      </c>
      <c r="H1465" s="1"/>
      <c r="I1465" s="38">
        <f t="shared" si="0"/>
        <v>99994</v>
      </c>
      <c r="J1465" s="1"/>
      <c r="K1465" s="29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customHeight="1" x14ac:dyDescent="0.3">
      <c r="A1466" s="1"/>
      <c r="B1466" s="33">
        <v>44410</v>
      </c>
      <c r="C1466" s="34"/>
      <c r="D1466" s="24">
        <v>764828</v>
      </c>
      <c r="E1466" s="46" t="str">
        <f ca="1">IFERROR(OFFSET('Product list'!$D$1,MATCH(D1466,'Product list'!$C:$C,0)-1,0),"Product Not in List")</f>
        <v xml:space="preserve">Inside Skirt  MW/VAC FRZ    Carton </v>
      </c>
      <c r="F1466" s="36">
        <v>11323.53</v>
      </c>
      <c r="G1466" s="42">
        <v>9.1999999999999993</v>
      </c>
      <c r="H1466" s="1"/>
      <c r="I1466" s="38">
        <f t="shared" si="0"/>
        <v>104176.476</v>
      </c>
      <c r="J1466" s="1"/>
      <c r="K1466" s="29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customHeight="1" x14ac:dyDescent="0.3">
      <c r="A1467" s="1"/>
      <c r="B1467" s="33">
        <v>44410</v>
      </c>
      <c r="C1467" s="34"/>
      <c r="D1467" s="24">
        <v>764832</v>
      </c>
      <c r="E1467" s="46" t="str">
        <f ca="1">IFERROR(OFFSET('Product list'!$D$1,MATCH(D1467,'Product list'!$C:$C,0)-1,0),"Product Not in List")</f>
        <v xml:space="preserve">Plate Rib  BP FRZ    Carton </v>
      </c>
      <c r="F1467" s="36">
        <v>4411.76</v>
      </c>
      <c r="G1467" s="42">
        <v>3.9</v>
      </c>
      <c r="H1467" s="1"/>
      <c r="I1467" s="38">
        <f t="shared" si="0"/>
        <v>17205.864000000001</v>
      </c>
      <c r="J1467" s="1"/>
      <c r="K1467" s="29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customHeight="1" x14ac:dyDescent="0.3">
      <c r="A1468" s="1"/>
      <c r="B1468" s="33">
        <v>44410</v>
      </c>
      <c r="C1468" s="34"/>
      <c r="D1468" s="24">
        <v>764844</v>
      </c>
      <c r="E1468" s="46" t="str">
        <f ca="1">IFERROR(OFFSET('Product list'!$D$1,MATCH(D1468,'Product list'!$C:$C,0)-1,0),"Product Not in List")</f>
        <v xml:space="preserve">Spare Ribs - 3Rib LP FRZ    Carton </v>
      </c>
      <c r="F1468" s="36">
        <v>5882</v>
      </c>
      <c r="G1468" s="42">
        <v>4.4000000000000004</v>
      </c>
      <c r="H1468" s="1"/>
      <c r="I1468" s="38">
        <f t="shared" si="0"/>
        <v>25880.800000000003</v>
      </c>
      <c r="J1468" s="1"/>
      <c r="K1468" s="29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75" customHeight="1" x14ac:dyDescent="0.3">
      <c r="A1469" s="1"/>
      <c r="B1469" s="33">
        <v>44410</v>
      </c>
      <c r="C1469" s="34"/>
      <c r="D1469" s="24">
        <v>764861</v>
      </c>
      <c r="E1469" s="46" t="str">
        <f ca="1">IFERROR(OFFSET('Product list'!$D$1,MATCH(D1469,'Product list'!$C:$C,0)-1,0),"Product Not in List")</f>
        <v>*YP* Trimmings 50CL 25.0kg BP FRZ Halal Generic Carton</v>
      </c>
      <c r="F1469" s="36">
        <v>17647.060000000001</v>
      </c>
      <c r="G1469" s="42">
        <v>3.8</v>
      </c>
      <c r="H1469" s="1"/>
      <c r="I1469" s="38">
        <f t="shared" si="0"/>
        <v>67058.828000000009</v>
      </c>
      <c r="J1469" s="1"/>
      <c r="K1469" s="29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75" customHeight="1" x14ac:dyDescent="0.3">
      <c r="A1470" s="1"/>
      <c r="B1470" s="33">
        <v>44410</v>
      </c>
      <c r="C1470" s="34"/>
      <c r="D1470" s="24">
        <v>764867</v>
      </c>
      <c r="E1470" s="46" t="str">
        <f ca="1">IFERROR(OFFSET('Product list'!$D$1,MATCH(D1470,'Product list'!$C:$C,0)-1,0),"Product Not in List")</f>
        <v xml:space="preserve">Eye Round  MW/VAC FRZ    Carton </v>
      </c>
      <c r="F1470" s="36">
        <v>15441.18</v>
      </c>
      <c r="G1470" s="42">
        <v>9.1999999999999993</v>
      </c>
      <c r="H1470" s="1"/>
      <c r="I1470" s="38">
        <f t="shared" si="0"/>
        <v>142058.856</v>
      </c>
      <c r="J1470" s="1"/>
      <c r="K1470" s="29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75" customHeight="1" x14ac:dyDescent="0.3">
      <c r="A1471" s="1"/>
      <c r="B1471" s="33">
        <v>44410</v>
      </c>
      <c r="C1471" s="34"/>
      <c r="D1471" s="24">
        <v>764869</v>
      </c>
      <c r="E1471" s="46" t="str">
        <f ca="1">IFERROR(OFFSET('Product list'!$D$1,MATCH(D1471,'Product list'!$C:$C,0)-1,0),"Product Not in List")</f>
        <v xml:space="preserve">Brisket Point End - Deckle Off 5 Rib IW/VAC FRZ    Carton </v>
      </c>
      <c r="F1471" s="36">
        <v>51470.59</v>
      </c>
      <c r="G1471" s="42">
        <v>8.9</v>
      </c>
      <c r="H1471" s="1"/>
      <c r="I1471" s="38">
        <f t="shared" si="0"/>
        <v>458088.25099999999</v>
      </c>
      <c r="J1471" s="1"/>
      <c r="K1471" s="29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75" customHeight="1" x14ac:dyDescent="0.3">
      <c r="A1472" s="1"/>
      <c r="B1472" s="33">
        <v>44410</v>
      </c>
      <c r="C1472" s="34"/>
      <c r="D1472" s="24">
        <v>764916</v>
      </c>
      <c r="E1472" s="46" t="str">
        <f ca="1">IFERROR(OFFSET('Product list'!$D$1,MATCH(D1472,'Product list'!$C:$C,0)-1,0),"Product Not in List")</f>
        <v xml:space="preserve">Flank Steak  LP FRZ    Carton </v>
      </c>
      <c r="F1472" s="36">
        <v>5705</v>
      </c>
      <c r="G1472" s="42">
        <v>11</v>
      </c>
      <c r="H1472" s="1"/>
      <c r="I1472" s="38">
        <f t="shared" si="0"/>
        <v>62755</v>
      </c>
      <c r="J1472" s="1"/>
      <c r="K1472" s="29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75" customHeight="1" x14ac:dyDescent="0.3">
      <c r="A1473" s="1"/>
      <c r="B1473" s="33">
        <v>44410</v>
      </c>
      <c r="C1473" s="34"/>
      <c r="D1473" s="24">
        <v>79863</v>
      </c>
      <c r="E1473" s="46" t="str">
        <f ca="1">IFERROR(OFFSET('Product list'!$D$1,MATCH(D1473,'Product list'!$C:$C,0)-1,0),"Product Not in List")</f>
        <v>Outside Flat IW/VAC FZN Non-Halal Generic Carton</v>
      </c>
      <c r="F1473" s="36">
        <v>10294</v>
      </c>
      <c r="G1473" s="42">
        <v>7.5</v>
      </c>
      <c r="H1473" s="1"/>
      <c r="I1473" s="38">
        <f t="shared" si="0"/>
        <v>77205</v>
      </c>
      <c r="J1473" s="1"/>
      <c r="K1473" s="29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75" customHeight="1" x14ac:dyDescent="0.3">
      <c r="A1474" s="1"/>
      <c r="B1474" s="33">
        <v>44410</v>
      </c>
      <c r="C1474" s="34"/>
      <c r="D1474" s="24">
        <v>764738</v>
      </c>
      <c r="E1474" s="47" t="str">
        <f ca="1">IFERROR(OFFSET('Product list'!$D$1,MATCH(D1474,'Product list'!$C:$C,0)-1,0),"Product Not in List")</f>
        <v>Trimmings 85cl</v>
      </c>
      <c r="F1474" s="36">
        <v>17647</v>
      </c>
      <c r="G1474" s="43">
        <v>7.5</v>
      </c>
      <c r="H1474" s="1"/>
      <c r="I1474" s="38">
        <f t="shared" si="0"/>
        <v>132352.5</v>
      </c>
      <c r="J1474" s="1"/>
      <c r="K1474" s="29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75" customHeight="1" x14ac:dyDescent="0.3">
      <c r="A1475" s="1"/>
      <c r="B1475" s="33">
        <v>44410</v>
      </c>
      <c r="C1475" s="34"/>
      <c r="D1475" s="48">
        <v>663968</v>
      </c>
      <c r="E1475" s="52" t="str">
        <f ca="1">IFERROR(OFFSET('Product list'!$D$1,MATCH(D1475,'Product list'!$C:$C,0)-1,0),"Product Not in List")</f>
        <v xml:space="preserve">Brisket Navel End - 5 Rib MW/VAC FRZ HGP-Free  CHINA LABEL Carton </v>
      </c>
      <c r="F1475" s="50">
        <v>5019</v>
      </c>
      <c r="G1475" s="53">
        <v>9.59</v>
      </c>
      <c r="H1475" s="1"/>
      <c r="I1475" s="38">
        <f t="shared" si="0"/>
        <v>48132.21</v>
      </c>
      <c r="J1475" s="1"/>
      <c r="K1475" s="29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75" customHeight="1" x14ac:dyDescent="0.3">
      <c r="A1476" s="1"/>
      <c r="B1476" s="33">
        <v>44410</v>
      </c>
      <c r="C1476" s="34"/>
      <c r="D1476" s="48">
        <v>698166</v>
      </c>
      <c r="E1476" s="52" t="str">
        <f ca="1">IFERROR(OFFSET('Product list'!$D$1,MATCH(D1476,'Product list'!$C:$C,0)-1,0),"Product Not in List")</f>
        <v xml:space="preserve">Thin Flank  MW/VAC FRZ HGP-Free  CHINA LABEL Carton </v>
      </c>
      <c r="F1476" s="50">
        <v>1362</v>
      </c>
      <c r="G1476" s="53">
        <v>6.45</v>
      </c>
      <c r="H1476" s="1"/>
      <c r="I1476" s="38">
        <f t="shared" si="0"/>
        <v>8784.9</v>
      </c>
      <c r="J1476" s="1"/>
      <c r="K1476" s="29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75" customHeight="1" x14ac:dyDescent="0.3">
      <c r="A1477" s="1"/>
      <c r="B1477" s="33">
        <v>44410</v>
      </c>
      <c r="C1477" s="34"/>
      <c r="D1477" s="48">
        <v>764862</v>
      </c>
      <c r="E1477" s="52" t="str">
        <f ca="1">IFERROR(OFFSET('Product list'!$D$1,MATCH(D1477,'Product list'!$C:$C,0)-1,0),"Product Not in List")</f>
        <v xml:space="preserve">Neck Bones  LP FRZ HGP-Free  CHINA LABEL Carton </v>
      </c>
      <c r="F1477" s="50">
        <v>2553</v>
      </c>
      <c r="G1477" s="53">
        <v>3.5</v>
      </c>
      <c r="H1477" s="1"/>
      <c r="I1477" s="38">
        <f t="shared" si="0"/>
        <v>8935.5</v>
      </c>
      <c r="J1477" s="1"/>
      <c r="K1477" s="29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75" customHeight="1" x14ac:dyDescent="0.3">
      <c r="A1478" s="1"/>
      <c r="B1478" s="33">
        <v>44417</v>
      </c>
      <c r="C1478" s="34"/>
      <c r="D1478" s="24">
        <v>12444</v>
      </c>
      <c r="E1478" s="45" t="str">
        <f ca="1">IFERROR(OFFSET('Product list'!$D$1,MATCH(D1478,'Product list'!$C:$C,0)-1,0),"Product Not in List")</f>
        <v>*YP* Trimmings 75CL 27.2kg BP FRZ Halal Generic Carton</v>
      </c>
      <c r="F1478" s="36">
        <v>108235.29</v>
      </c>
      <c r="G1478" s="41">
        <v>5.6</v>
      </c>
      <c r="H1478" s="1"/>
      <c r="I1478" s="38">
        <f t="shared" si="0"/>
        <v>606117.62399999995</v>
      </c>
      <c r="J1478" s="1"/>
      <c r="K1478" s="29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75" customHeight="1" x14ac:dyDescent="0.3">
      <c r="A1479" s="1"/>
      <c r="B1479" s="33">
        <v>44417</v>
      </c>
      <c r="C1479" s="34"/>
      <c r="D1479" s="24">
        <v>55217</v>
      </c>
      <c r="E1479" s="46" t="str">
        <f ca="1">IFERROR(OFFSET('Product list'!$D$1,MATCH(D1479,'Product list'!$C:$C,0)-1,0),"Product Not in List")</f>
        <v xml:space="preserve">Short Ribs - 3 Rib MW/VAC FRZ    Carton </v>
      </c>
      <c r="F1479" s="36">
        <v>10705.88</v>
      </c>
      <c r="G1479" s="42">
        <v>10.3</v>
      </c>
      <c r="H1479" s="1"/>
      <c r="I1479" s="38">
        <f t="shared" si="0"/>
        <v>110270.564</v>
      </c>
      <c r="J1479" s="1"/>
      <c r="K1479" s="29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75" customHeight="1" x14ac:dyDescent="0.3">
      <c r="A1480" s="1"/>
      <c r="B1480" s="33">
        <v>44417</v>
      </c>
      <c r="C1480" s="34"/>
      <c r="D1480" s="24">
        <v>689667</v>
      </c>
      <c r="E1480" s="46" t="str">
        <f ca="1">IFERROR(OFFSET('Product list'!$D$1,MATCH(D1480,'Product list'!$C:$C,0)-1,0),"Product Not in List")</f>
        <v xml:space="preserve">Neck Bone  LP FRZ  Halal  Carton </v>
      </c>
      <c r="F1480" s="36">
        <v>8182</v>
      </c>
      <c r="G1480" s="42">
        <v>2.2000000000000002</v>
      </c>
      <c r="H1480" s="1"/>
      <c r="I1480" s="38">
        <f t="shared" si="0"/>
        <v>18000.400000000001</v>
      </c>
      <c r="J1480" s="1"/>
      <c r="K1480" s="29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75" customHeight="1" x14ac:dyDescent="0.3">
      <c r="A1481" s="1"/>
      <c r="B1481" s="33">
        <v>44417</v>
      </c>
      <c r="C1481" s="34"/>
      <c r="D1481" s="24">
        <v>689794</v>
      </c>
      <c r="E1481" s="46" t="str">
        <f ca="1">IFERROR(OFFSET('Product list'!$D$1,MATCH(D1481,'Product list'!$C:$C,0)-1,0),"Product Not in List")</f>
        <v xml:space="preserve">Chuck Roll - 5 Rib IW/VAC FRZ  Halal  Carton </v>
      </c>
      <c r="F1481" s="36">
        <v>39117.65</v>
      </c>
      <c r="G1481" s="42">
        <v>9.1999999999999993</v>
      </c>
      <c r="H1481" s="1"/>
      <c r="I1481" s="38">
        <f t="shared" si="0"/>
        <v>359882.38</v>
      </c>
      <c r="J1481" s="1"/>
      <c r="K1481" s="29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75" customHeight="1" x14ac:dyDescent="0.3">
      <c r="A1482" s="1"/>
      <c r="B1482" s="33">
        <v>44417</v>
      </c>
      <c r="C1482" s="34"/>
      <c r="D1482" s="24">
        <v>697365</v>
      </c>
      <c r="E1482" s="46" t="str">
        <f ca="1">IFERROR(OFFSET('Product list'!$D$1,MATCH(D1482,'Product list'!$C:$C,0)-1,0),"Product Not in List")</f>
        <v>*YP* Knuckle - Undercut On IW/VAC FRZ Halal Generic Carton</v>
      </c>
      <c r="F1482" s="36">
        <v>25294</v>
      </c>
      <c r="G1482" s="42">
        <v>9</v>
      </c>
      <c r="H1482" s="1"/>
      <c r="I1482" s="38">
        <f t="shared" si="0"/>
        <v>227646</v>
      </c>
      <c r="J1482" s="1"/>
      <c r="K1482" s="29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75" customHeight="1" x14ac:dyDescent="0.3">
      <c r="A1483" s="1"/>
      <c r="B1483" s="33">
        <v>44417</v>
      </c>
      <c r="C1483" s="34"/>
      <c r="D1483" s="24">
        <v>698188</v>
      </c>
      <c r="E1483" s="46" t="str">
        <f ca="1">IFERROR(OFFSET('Product list'!$D$1,MATCH(D1483,'Product list'!$C:$C,0)-1,0),"Product Not in List")</f>
        <v xml:space="preserve">Chuck Roll - 5 Rib IW/VAC FRZ HGP-Free  CHINA LABEL Carton </v>
      </c>
      <c r="F1483" s="36">
        <v>16167.47</v>
      </c>
      <c r="G1483" s="42">
        <v>9.1999999999999993</v>
      </c>
      <c r="H1483" s="1"/>
      <c r="I1483" s="38">
        <f t="shared" si="0"/>
        <v>148740.72399999999</v>
      </c>
      <c r="J1483" s="1"/>
      <c r="K1483" s="29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75" customHeight="1" x14ac:dyDescent="0.3">
      <c r="A1484" s="1"/>
      <c r="B1484" s="33">
        <v>44417</v>
      </c>
      <c r="C1484" s="34"/>
      <c r="D1484" s="48">
        <v>698227</v>
      </c>
      <c r="E1484" s="49" t="str">
        <f ca="1">IFERROR(OFFSET('Product list'!$D$1,MATCH(D1484,'Product list'!$C:$C,0)-1,0),"Product Not in List")</f>
        <v xml:space="preserve">Chuck Short Rib - 3 Rib MW/VAC FRZ HGP-Free  CHINA LABEL Carton </v>
      </c>
      <c r="F1484" s="50">
        <v>3529.41</v>
      </c>
      <c r="G1484" s="51">
        <v>9.07</v>
      </c>
      <c r="H1484" s="1"/>
      <c r="I1484" s="38">
        <f t="shared" si="0"/>
        <v>32011.7487</v>
      </c>
      <c r="J1484" s="1"/>
      <c r="K1484" s="29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75" customHeight="1" x14ac:dyDescent="0.3">
      <c r="A1485" s="1"/>
      <c r="B1485" s="33">
        <v>44417</v>
      </c>
      <c r="C1485" s="34"/>
      <c r="D1485" s="24">
        <v>698228</v>
      </c>
      <c r="E1485" s="46" t="str">
        <f ca="1">IFERROR(OFFSET('Product list'!$D$1,MATCH(D1485,'Product list'!$C:$C,0)-1,0),"Product Not in List")</f>
        <v xml:space="preserve">Short Rib  MW/VAC FRZ HGP-Free  CHINA LABEL Carton </v>
      </c>
      <c r="F1485" s="36">
        <v>4411.76</v>
      </c>
      <c r="G1485" s="42">
        <v>12.8</v>
      </c>
      <c r="H1485" s="1"/>
      <c r="I1485" s="38">
        <f t="shared" si="0"/>
        <v>56470.528000000006</v>
      </c>
      <c r="J1485" s="1"/>
      <c r="K1485" s="29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75" customHeight="1" x14ac:dyDescent="0.3">
      <c r="A1486" s="1"/>
      <c r="B1486" s="33">
        <v>44417</v>
      </c>
      <c r="C1486" s="34"/>
      <c r="D1486" s="24">
        <v>698267</v>
      </c>
      <c r="E1486" s="46" t="str">
        <f ca="1">IFERROR(OFFSET('Product list'!$D$1,MATCH(D1486,'Product list'!$C:$C,0)-1,0),"Product Not in List")</f>
        <v xml:space="preserve">Back Ribs - 6 Rib LP FRZ    Carton </v>
      </c>
      <c r="F1486" s="36">
        <v>8235.2900000000009</v>
      </c>
      <c r="G1486" s="42">
        <v>6.8</v>
      </c>
      <c r="H1486" s="1"/>
      <c r="I1486" s="38">
        <f t="shared" si="0"/>
        <v>55999.972000000002</v>
      </c>
      <c r="J1486" s="1"/>
      <c r="K1486" s="29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75" customHeight="1" x14ac:dyDescent="0.3">
      <c r="A1487" s="1"/>
      <c r="B1487" s="33">
        <v>44417</v>
      </c>
      <c r="C1487" s="34"/>
      <c r="D1487" s="24">
        <v>698268</v>
      </c>
      <c r="E1487" s="46" t="str">
        <f ca="1">IFERROR(OFFSET('Product list'!$D$1,MATCH(D1487,'Product list'!$C:$C,0)-1,0),"Product Not in List")</f>
        <v xml:space="preserve">Tri Tip  MW/VAC CHILLED    Carton </v>
      </c>
      <c r="F1487" s="36">
        <v>7352.94</v>
      </c>
      <c r="G1487" s="42">
        <v>9.8000000000000007</v>
      </c>
      <c r="H1487" s="1"/>
      <c r="I1487" s="38">
        <f t="shared" si="0"/>
        <v>72058.812000000005</v>
      </c>
      <c r="J1487" s="1"/>
      <c r="K1487" s="29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75" customHeight="1" x14ac:dyDescent="0.3">
      <c r="A1488" s="1"/>
      <c r="B1488" s="33">
        <v>44417</v>
      </c>
      <c r="C1488" s="34"/>
      <c r="D1488" s="24">
        <v>698273</v>
      </c>
      <c r="E1488" s="46" t="str">
        <f ca="1">IFERROR(OFFSET('Product list'!$D$1,MATCH(D1488,'Product list'!$C:$C,0)-1,0),"Product Not in List")</f>
        <v xml:space="preserve">Brisket Pieces - Deckle MW/VAC FRZ HGP-Free  CHINA LABEL Carton </v>
      </c>
      <c r="F1488" s="36">
        <v>4411.76</v>
      </c>
      <c r="G1488" s="42">
        <v>5</v>
      </c>
      <c r="H1488" s="1"/>
      <c r="I1488" s="38">
        <f t="shared" si="0"/>
        <v>22058.800000000003</v>
      </c>
      <c r="J1488" s="1"/>
      <c r="K1488" s="29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75" customHeight="1" x14ac:dyDescent="0.3">
      <c r="A1489" s="1"/>
      <c r="B1489" s="33">
        <v>44417</v>
      </c>
      <c r="C1489" s="34"/>
      <c r="D1489" s="24">
        <v>698301</v>
      </c>
      <c r="E1489" s="46" t="str">
        <f ca="1">IFERROR(OFFSET('Product list'!$D$1,MATCH(D1489,'Product list'!$C:$C,0)-1,0),"Product Not in List")</f>
        <v xml:space="preserve">Back Ribs - 6 Rib, approx 120mm LP FRZ HGP-Free  CHINA LABEL Carton </v>
      </c>
      <c r="F1489" s="36">
        <v>3529</v>
      </c>
      <c r="G1489" s="42">
        <v>6.8</v>
      </c>
      <c r="H1489" s="1"/>
      <c r="I1489" s="38">
        <f t="shared" si="0"/>
        <v>23997.200000000001</v>
      </c>
      <c r="J1489" s="1"/>
      <c r="K1489" s="29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75" customHeight="1" x14ac:dyDescent="0.3">
      <c r="A1490" s="1"/>
      <c r="B1490" s="33">
        <v>44417</v>
      </c>
      <c r="C1490" s="34"/>
      <c r="D1490" s="24">
        <v>698565</v>
      </c>
      <c r="E1490" s="46" t="str">
        <f ca="1">IFERROR(OFFSET('Product list'!$D$1,MATCH(D1490,'Product list'!$C:$C,0)-1,0),"Product Not in List")</f>
        <v xml:space="preserve">Brisket Navel End - 7 Rib IW/VAC CHILLED    Carton </v>
      </c>
      <c r="F1490" s="36">
        <v>25863</v>
      </c>
      <c r="G1490" s="42">
        <v>8.8000000000000007</v>
      </c>
      <c r="H1490" s="1"/>
      <c r="I1490" s="38">
        <f t="shared" si="0"/>
        <v>227594.40000000002</v>
      </c>
      <c r="J1490" s="1"/>
      <c r="K1490" s="29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75" customHeight="1" x14ac:dyDescent="0.3">
      <c r="A1491" s="1"/>
      <c r="B1491" s="33">
        <v>44417</v>
      </c>
      <c r="C1491" s="34"/>
      <c r="D1491" s="24">
        <v>698818</v>
      </c>
      <c r="E1491" s="46" t="str">
        <f ca="1">IFERROR(OFFSET('Product list'!$D$1,MATCH(D1491,'Product list'!$C:$C,0)-1,0),"Product Not in List")</f>
        <v>*YP* Trimmings 65CL 27.2kg BP FRZ Halal Generic Carton</v>
      </c>
      <c r="F1491" s="36">
        <v>91285</v>
      </c>
      <c r="G1491" s="42">
        <v>4.5999999999999996</v>
      </c>
      <c r="H1491" s="1"/>
      <c r="I1491" s="38">
        <f t="shared" si="0"/>
        <v>419910.99999999994</v>
      </c>
      <c r="J1491" s="1"/>
      <c r="K1491" s="29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75" customHeight="1" x14ac:dyDescent="0.3">
      <c r="A1492" s="1"/>
      <c r="B1492" s="33">
        <v>44417</v>
      </c>
      <c r="C1492" s="34"/>
      <c r="D1492" s="24">
        <v>763706</v>
      </c>
      <c r="E1492" s="46" t="str">
        <f ca="1">IFERROR(OFFSET('Product list'!$D$1,MATCH(D1492,'Product list'!$C:$C,0)-1,0),"Product Not in List")</f>
        <v xml:space="preserve">Intercostals - Portion Minimum 85mm MW/VAC FRZ    Carton </v>
      </c>
      <c r="F1492" s="36">
        <v>7352</v>
      </c>
      <c r="G1492" s="42">
        <v>11</v>
      </c>
      <c r="H1492" s="1"/>
      <c r="I1492" s="38">
        <f t="shared" si="0"/>
        <v>80872</v>
      </c>
      <c r="J1492" s="1"/>
      <c r="K1492" s="29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75" customHeight="1" x14ac:dyDescent="0.3">
      <c r="A1493" s="1"/>
      <c r="B1493" s="33">
        <v>44417</v>
      </c>
      <c r="C1493" s="34"/>
      <c r="D1493" s="24">
        <v>763707</v>
      </c>
      <c r="E1493" s="46" t="str">
        <f ca="1">IFERROR(OFFSET('Product list'!$D$1,MATCH(D1493,'Product list'!$C:$C,0)-1,0),"Product Not in List")</f>
        <v xml:space="preserve">Oyster Blade  IW/VAC FRZ    Carton </v>
      </c>
      <c r="F1493" s="36">
        <v>8823.5300000000007</v>
      </c>
      <c r="G1493" s="42">
        <v>9</v>
      </c>
      <c r="H1493" s="1"/>
      <c r="I1493" s="38">
        <f t="shared" si="0"/>
        <v>79411.77</v>
      </c>
      <c r="J1493" s="1"/>
      <c r="K1493" s="29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75" customHeight="1" x14ac:dyDescent="0.3">
      <c r="A1494" s="1"/>
      <c r="B1494" s="33">
        <v>44417</v>
      </c>
      <c r="C1494" s="34"/>
      <c r="D1494" s="24">
        <v>764794</v>
      </c>
      <c r="E1494" s="46" t="str">
        <f ca="1">IFERROR(OFFSET('Product list'!$D$1,MATCH(D1494,'Product list'!$C:$C,0)-1,0),"Product Not in List")</f>
        <v xml:space="preserve">Chuck Short Rib - 3 Rib MW/VAC FRZ    Carton </v>
      </c>
      <c r="F1494" s="36">
        <v>11764.71</v>
      </c>
      <c r="G1494" s="42">
        <v>8.9</v>
      </c>
      <c r="H1494" s="1"/>
      <c r="I1494" s="38">
        <f t="shared" si="0"/>
        <v>104705.91899999999</v>
      </c>
      <c r="J1494" s="1"/>
      <c r="K1494" s="29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75" customHeight="1" x14ac:dyDescent="0.3">
      <c r="A1495" s="1"/>
      <c r="B1495" s="33">
        <v>44417</v>
      </c>
      <c r="C1495" s="34"/>
      <c r="D1495" s="24">
        <v>764817</v>
      </c>
      <c r="E1495" s="46" t="str">
        <f ca="1">IFERROR(OFFSET('Product list'!$D$1,MATCH(D1495,'Product list'!$C:$C,0)-1,0),"Product Not in List")</f>
        <v xml:space="preserve">Flap Meat  MW/VAC CHILLED    Carton </v>
      </c>
      <c r="F1495" s="36">
        <v>15441</v>
      </c>
      <c r="G1495" s="42">
        <v>14.4</v>
      </c>
      <c r="H1495" s="1"/>
      <c r="I1495" s="38">
        <f t="shared" si="0"/>
        <v>222350.4</v>
      </c>
      <c r="J1495" s="1"/>
      <c r="K1495" s="29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75" customHeight="1" x14ac:dyDescent="0.3">
      <c r="A1496" s="1"/>
      <c r="B1496" s="33">
        <v>44417</v>
      </c>
      <c r="C1496" s="34"/>
      <c r="D1496" s="24">
        <v>764822</v>
      </c>
      <c r="E1496" s="46" t="str">
        <f ca="1">IFERROR(OFFSET('Product list'!$D$1,MATCH(D1496,'Product list'!$C:$C,0)-1,0),"Product Not in List")</f>
        <v xml:space="preserve">Bolar Blade  IW/VAC FRZ    Carton </v>
      </c>
      <c r="F1496" s="36">
        <v>11764</v>
      </c>
      <c r="G1496" s="42">
        <v>8.5</v>
      </c>
      <c r="H1496" s="1"/>
      <c r="I1496" s="38">
        <f t="shared" si="0"/>
        <v>99994</v>
      </c>
      <c r="J1496" s="1"/>
      <c r="K1496" s="29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75" customHeight="1" x14ac:dyDescent="0.3">
      <c r="A1497" s="1"/>
      <c r="B1497" s="33">
        <v>44417</v>
      </c>
      <c r="C1497" s="34"/>
      <c r="D1497" s="24">
        <v>764828</v>
      </c>
      <c r="E1497" s="46" t="str">
        <f ca="1">IFERROR(OFFSET('Product list'!$D$1,MATCH(D1497,'Product list'!$C:$C,0)-1,0),"Product Not in List")</f>
        <v xml:space="preserve">Inside Skirt  MW/VAC FRZ    Carton </v>
      </c>
      <c r="F1497" s="36">
        <v>11323.53</v>
      </c>
      <c r="G1497" s="42">
        <v>9.1999999999999993</v>
      </c>
      <c r="H1497" s="1"/>
      <c r="I1497" s="38">
        <f t="shared" si="0"/>
        <v>104176.476</v>
      </c>
      <c r="J1497" s="1"/>
      <c r="K1497" s="29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75" customHeight="1" x14ac:dyDescent="0.3">
      <c r="A1498" s="1"/>
      <c r="B1498" s="33">
        <v>44417</v>
      </c>
      <c r="C1498" s="34"/>
      <c r="D1498" s="24">
        <v>764832</v>
      </c>
      <c r="E1498" s="46" t="str">
        <f ca="1">IFERROR(OFFSET('Product list'!$D$1,MATCH(D1498,'Product list'!$C:$C,0)-1,0),"Product Not in List")</f>
        <v xml:space="preserve">Plate Rib  BP FRZ    Carton </v>
      </c>
      <c r="F1498" s="36">
        <v>4411.76</v>
      </c>
      <c r="G1498" s="42">
        <v>3.9</v>
      </c>
      <c r="H1498" s="1"/>
      <c r="I1498" s="38">
        <f t="shared" si="0"/>
        <v>17205.864000000001</v>
      </c>
      <c r="J1498" s="1"/>
      <c r="K1498" s="29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75" customHeight="1" x14ac:dyDescent="0.3">
      <c r="A1499" s="1"/>
      <c r="B1499" s="33">
        <v>44417</v>
      </c>
      <c r="C1499" s="34"/>
      <c r="D1499" s="24">
        <v>764844</v>
      </c>
      <c r="E1499" s="46" t="str">
        <f ca="1">IFERROR(OFFSET('Product list'!$D$1,MATCH(D1499,'Product list'!$C:$C,0)-1,0),"Product Not in List")</f>
        <v xml:space="preserve">Spare Ribs - 3Rib LP FRZ    Carton </v>
      </c>
      <c r="F1499" s="36">
        <v>5882</v>
      </c>
      <c r="G1499" s="42">
        <v>4.4000000000000004</v>
      </c>
      <c r="H1499" s="1"/>
      <c r="I1499" s="38">
        <f t="shared" si="0"/>
        <v>25880.800000000003</v>
      </c>
      <c r="J1499" s="1"/>
      <c r="K1499" s="29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75" customHeight="1" x14ac:dyDescent="0.3">
      <c r="A1500" s="1"/>
      <c r="B1500" s="33">
        <v>44417</v>
      </c>
      <c r="C1500" s="34"/>
      <c r="D1500" s="24">
        <v>764861</v>
      </c>
      <c r="E1500" s="46" t="str">
        <f ca="1">IFERROR(OFFSET('Product list'!$D$1,MATCH(D1500,'Product list'!$C:$C,0)-1,0),"Product Not in List")</f>
        <v>*YP* Trimmings 50CL 25.0kg BP FRZ Halal Generic Carton</v>
      </c>
      <c r="F1500" s="36">
        <v>17647.060000000001</v>
      </c>
      <c r="G1500" s="42">
        <v>3.8</v>
      </c>
      <c r="H1500" s="1"/>
      <c r="I1500" s="38">
        <f t="shared" si="0"/>
        <v>67058.828000000009</v>
      </c>
      <c r="J1500" s="1"/>
      <c r="K1500" s="29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75" customHeight="1" x14ac:dyDescent="0.3">
      <c r="A1501" s="1"/>
      <c r="B1501" s="33">
        <v>44417</v>
      </c>
      <c r="C1501" s="34"/>
      <c r="D1501" s="24">
        <v>764867</v>
      </c>
      <c r="E1501" s="46" t="str">
        <f ca="1">IFERROR(OFFSET('Product list'!$D$1,MATCH(D1501,'Product list'!$C:$C,0)-1,0),"Product Not in List")</f>
        <v xml:space="preserve">Eye Round  MW/VAC FRZ    Carton </v>
      </c>
      <c r="F1501" s="36">
        <v>15441.18</v>
      </c>
      <c r="G1501" s="42">
        <v>9.1999999999999993</v>
      </c>
      <c r="H1501" s="1"/>
      <c r="I1501" s="38">
        <f t="shared" si="0"/>
        <v>142058.856</v>
      </c>
      <c r="J1501" s="1"/>
      <c r="K1501" s="29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75" customHeight="1" x14ac:dyDescent="0.3">
      <c r="A1502" s="1"/>
      <c r="B1502" s="33">
        <v>44417</v>
      </c>
      <c r="C1502" s="34"/>
      <c r="D1502" s="24">
        <v>764869</v>
      </c>
      <c r="E1502" s="46" t="str">
        <f ca="1">IFERROR(OFFSET('Product list'!$D$1,MATCH(D1502,'Product list'!$C:$C,0)-1,0),"Product Not in List")</f>
        <v xml:space="preserve">Brisket Point End - Deckle Off 5 Rib IW/VAC FRZ    Carton </v>
      </c>
      <c r="F1502" s="36">
        <v>51470.59</v>
      </c>
      <c r="G1502" s="42">
        <v>8.9</v>
      </c>
      <c r="H1502" s="1"/>
      <c r="I1502" s="38">
        <f t="shared" si="0"/>
        <v>458088.25099999999</v>
      </c>
      <c r="J1502" s="1"/>
      <c r="K1502" s="29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75" customHeight="1" x14ac:dyDescent="0.3">
      <c r="A1503" s="1"/>
      <c r="B1503" s="33">
        <v>44417</v>
      </c>
      <c r="C1503" s="34"/>
      <c r="D1503" s="24">
        <v>764916</v>
      </c>
      <c r="E1503" s="46" t="str">
        <f ca="1">IFERROR(OFFSET('Product list'!$D$1,MATCH(D1503,'Product list'!$C:$C,0)-1,0),"Product Not in List")</f>
        <v xml:space="preserve">Flank Steak  LP FRZ    Carton </v>
      </c>
      <c r="F1503" s="36">
        <v>5705</v>
      </c>
      <c r="G1503" s="42">
        <v>11</v>
      </c>
      <c r="H1503" s="1"/>
      <c r="I1503" s="38">
        <f t="shared" si="0"/>
        <v>62755</v>
      </c>
      <c r="J1503" s="1"/>
      <c r="K1503" s="29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75" customHeight="1" x14ac:dyDescent="0.3">
      <c r="A1504" s="1"/>
      <c r="B1504" s="33">
        <v>44417</v>
      </c>
      <c r="C1504" s="34"/>
      <c r="D1504" s="24">
        <v>79863</v>
      </c>
      <c r="E1504" s="46" t="str">
        <f ca="1">IFERROR(OFFSET('Product list'!$D$1,MATCH(D1504,'Product list'!$C:$C,0)-1,0),"Product Not in List")</f>
        <v>Outside Flat IW/VAC FZN Non-Halal Generic Carton</v>
      </c>
      <c r="F1504" s="36">
        <v>10294</v>
      </c>
      <c r="G1504" s="42">
        <v>7.5</v>
      </c>
      <c r="H1504" s="1"/>
      <c r="I1504" s="38">
        <f t="shared" si="0"/>
        <v>77205</v>
      </c>
      <c r="J1504" s="1"/>
      <c r="K1504" s="29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75" customHeight="1" x14ac:dyDescent="0.3">
      <c r="A1505" s="1"/>
      <c r="B1505" s="33">
        <v>44417</v>
      </c>
      <c r="C1505" s="34"/>
      <c r="D1505" s="24">
        <v>764738</v>
      </c>
      <c r="E1505" s="47" t="str">
        <f ca="1">IFERROR(OFFSET('Product list'!$D$1,MATCH(D1505,'Product list'!$C:$C,0)-1,0),"Product Not in List")</f>
        <v>Trimmings 85cl</v>
      </c>
      <c r="F1505" s="36">
        <v>17647</v>
      </c>
      <c r="G1505" s="43">
        <v>7.5</v>
      </c>
      <c r="H1505" s="1"/>
      <c r="I1505" s="38">
        <f t="shared" si="0"/>
        <v>132352.5</v>
      </c>
      <c r="J1505" s="1"/>
      <c r="K1505" s="29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75" customHeight="1" x14ac:dyDescent="0.3">
      <c r="A1506" s="1"/>
      <c r="B1506" s="33">
        <v>44417</v>
      </c>
      <c r="C1506" s="34"/>
      <c r="D1506" s="48">
        <v>663968</v>
      </c>
      <c r="E1506" s="52" t="str">
        <f ca="1">IFERROR(OFFSET('Product list'!$D$1,MATCH(D1506,'Product list'!$C:$C,0)-1,0),"Product Not in List")</f>
        <v xml:space="preserve">Brisket Navel End - 5 Rib MW/VAC FRZ HGP-Free  CHINA LABEL Carton </v>
      </c>
      <c r="F1506" s="50">
        <v>5019</v>
      </c>
      <c r="G1506" s="53">
        <v>9.59</v>
      </c>
      <c r="H1506" s="1"/>
      <c r="I1506" s="38">
        <f t="shared" si="0"/>
        <v>48132.21</v>
      </c>
      <c r="J1506" s="1"/>
      <c r="K1506" s="29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75" customHeight="1" x14ac:dyDescent="0.3">
      <c r="A1507" s="1"/>
      <c r="B1507" s="33">
        <v>44417</v>
      </c>
      <c r="C1507" s="34"/>
      <c r="D1507" s="48">
        <v>698166</v>
      </c>
      <c r="E1507" s="52" t="str">
        <f ca="1">IFERROR(OFFSET('Product list'!$D$1,MATCH(D1507,'Product list'!$C:$C,0)-1,0),"Product Not in List")</f>
        <v xml:space="preserve">Thin Flank  MW/VAC FRZ HGP-Free  CHINA LABEL Carton </v>
      </c>
      <c r="F1507" s="50">
        <v>1362</v>
      </c>
      <c r="G1507" s="53">
        <v>6.45</v>
      </c>
      <c r="H1507" s="1"/>
      <c r="I1507" s="38">
        <f t="shared" si="0"/>
        <v>8784.9</v>
      </c>
      <c r="J1507" s="1"/>
      <c r="K1507" s="29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75" customHeight="1" x14ac:dyDescent="0.3">
      <c r="A1508" s="1"/>
      <c r="B1508" s="33">
        <v>44417</v>
      </c>
      <c r="C1508" s="34"/>
      <c r="D1508" s="48">
        <v>764862</v>
      </c>
      <c r="E1508" s="52" t="str">
        <f ca="1">IFERROR(OFFSET('Product list'!$D$1,MATCH(D1508,'Product list'!$C:$C,0)-1,0),"Product Not in List")</f>
        <v xml:space="preserve">Neck Bones  LP FRZ HGP-Free  CHINA LABEL Carton </v>
      </c>
      <c r="F1508" s="50">
        <v>2553</v>
      </c>
      <c r="G1508" s="53">
        <v>3.5</v>
      </c>
      <c r="H1508" s="1"/>
      <c r="I1508" s="38">
        <f t="shared" si="0"/>
        <v>8935.5</v>
      </c>
      <c r="J1508" s="1"/>
      <c r="K1508" s="29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75" customHeight="1" x14ac:dyDescent="0.3">
      <c r="A1509" s="1"/>
      <c r="B1509" s="33">
        <v>44424</v>
      </c>
      <c r="C1509" s="34"/>
      <c r="D1509" s="24">
        <v>12444</v>
      </c>
      <c r="E1509" s="45" t="str">
        <f ca="1">IFERROR(OFFSET('Product list'!$D$1,MATCH(D1509,'Product list'!$C:$C,0)-1,0),"Product Not in List")</f>
        <v>*YP* Trimmings 75CL 27.2kg BP FRZ Halal Generic Carton</v>
      </c>
      <c r="F1509" s="36">
        <v>108235.29</v>
      </c>
      <c r="G1509" s="41">
        <v>5.6</v>
      </c>
      <c r="H1509" s="1"/>
      <c r="I1509" s="38">
        <f t="shared" si="0"/>
        <v>606117.62399999995</v>
      </c>
      <c r="J1509" s="1"/>
      <c r="K1509" s="29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75" customHeight="1" x14ac:dyDescent="0.3">
      <c r="A1510" s="1"/>
      <c r="B1510" s="33">
        <v>44424</v>
      </c>
      <c r="C1510" s="34"/>
      <c r="D1510" s="24">
        <v>55217</v>
      </c>
      <c r="E1510" s="46" t="str">
        <f ca="1">IFERROR(OFFSET('Product list'!$D$1,MATCH(D1510,'Product list'!$C:$C,0)-1,0),"Product Not in List")</f>
        <v xml:space="preserve">Short Ribs - 3 Rib MW/VAC FRZ    Carton </v>
      </c>
      <c r="F1510" s="36">
        <v>10705.88</v>
      </c>
      <c r="G1510" s="42">
        <v>10.3</v>
      </c>
      <c r="H1510" s="1"/>
      <c r="I1510" s="38">
        <f t="shared" si="0"/>
        <v>110270.564</v>
      </c>
      <c r="J1510" s="1"/>
      <c r="K1510" s="29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75" customHeight="1" x14ac:dyDescent="0.3">
      <c r="A1511" s="1"/>
      <c r="B1511" s="33">
        <v>44424</v>
      </c>
      <c r="C1511" s="34"/>
      <c r="D1511" s="24">
        <v>689667</v>
      </c>
      <c r="E1511" s="46" t="str">
        <f ca="1">IFERROR(OFFSET('Product list'!$D$1,MATCH(D1511,'Product list'!$C:$C,0)-1,0),"Product Not in List")</f>
        <v xml:space="preserve">Neck Bone  LP FRZ  Halal  Carton </v>
      </c>
      <c r="F1511" s="36">
        <v>8182</v>
      </c>
      <c r="G1511" s="42">
        <v>2.2000000000000002</v>
      </c>
      <c r="H1511" s="1"/>
      <c r="I1511" s="38">
        <f t="shared" si="0"/>
        <v>18000.400000000001</v>
      </c>
      <c r="J1511" s="1"/>
      <c r="K1511" s="29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75" customHeight="1" x14ac:dyDescent="0.3">
      <c r="A1512" s="1"/>
      <c r="B1512" s="33">
        <v>44424</v>
      </c>
      <c r="C1512" s="34"/>
      <c r="D1512" s="24">
        <v>689794</v>
      </c>
      <c r="E1512" s="46" t="str">
        <f ca="1">IFERROR(OFFSET('Product list'!$D$1,MATCH(D1512,'Product list'!$C:$C,0)-1,0),"Product Not in List")</f>
        <v xml:space="preserve">Chuck Roll - 5 Rib IW/VAC FRZ  Halal  Carton </v>
      </c>
      <c r="F1512" s="36">
        <v>39117.65</v>
      </c>
      <c r="G1512" s="42">
        <v>9.1999999999999993</v>
      </c>
      <c r="H1512" s="1"/>
      <c r="I1512" s="38">
        <f t="shared" si="0"/>
        <v>359882.38</v>
      </c>
      <c r="J1512" s="1"/>
      <c r="K1512" s="29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75" customHeight="1" x14ac:dyDescent="0.3">
      <c r="A1513" s="1"/>
      <c r="B1513" s="33">
        <v>44424</v>
      </c>
      <c r="C1513" s="34"/>
      <c r="D1513" s="24">
        <v>697365</v>
      </c>
      <c r="E1513" s="46" t="str">
        <f ca="1">IFERROR(OFFSET('Product list'!$D$1,MATCH(D1513,'Product list'!$C:$C,0)-1,0),"Product Not in List")</f>
        <v>*YP* Knuckle - Undercut On IW/VAC FRZ Halal Generic Carton</v>
      </c>
      <c r="F1513" s="36">
        <v>25294</v>
      </c>
      <c r="G1513" s="42">
        <v>9</v>
      </c>
      <c r="H1513" s="1"/>
      <c r="I1513" s="38">
        <f t="shared" si="0"/>
        <v>227646</v>
      </c>
      <c r="J1513" s="1"/>
      <c r="K1513" s="29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75" customHeight="1" x14ac:dyDescent="0.3">
      <c r="A1514" s="1"/>
      <c r="B1514" s="33">
        <v>44424</v>
      </c>
      <c r="C1514" s="34"/>
      <c r="D1514" s="24">
        <v>698188</v>
      </c>
      <c r="E1514" s="46" t="str">
        <f ca="1">IFERROR(OFFSET('Product list'!$D$1,MATCH(D1514,'Product list'!$C:$C,0)-1,0),"Product Not in List")</f>
        <v xml:space="preserve">Chuck Roll - 5 Rib IW/VAC FRZ HGP-Free  CHINA LABEL Carton </v>
      </c>
      <c r="F1514" s="36">
        <v>16167.47</v>
      </c>
      <c r="G1514" s="42">
        <v>9.1999999999999993</v>
      </c>
      <c r="H1514" s="1"/>
      <c r="I1514" s="38">
        <f t="shared" si="0"/>
        <v>148740.72399999999</v>
      </c>
      <c r="J1514" s="1"/>
      <c r="K1514" s="29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75" customHeight="1" x14ac:dyDescent="0.3">
      <c r="A1515" s="1"/>
      <c r="B1515" s="33">
        <v>44424</v>
      </c>
      <c r="C1515" s="34"/>
      <c r="D1515" s="48">
        <v>698227</v>
      </c>
      <c r="E1515" s="49" t="str">
        <f ca="1">IFERROR(OFFSET('Product list'!$D$1,MATCH(D1515,'Product list'!$C:$C,0)-1,0),"Product Not in List")</f>
        <v xml:space="preserve">Chuck Short Rib - 3 Rib MW/VAC FRZ HGP-Free  CHINA LABEL Carton </v>
      </c>
      <c r="F1515" s="50">
        <v>3529.41</v>
      </c>
      <c r="G1515" s="51">
        <v>9.07</v>
      </c>
      <c r="H1515" s="1"/>
      <c r="I1515" s="38">
        <f t="shared" si="0"/>
        <v>32011.7487</v>
      </c>
      <c r="J1515" s="1"/>
      <c r="K1515" s="29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75" customHeight="1" x14ac:dyDescent="0.3">
      <c r="A1516" s="1"/>
      <c r="B1516" s="33">
        <v>44424</v>
      </c>
      <c r="C1516" s="34"/>
      <c r="D1516" s="24">
        <v>698228</v>
      </c>
      <c r="E1516" s="46" t="str">
        <f ca="1">IFERROR(OFFSET('Product list'!$D$1,MATCH(D1516,'Product list'!$C:$C,0)-1,0),"Product Not in List")</f>
        <v xml:space="preserve">Short Rib  MW/VAC FRZ HGP-Free  CHINA LABEL Carton </v>
      </c>
      <c r="F1516" s="36">
        <v>4411.76</v>
      </c>
      <c r="G1516" s="42">
        <v>12.8</v>
      </c>
      <c r="H1516" s="1"/>
      <c r="I1516" s="38">
        <f t="shared" si="0"/>
        <v>56470.528000000006</v>
      </c>
      <c r="J1516" s="1"/>
      <c r="K1516" s="29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75" customHeight="1" x14ac:dyDescent="0.3">
      <c r="A1517" s="1"/>
      <c r="B1517" s="33">
        <v>44424</v>
      </c>
      <c r="C1517" s="34"/>
      <c r="D1517" s="24">
        <v>698267</v>
      </c>
      <c r="E1517" s="46" t="str">
        <f ca="1">IFERROR(OFFSET('Product list'!$D$1,MATCH(D1517,'Product list'!$C:$C,0)-1,0),"Product Not in List")</f>
        <v xml:space="preserve">Back Ribs - 6 Rib LP FRZ    Carton </v>
      </c>
      <c r="F1517" s="36">
        <v>8235.2900000000009</v>
      </c>
      <c r="G1517" s="42">
        <v>6.8</v>
      </c>
      <c r="H1517" s="1"/>
      <c r="I1517" s="38">
        <f t="shared" si="0"/>
        <v>55999.972000000002</v>
      </c>
      <c r="J1517" s="1"/>
      <c r="K1517" s="29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75" customHeight="1" x14ac:dyDescent="0.3">
      <c r="A1518" s="1"/>
      <c r="B1518" s="33">
        <v>44424</v>
      </c>
      <c r="C1518" s="34"/>
      <c r="D1518" s="24">
        <v>698268</v>
      </c>
      <c r="E1518" s="46" t="str">
        <f ca="1">IFERROR(OFFSET('Product list'!$D$1,MATCH(D1518,'Product list'!$C:$C,0)-1,0),"Product Not in List")</f>
        <v xml:space="preserve">Tri Tip  MW/VAC CHILLED    Carton </v>
      </c>
      <c r="F1518" s="36">
        <v>7352.94</v>
      </c>
      <c r="G1518" s="42">
        <v>9.8000000000000007</v>
      </c>
      <c r="H1518" s="1"/>
      <c r="I1518" s="38">
        <f t="shared" si="0"/>
        <v>72058.812000000005</v>
      </c>
      <c r="J1518" s="1"/>
      <c r="K1518" s="29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75" customHeight="1" x14ac:dyDescent="0.3">
      <c r="A1519" s="1"/>
      <c r="B1519" s="33">
        <v>44424</v>
      </c>
      <c r="C1519" s="34"/>
      <c r="D1519" s="24">
        <v>698273</v>
      </c>
      <c r="E1519" s="46" t="str">
        <f ca="1">IFERROR(OFFSET('Product list'!$D$1,MATCH(D1519,'Product list'!$C:$C,0)-1,0),"Product Not in List")</f>
        <v xml:space="preserve">Brisket Pieces - Deckle MW/VAC FRZ HGP-Free  CHINA LABEL Carton </v>
      </c>
      <c r="F1519" s="36">
        <v>4411.76</v>
      </c>
      <c r="G1519" s="42">
        <v>5</v>
      </c>
      <c r="H1519" s="1"/>
      <c r="I1519" s="38">
        <f t="shared" si="0"/>
        <v>22058.800000000003</v>
      </c>
      <c r="J1519" s="1"/>
      <c r="K1519" s="29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75" customHeight="1" x14ac:dyDescent="0.3">
      <c r="A1520" s="1"/>
      <c r="B1520" s="33">
        <v>44424</v>
      </c>
      <c r="C1520" s="34"/>
      <c r="D1520" s="24">
        <v>698301</v>
      </c>
      <c r="E1520" s="46" t="str">
        <f ca="1">IFERROR(OFFSET('Product list'!$D$1,MATCH(D1520,'Product list'!$C:$C,0)-1,0),"Product Not in List")</f>
        <v xml:space="preserve">Back Ribs - 6 Rib, approx 120mm LP FRZ HGP-Free  CHINA LABEL Carton </v>
      </c>
      <c r="F1520" s="36">
        <v>3529</v>
      </c>
      <c r="G1520" s="42">
        <v>6.8</v>
      </c>
      <c r="H1520" s="1"/>
      <c r="I1520" s="38">
        <f t="shared" si="0"/>
        <v>23997.200000000001</v>
      </c>
      <c r="J1520" s="1"/>
      <c r="K1520" s="29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75" customHeight="1" x14ac:dyDescent="0.3">
      <c r="A1521" s="1"/>
      <c r="B1521" s="33">
        <v>44424</v>
      </c>
      <c r="C1521" s="34"/>
      <c r="D1521" s="24">
        <v>698565</v>
      </c>
      <c r="E1521" s="46" t="str">
        <f ca="1">IFERROR(OFFSET('Product list'!$D$1,MATCH(D1521,'Product list'!$C:$C,0)-1,0),"Product Not in List")</f>
        <v xml:space="preserve">Brisket Navel End - 7 Rib IW/VAC CHILLED    Carton </v>
      </c>
      <c r="F1521" s="36">
        <v>25863</v>
      </c>
      <c r="G1521" s="42">
        <v>8.8000000000000007</v>
      </c>
      <c r="H1521" s="1"/>
      <c r="I1521" s="38">
        <f t="shared" si="0"/>
        <v>227594.40000000002</v>
      </c>
      <c r="J1521" s="1"/>
      <c r="K1521" s="29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75" customHeight="1" x14ac:dyDescent="0.3">
      <c r="A1522" s="1"/>
      <c r="B1522" s="33">
        <v>44424</v>
      </c>
      <c r="C1522" s="34"/>
      <c r="D1522" s="24">
        <v>698818</v>
      </c>
      <c r="E1522" s="46" t="str">
        <f ca="1">IFERROR(OFFSET('Product list'!$D$1,MATCH(D1522,'Product list'!$C:$C,0)-1,0),"Product Not in List")</f>
        <v>*YP* Trimmings 65CL 27.2kg BP FRZ Halal Generic Carton</v>
      </c>
      <c r="F1522" s="36">
        <v>91285</v>
      </c>
      <c r="G1522" s="42">
        <v>4.5999999999999996</v>
      </c>
      <c r="H1522" s="1"/>
      <c r="I1522" s="38">
        <f t="shared" si="0"/>
        <v>419910.99999999994</v>
      </c>
      <c r="J1522" s="1"/>
      <c r="K1522" s="29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75" customHeight="1" x14ac:dyDescent="0.3">
      <c r="A1523" s="1"/>
      <c r="B1523" s="33">
        <v>44424</v>
      </c>
      <c r="C1523" s="34"/>
      <c r="D1523" s="24">
        <v>763706</v>
      </c>
      <c r="E1523" s="46" t="str">
        <f ca="1">IFERROR(OFFSET('Product list'!$D$1,MATCH(D1523,'Product list'!$C:$C,0)-1,0),"Product Not in List")</f>
        <v xml:space="preserve">Intercostals - Portion Minimum 85mm MW/VAC FRZ    Carton </v>
      </c>
      <c r="F1523" s="36">
        <v>7352</v>
      </c>
      <c r="G1523" s="42">
        <v>11</v>
      </c>
      <c r="H1523" s="1"/>
      <c r="I1523" s="38">
        <f t="shared" si="0"/>
        <v>80872</v>
      </c>
      <c r="J1523" s="1"/>
      <c r="K1523" s="29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75" customHeight="1" x14ac:dyDescent="0.3">
      <c r="A1524" s="1"/>
      <c r="B1524" s="33">
        <v>44424</v>
      </c>
      <c r="C1524" s="34"/>
      <c r="D1524" s="24">
        <v>763707</v>
      </c>
      <c r="E1524" s="46" t="str">
        <f ca="1">IFERROR(OFFSET('Product list'!$D$1,MATCH(D1524,'Product list'!$C:$C,0)-1,0),"Product Not in List")</f>
        <v xml:space="preserve">Oyster Blade  IW/VAC FRZ    Carton </v>
      </c>
      <c r="F1524" s="36">
        <v>8823.5300000000007</v>
      </c>
      <c r="G1524" s="42">
        <v>9</v>
      </c>
      <c r="H1524" s="1"/>
      <c r="I1524" s="38">
        <f t="shared" si="0"/>
        <v>79411.77</v>
      </c>
      <c r="J1524" s="1"/>
      <c r="K1524" s="29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75" customHeight="1" x14ac:dyDescent="0.3">
      <c r="A1525" s="1"/>
      <c r="B1525" s="33">
        <v>44424</v>
      </c>
      <c r="C1525" s="34"/>
      <c r="D1525" s="24">
        <v>764794</v>
      </c>
      <c r="E1525" s="46" t="str">
        <f ca="1">IFERROR(OFFSET('Product list'!$D$1,MATCH(D1525,'Product list'!$C:$C,0)-1,0),"Product Not in List")</f>
        <v xml:space="preserve">Chuck Short Rib - 3 Rib MW/VAC FRZ    Carton </v>
      </c>
      <c r="F1525" s="36">
        <v>11764.71</v>
      </c>
      <c r="G1525" s="42">
        <v>8.9</v>
      </c>
      <c r="H1525" s="1"/>
      <c r="I1525" s="38">
        <f t="shared" si="0"/>
        <v>104705.91899999999</v>
      </c>
      <c r="J1525" s="1"/>
      <c r="K1525" s="29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75" customHeight="1" x14ac:dyDescent="0.3">
      <c r="A1526" s="1"/>
      <c r="B1526" s="33">
        <v>44424</v>
      </c>
      <c r="C1526" s="34"/>
      <c r="D1526" s="24">
        <v>764817</v>
      </c>
      <c r="E1526" s="46" t="str">
        <f ca="1">IFERROR(OFFSET('Product list'!$D$1,MATCH(D1526,'Product list'!$C:$C,0)-1,0),"Product Not in List")</f>
        <v xml:space="preserve">Flap Meat  MW/VAC CHILLED    Carton </v>
      </c>
      <c r="F1526" s="36">
        <v>15441</v>
      </c>
      <c r="G1526" s="42">
        <v>14.4</v>
      </c>
      <c r="H1526" s="1"/>
      <c r="I1526" s="38">
        <f t="shared" si="0"/>
        <v>222350.4</v>
      </c>
      <c r="J1526" s="1"/>
      <c r="K1526" s="29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75" customHeight="1" x14ac:dyDescent="0.3">
      <c r="A1527" s="1"/>
      <c r="B1527" s="33">
        <v>44424</v>
      </c>
      <c r="C1527" s="34"/>
      <c r="D1527" s="24">
        <v>764822</v>
      </c>
      <c r="E1527" s="46" t="str">
        <f ca="1">IFERROR(OFFSET('Product list'!$D$1,MATCH(D1527,'Product list'!$C:$C,0)-1,0),"Product Not in List")</f>
        <v xml:space="preserve">Bolar Blade  IW/VAC FRZ    Carton </v>
      </c>
      <c r="F1527" s="36">
        <v>11764</v>
      </c>
      <c r="G1527" s="42">
        <v>8.5</v>
      </c>
      <c r="H1527" s="1"/>
      <c r="I1527" s="38">
        <f t="shared" si="0"/>
        <v>99994</v>
      </c>
      <c r="J1527" s="1"/>
      <c r="K1527" s="29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75" customHeight="1" x14ac:dyDescent="0.3">
      <c r="A1528" s="1"/>
      <c r="B1528" s="33">
        <v>44424</v>
      </c>
      <c r="C1528" s="34"/>
      <c r="D1528" s="24">
        <v>764828</v>
      </c>
      <c r="E1528" s="46" t="str">
        <f ca="1">IFERROR(OFFSET('Product list'!$D$1,MATCH(D1528,'Product list'!$C:$C,0)-1,0),"Product Not in List")</f>
        <v xml:space="preserve">Inside Skirt  MW/VAC FRZ    Carton </v>
      </c>
      <c r="F1528" s="36">
        <v>11323.53</v>
      </c>
      <c r="G1528" s="42">
        <v>9.1999999999999993</v>
      </c>
      <c r="H1528" s="1"/>
      <c r="I1528" s="38">
        <f t="shared" si="0"/>
        <v>104176.476</v>
      </c>
      <c r="J1528" s="1"/>
      <c r="K1528" s="29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75" customHeight="1" x14ac:dyDescent="0.3">
      <c r="A1529" s="1"/>
      <c r="B1529" s="33">
        <v>44424</v>
      </c>
      <c r="C1529" s="34"/>
      <c r="D1529" s="24">
        <v>764832</v>
      </c>
      <c r="E1529" s="46" t="str">
        <f ca="1">IFERROR(OFFSET('Product list'!$D$1,MATCH(D1529,'Product list'!$C:$C,0)-1,0),"Product Not in List")</f>
        <v xml:space="preserve">Plate Rib  BP FRZ    Carton </v>
      </c>
      <c r="F1529" s="36">
        <v>4411.76</v>
      </c>
      <c r="G1529" s="42">
        <v>3.9</v>
      </c>
      <c r="H1529" s="1"/>
      <c r="I1529" s="38">
        <f t="shared" si="0"/>
        <v>17205.864000000001</v>
      </c>
      <c r="J1529" s="1"/>
      <c r="K1529" s="29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75" customHeight="1" x14ac:dyDescent="0.3">
      <c r="A1530" s="1"/>
      <c r="B1530" s="33">
        <v>44424</v>
      </c>
      <c r="C1530" s="34"/>
      <c r="D1530" s="24">
        <v>764844</v>
      </c>
      <c r="E1530" s="46" t="str">
        <f ca="1">IFERROR(OFFSET('Product list'!$D$1,MATCH(D1530,'Product list'!$C:$C,0)-1,0),"Product Not in List")</f>
        <v xml:space="preserve">Spare Ribs - 3Rib LP FRZ    Carton </v>
      </c>
      <c r="F1530" s="36">
        <v>5882</v>
      </c>
      <c r="G1530" s="42">
        <v>4.4000000000000004</v>
      </c>
      <c r="H1530" s="1"/>
      <c r="I1530" s="38">
        <f t="shared" si="0"/>
        <v>25880.800000000003</v>
      </c>
      <c r="J1530" s="1"/>
      <c r="K1530" s="29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75" customHeight="1" x14ac:dyDescent="0.3">
      <c r="A1531" s="1"/>
      <c r="B1531" s="33">
        <v>44424</v>
      </c>
      <c r="C1531" s="34"/>
      <c r="D1531" s="24">
        <v>764861</v>
      </c>
      <c r="E1531" s="46" t="str">
        <f ca="1">IFERROR(OFFSET('Product list'!$D$1,MATCH(D1531,'Product list'!$C:$C,0)-1,0),"Product Not in List")</f>
        <v>*YP* Trimmings 50CL 25.0kg BP FRZ Halal Generic Carton</v>
      </c>
      <c r="F1531" s="36">
        <v>17647.060000000001</v>
      </c>
      <c r="G1531" s="42">
        <v>3.8</v>
      </c>
      <c r="H1531" s="1"/>
      <c r="I1531" s="38">
        <f t="shared" si="0"/>
        <v>67058.828000000009</v>
      </c>
      <c r="J1531" s="1"/>
      <c r="K1531" s="29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75" customHeight="1" x14ac:dyDescent="0.3">
      <c r="A1532" s="1"/>
      <c r="B1532" s="33">
        <v>44424</v>
      </c>
      <c r="C1532" s="34"/>
      <c r="D1532" s="24">
        <v>764867</v>
      </c>
      <c r="E1532" s="46" t="str">
        <f ca="1">IFERROR(OFFSET('Product list'!$D$1,MATCH(D1532,'Product list'!$C:$C,0)-1,0),"Product Not in List")</f>
        <v xml:space="preserve">Eye Round  MW/VAC FRZ    Carton </v>
      </c>
      <c r="F1532" s="36">
        <v>15441.18</v>
      </c>
      <c r="G1532" s="42">
        <v>9.1999999999999993</v>
      </c>
      <c r="H1532" s="1"/>
      <c r="I1532" s="38">
        <f t="shared" si="0"/>
        <v>142058.856</v>
      </c>
      <c r="J1532" s="1"/>
      <c r="K1532" s="29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75" customHeight="1" x14ac:dyDescent="0.3">
      <c r="A1533" s="1"/>
      <c r="B1533" s="33">
        <v>44424</v>
      </c>
      <c r="C1533" s="34"/>
      <c r="D1533" s="24">
        <v>764869</v>
      </c>
      <c r="E1533" s="46" t="str">
        <f ca="1">IFERROR(OFFSET('Product list'!$D$1,MATCH(D1533,'Product list'!$C:$C,0)-1,0),"Product Not in List")</f>
        <v xml:space="preserve">Brisket Point End - Deckle Off 5 Rib IW/VAC FRZ    Carton </v>
      </c>
      <c r="F1533" s="36">
        <v>51470.59</v>
      </c>
      <c r="G1533" s="42">
        <v>8.9</v>
      </c>
      <c r="H1533" s="1"/>
      <c r="I1533" s="38">
        <f t="shared" si="0"/>
        <v>458088.25099999999</v>
      </c>
      <c r="J1533" s="1"/>
      <c r="K1533" s="29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75" customHeight="1" x14ac:dyDescent="0.3">
      <c r="A1534" s="1"/>
      <c r="B1534" s="33">
        <v>44424</v>
      </c>
      <c r="C1534" s="34"/>
      <c r="D1534" s="24">
        <v>764916</v>
      </c>
      <c r="E1534" s="46" t="str">
        <f ca="1">IFERROR(OFFSET('Product list'!$D$1,MATCH(D1534,'Product list'!$C:$C,0)-1,0),"Product Not in List")</f>
        <v xml:space="preserve">Flank Steak  LP FRZ    Carton </v>
      </c>
      <c r="F1534" s="36">
        <v>5705</v>
      </c>
      <c r="G1534" s="42">
        <v>11</v>
      </c>
      <c r="H1534" s="1"/>
      <c r="I1534" s="38">
        <f t="shared" si="0"/>
        <v>62755</v>
      </c>
      <c r="J1534" s="1"/>
      <c r="K1534" s="29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75" customHeight="1" x14ac:dyDescent="0.3">
      <c r="A1535" s="1"/>
      <c r="B1535" s="33">
        <v>44424</v>
      </c>
      <c r="C1535" s="34"/>
      <c r="D1535" s="24">
        <v>79863</v>
      </c>
      <c r="E1535" s="46" t="str">
        <f ca="1">IFERROR(OFFSET('Product list'!$D$1,MATCH(D1535,'Product list'!$C:$C,0)-1,0),"Product Not in List")</f>
        <v>Outside Flat IW/VAC FZN Non-Halal Generic Carton</v>
      </c>
      <c r="F1535" s="36">
        <v>10294</v>
      </c>
      <c r="G1535" s="42">
        <v>7.5</v>
      </c>
      <c r="H1535" s="1"/>
      <c r="I1535" s="38">
        <f t="shared" si="0"/>
        <v>77205</v>
      </c>
      <c r="J1535" s="1"/>
      <c r="K1535" s="29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75" customHeight="1" x14ac:dyDescent="0.3">
      <c r="A1536" s="1"/>
      <c r="B1536" s="33">
        <v>44424</v>
      </c>
      <c r="C1536" s="34"/>
      <c r="D1536" s="24">
        <v>764738</v>
      </c>
      <c r="E1536" s="47" t="str">
        <f ca="1">IFERROR(OFFSET('Product list'!$D$1,MATCH(D1536,'Product list'!$C:$C,0)-1,0),"Product Not in List")</f>
        <v>Trimmings 85cl</v>
      </c>
      <c r="F1536" s="36">
        <v>17647</v>
      </c>
      <c r="G1536" s="43">
        <v>7.5</v>
      </c>
      <c r="H1536" s="1"/>
      <c r="I1536" s="38">
        <f t="shared" si="0"/>
        <v>132352.5</v>
      </c>
      <c r="J1536" s="1"/>
      <c r="K1536" s="29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75" customHeight="1" x14ac:dyDescent="0.3">
      <c r="A1537" s="1"/>
      <c r="B1537" s="33">
        <v>44424</v>
      </c>
      <c r="C1537" s="34"/>
      <c r="D1537" s="48">
        <v>663968</v>
      </c>
      <c r="E1537" s="52" t="str">
        <f ca="1">IFERROR(OFFSET('Product list'!$D$1,MATCH(D1537,'Product list'!$C:$C,0)-1,0),"Product Not in List")</f>
        <v xml:space="preserve">Brisket Navel End - 5 Rib MW/VAC FRZ HGP-Free  CHINA LABEL Carton </v>
      </c>
      <c r="F1537" s="50">
        <v>5019</v>
      </c>
      <c r="G1537" s="53">
        <v>9.59</v>
      </c>
      <c r="H1537" s="1"/>
      <c r="I1537" s="38">
        <f t="shared" si="0"/>
        <v>48132.21</v>
      </c>
      <c r="J1537" s="1"/>
      <c r="K1537" s="29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75" customHeight="1" x14ac:dyDescent="0.3">
      <c r="A1538" s="1"/>
      <c r="B1538" s="33">
        <v>44424</v>
      </c>
      <c r="C1538" s="34"/>
      <c r="D1538" s="48">
        <v>698166</v>
      </c>
      <c r="E1538" s="52" t="str">
        <f ca="1">IFERROR(OFFSET('Product list'!$D$1,MATCH(D1538,'Product list'!$C:$C,0)-1,0),"Product Not in List")</f>
        <v xml:space="preserve">Thin Flank  MW/VAC FRZ HGP-Free  CHINA LABEL Carton </v>
      </c>
      <c r="F1538" s="50">
        <v>1362</v>
      </c>
      <c r="G1538" s="53">
        <v>6.45</v>
      </c>
      <c r="H1538" s="1"/>
      <c r="I1538" s="38">
        <f t="shared" si="0"/>
        <v>8784.9</v>
      </c>
      <c r="J1538" s="1"/>
      <c r="K1538" s="29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75" customHeight="1" x14ac:dyDescent="0.3">
      <c r="A1539" s="1"/>
      <c r="B1539" s="33">
        <v>44424</v>
      </c>
      <c r="C1539" s="34"/>
      <c r="D1539" s="48">
        <v>764862</v>
      </c>
      <c r="E1539" s="52" t="str">
        <f ca="1">IFERROR(OFFSET('Product list'!$D$1,MATCH(D1539,'Product list'!$C:$C,0)-1,0),"Product Not in List")</f>
        <v xml:space="preserve">Neck Bones  LP FRZ HGP-Free  CHINA LABEL Carton </v>
      </c>
      <c r="F1539" s="50">
        <v>2553</v>
      </c>
      <c r="G1539" s="53">
        <v>3.5</v>
      </c>
      <c r="H1539" s="1"/>
      <c r="I1539" s="38">
        <f t="shared" si="0"/>
        <v>8935.5</v>
      </c>
      <c r="J1539" s="1"/>
      <c r="K1539" s="29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75" customHeight="1" x14ac:dyDescent="0.3">
      <c r="A1540" s="1"/>
      <c r="B1540" s="33">
        <v>44431</v>
      </c>
      <c r="C1540" s="34"/>
      <c r="D1540" s="24">
        <v>12444</v>
      </c>
      <c r="E1540" s="45" t="str">
        <f ca="1">IFERROR(OFFSET('Product list'!$D$1,MATCH(D1540,'Product list'!$C:$C,0)-1,0),"Product Not in List")</f>
        <v>*YP* Trimmings 75CL 27.2kg BP FRZ Halal Generic Carton</v>
      </c>
      <c r="F1540" s="36">
        <v>108235.29</v>
      </c>
      <c r="G1540" s="41">
        <v>5.6</v>
      </c>
      <c r="H1540" s="1"/>
      <c r="I1540" s="38">
        <f t="shared" si="0"/>
        <v>606117.62399999995</v>
      </c>
      <c r="J1540" s="1"/>
      <c r="K1540" s="29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75" customHeight="1" x14ac:dyDescent="0.3">
      <c r="A1541" s="1"/>
      <c r="B1541" s="33">
        <v>44431</v>
      </c>
      <c r="C1541" s="34"/>
      <c r="D1541" s="24">
        <v>55217</v>
      </c>
      <c r="E1541" s="46" t="str">
        <f ca="1">IFERROR(OFFSET('Product list'!$D$1,MATCH(D1541,'Product list'!$C:$C,0)-1,0),"Product Not in List")</f>
        <v xml:space="preserve">Short Ribs - 3 Rib MW/VAC FRZ    Carton </v>
      </c>
      <c r="F1541" s="36">
        <v>10705.88</v>
      </c>
      <c r="G1541" s="42">
        <v>10.3</v>
      </c>
      <c r="H1541" s="1"/>
      <c r="I1541" s="38">
        <f t="shared" si="0"/>
        <v>110270.564</v>
      </c>
      <c r="J1541" s="1"/>
      <c r="K1541" s="29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75" customHeight="1" x14ac:dyDescent="0.3">
      <c r="A1542" s="1"/>
      <c r="B1542" s="33">
        <v>44431</v>
      </c>
      <c r="C1542" s="34"/>
      <c r="D1542" s="24">
        <v>689667</v>
      </c>
      <c r="E1542" s="46" t="str">
        <f ca="1">IFERROR(OFFSET('Product list'!$D$1,MATCH(D1542,'Product list'!$C:$C,0)-1,0),"Product Not in List")</f>
        <v xml:space="preserve">Neck Bone  LP FRZ  Halal  Carton </v>
      </c>
      <c r="F1542" s="36">
        <v>8182</v>
      </c>
      <c r="G1542" s="42">
        <v>2.2000000000000002</v>
      </c>
      <c r="H1542" s="1"/>
      <c r="I1542" s="38">
        <f t="shared" si="0"/>
        <v>18000.400000000001</v>
      </c>
      <c r="J1542" s="1"/>
      <c r="K1542" s="29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75" customHeight="1" x14ac:dyDescent="0.3">
      <c r="A1543" s="1"/>
      <c r="B1543" s="33">
        <v>44431</v>
      </c>
      <c r="C1543" s="34"/>
      <c r="D1543" s="24">
        <v>689794</v>
      </c>
      <c r="E1543" s="46" t="str">
        <f ca="1">IFERROR(OFFSET('Product list'!$D$1,MATCH(D1543,'Product list'!$C:$C,0)-1,0),"Product Not in List")</f>
        <v xml:space="preserve">Chuck Roll - 5 Rib IW/VAC FRZ  Halal  Carton </v>
      </c>
      <c r="F1543" s="36">
        <v>39117.65</v>
      </c>
      <c r="G1543" s="42">
        <v>9.1999999999999993</v>
      </c>
      <c r="H1543" s="1"/>
      <c r="I1543" s="38">
        <f t="shared" si="0"/>
        <v>359882.38</v>
      </c>
      <c r="J1543" s="1"/>
      <c r="K1543" s="29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75" customHeight="1" x14ac:dyDescent="0.3">
      <c r="A1544" s="1"/>
      <c r="B1544" s="33">
        <v>44431</v>
      </c>
      <c r="C1544" s="34"/>
      <c r="D1544" s="24">
        <v>697365</v>
      </c>
      <c r="E1544" s="46" t="str">
        <f ca="1">IFERROR(OFFSET('Product list'!$D$1,MATCH(D1544,'Product list'!$C:$C,0)-1,0),"Product Not in List")</f>
        <v>*YP* Knuckle - Undercut On IW/VAC FRZ Halal Generic Carton</v>
      </c>
      <c r="F1544" s="36">
        <v>25294</v>
      </c>
      <c r="G1544" s="42">
        <v>9</v>
      </c>
      <c r="H1544" s="1"/>
      <c r="I1544" s="38">
        <f t="shared" si="0"/>
        <v>227646</v>
      </c>
      <c r="J1544" s="1"/>
      <c r="K1544" s="29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75" customHeight="1" x14ac:dyDescent="0.3">
      <c r="A1545" s="1"/>
      <c r="B1545" s="33">
        <v>44431</v>
      </c>
      <c r="C1545" s="34"/>
      <c r="D1545" s="24">
        <v>698188</v>
      </c>
      <c r="E1545" s="46" t="str">
        <f ca="1">IFERROR(OFFSET('Product list'!$D$1,MATCH(D1545,'Product list'!$C:$C,0)-1,0),"Product Not in List")</f>
        <v xml:space="preserve">Chuck Roll - 5 Rib IW/VAC FRZ HGP-Free  CHINA LABEL Carton </v>
      </c>
      <c r="F1545" s="36">
        <v>16167.47</v>
      </c>
      <c r="G1545" s="42">
        <v>9.1999999999999993</v>
      </c>
      <c r="H1545" s="1"/>
      <c r="I1545" s="38">
        <f t="shared" si="0"/>
        <v>148740.72399999999</v>
      </c>
      <c r="J1545" s="1"/>
      <c r="K1545" s="29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75" customHeight="1" x14ac:dyDescent="0.3">
      <c r="A1546" s="1"/>
      <c r="B1546" s="33">
        <v>44431</v>
      </c>
      <c r="C1546" s="34"/>
      <c r="D1546" s="48">
        <v>698227</v>
      </c>
      <c r="E1546" s="49" t="str">
        <f ca="1">IFERROR(OFFSET('Product list'!$D$1,MATCH(D1546,'Product list'!$C:$C,0)-1,0),"Product Not in List")</f>
        <v xml:space="preserve">Chuck Short Rib - 3 Rib MW/VAC FRZ HGP-Free  CHINA LABEL Carton </v>
      </c>
      <c r="F1546" s="50">
        <v>3529.41</v>
      </c>
      <c r="G1546" s="51">
        <v>9.07</v>
      </c>
      <c r="H1546" s="1"/>
      <c r="I1546" s="38">
        <f t="shared" si="0"/>
        <v>32011.7487</v>
      </c>
      <c r="J1546" s="1"/>
      <c r="K1546" s="29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75" customHeight="1" x14ac:dyDescent="0.3">
      <c r="A1547" s="1"/>
      <c r="B1547" s="33">
        <v>44431</v>
      </c>
      <c r="C1547" s="34"/>
      <c r="D1547" s="24">
        <v>698228</v>
      </c>
      <c r="E1547" s="46" t="str">
        <f ca="1">IFERROR(OFFSET('Product list'!$D$1,MATCH(D1547,'Product list'!$C:$C,0)-1,0),"Product Not in List")</f>
        <v xml:space="preserve">Short Rib  MW/VAC FRZ HGP-Free  CHINA LABEL Carton </v>
      </c>
      <c r="F1547" s="36">
        <v>4411.76</v>
      </c>
      <c r="G1547" s="42">
        <v>12.8</v>
      </c>
      <c r="H1547" s="1"/>
      <c r="I1547" s="38">
        <f t="shared" si="0"/>
        <v>56470.528000000006</v>
      </c>
      <c r="J1547" s="1"/>
      <c r="K1547" s="29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75" customHeight="1" x14ac:dyDescent="0.3">
      <c r="A1548" s="1"/>
      <c r="B1548" s="33">
        <v>44431</v>
      </c>
      <c r="C1548" s="34"/>
      <c r="D1548" s="24">
        <v>698267</v>
      </c>
      <c r="E1548" s="46" t="str">
        <f ca="1">IFERROR(OFFSET('Product list'!$D$1,MATCH(D1548,'Product list'!$C:$C,0)-1,0),"Product Not in List")</f>
        <v xml:space="preserve">Back Ribs - 6 Rib LP FRZ    Carton </v>
      </c>
      <c r="F1548" s="36">
        <v>8235.2900000000009</v>
      </c>
      <c r="G1548" s="42">
        <v>6.8</v>
      </c>
      <c r="H1548" s="1"/>
      <c r="I1548" s="38">
        <f t="shared" si="0"/>
        <v>55999.972000000002</v>
      </c>
      <c r="J1548" s="1"/>
      <c r="K1548" s="29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75" customHeight="1" x14ac:dyDescent="0.3">
      <c r="A1549" s="1"/>
      <c r="B1549" s="33">
        <v>44431</v>
      </c>
      <c r="C1549" s="34"/>
      <c r="D1549" s="24">
        <v>698268</v>
      </c>
      <c r="E1549" s="46" t="str">
        <f ca="1">IFERROR(OFFSET('Product list'!$D$1,MATCH(D1549,'Product list'!$C:$C,0)-1,0),"Product Not in List")</f>
        <v xml:space="preserve">Tri Tip  MW/VAC CHILLED    Carton </v>
      </c>
      <c r="F1549" s="36">
        <v>7352.94</v>
      </c>
      <c r="G1549" s="42">
        <v>9.8000000000000007</v>
      </c>
      <c r="H1549" s="1"/>
      <c r="I1549" s="38">
        <f t="shared" si="0"/>
        <v>72058.812000000005</v>
      </c>
      <c r="J1549" s="1"/>
      <c r="K1549" s="29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75" customHeight="1" x14ac:dyDescent="0.3">
      <c r="A1550" s="1"/>
      <c r="B1550" s="33">
        <v>44431</v>
      </c>
      <c r="C1550" s="34"/>
      <c r="D1550" s="24">
        <v>698273</v>
      </c>
      <c r="E1550" s="46" t="str">
        <f ca="1">IFERROR(OFFSET('Product list'!$D$1,MATCH(D1550,'Product list'!$C:$C,0)-1,0),"Product Not in List")</f>
        <v xml:space="preserve">Brisket Pieces - Deckle MW/VAC FRZ HGP-Free  CHINA LABEL Carton </v>
      </c>
      <c r="F1550" s="36">
        <v>4411.76</v>
      </c>
      <c r="G1550" s="42">
        <v>5</v>
      </c>
      <c r="H1550" s="1"/>
      <c r="I1550" s="38">
        <f t="shared" si="0"/>
        <v>22058.800000000003</v>
      </c>
      <c r="J1550" s="1"/>
      <c r="K1550" s="29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75" customHeight="1" x14ac:dyDescent="0.3">
      <c r="A1551" s="1"/>
      <c r="B1551" s="33">
        <v>44431</v>
      </c>
      <c r="C1551" s="34"/>
      <c r="D1551" s="24">
        <v>698301</v>
      </c>
      <c r="E1551" s="46" t="str">
        <f ca="1">IFERROR(OFFSET('Product list'!$D$1,MATCH(D1551,'Product list'!$C:$C,0)-1,0),"Product Not in List")</f>
        <v xml:space="preserve">Back Ribs - 6 Rib, approx 120mm LP FRZ HGP-Free  CHINA LABEL Carton </v>
      </c>
      <c r="F1551" s="36">
        <v>3529</v>
      </c>
      <c r="G1551" s="42">
        <v>6.8</v>
      </c>
      <c r="H1551" s="1"/>
      <c r="I1551" s="38">
        <f t="shared" si="0"/>
        <v>23997.200000000001</v>
      </c>
      <c r="J1551" s="1"/>
      <c r="K1551" s="29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75" customHeight="1" x14ac:dyDescent="0.3">
      <c r="A1552" s="1"/>
      <c r="B1552" s="33">
        <v>44431</v>
      </c>
      <c r="C1552" s="34"/>
      <c r="D1552" s="24">
        <v>698565</v>
      </c>
      <c r="E1552" s="46" t="str">
        <f ca="1">IFERROR(OFFSET('Product list'!$D$1,MATCH(D1552,'Product list'!$C:$C,0)-1,0),"Product Not in List")</f>
        <v xml:space="preserve">Brisket Navel End - 7 Rib IW/VAC CHILLED    Carton </v>
      </c>
      <c r="F1552" s="36">
        <v>25863</v>
      </c>
      <c r="G1552" s="42">
        <v>8.8000000000000007</v>
      </c>
      <c r="H1552" s="1"/>
      <c r="I1552" s="38">
        <f t="shared" si="0"/>
        <v>227594.40000000002</v>
      </c>
      <c r="J1552" s="1"/>
      <c r="K1552" s="29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75" customHeight="1" x14ac:dyDescent="0.3">
      <c r="A1553" s="1"/>
      <c r="B1553" s="33">
        <v>44431</v>
      </c>
      <c r="C1553" s="34"/>
      <c r="D1553" s="24">
        <v>698818</v>
      </c>
      <c r="E1553" s="46" t="str">
        <f ca="1">IFERROR(OFFSET('Product list'!$D$1,MATCH(D1553,'Product list'!$C:$C,0)-1,0),"Product Not in List")</f>
        <v>*YP* Trimmings 65CL 27.2kg BP FRZ Halal Generic Carton</v>
      </c>
      <c r="F1553" s="36">
        <v>91285</v>
      </c>
      <c r="G1553" s="42">
        <v>4.5999999999999996</v>
      </c>
      <c r="H1553" s="1"/>
      <c r="I1553" s="38">
        <f t="shared" si="0"/>
        <v>419910.99999999994</v>
      </c>
      <c r="J1553" s="1"/>
      <c r="K1553" s="29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75" customHeight="1" x14ac:dyDescent="0.3">
      <c r="A1554" s="1"/>
      <c r="B1554" s="33">
        <v>44431</v>
      </c>
      <c r="C1554" s="34"/>
      <c r="D1554" s="24">
        <v>763706</v>
      </c>
      <c r="E1554" s="46" t="str">
        <f ca="1">IFERROR(OFFSET('Product list'!$D$1,MATCH(D1554,'Product list'!$C:$C,0)-1,0),"Product Not in List")</f>
        <v xml:space="preserve">Intercostals - Portion Minimum 85mm MW/VAC FRZ    Carton </v>
      </c>
      <c r="F1554" s="36">
        <v>7352</v>
      </c>
      <c r="G1554" s="42">
        <v>11</v>
      </c>
      <c r="H1554" s="1"/>
      <c r="I1554" s="38">
        <f t="shared" si="0"/>
        <v>80872</v>
      </c>
      <c r="J1554" s="1"/>
      <c r="K1554" s="29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75" customHeight="1" x14ac:dyDescent="0.3">
      <c r="A1555" s="1"/>
      <c r="B1555" s="33">
        <v>44431</v>
      </c>
      <c r="C1555" s="34"/>
      <c r="D1555" s="24">
        <v>763707</v>
      </c>
      <c r="E1555" s="46" t="str">
        <f ca="1">IFERROR(OFFSET('Product list'!$D$1,MATCH(D1555,'Product list'!$C:$C,0)-1,0),"Product Not in List")</f>
        <v xml:space="preserve">Oyster Blade  IW/VAC FRZ    Carton </v>
      </c>
      <c r="F1555" s="36">
        <v>8823.5300000000007</v>
      </c>
      <c r="G1555" s="42">
        <v>9</v>
      </c>
      <c r="H1555" s="1"/>
      <c r="I1555" s="38">
        <f t="shared" si="0"/>
        <v>79411.77</v>
      </c>
      <c r="J1555" s="1"/>
      <c r="K1555" s="29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75" customHeight="1" x14ac:dyDescent="0.3">
      <c r="A1556" s="1"/>
      <c r="B1556" s="33">
        <v>44431</v>
      </c>
      <c r="C1556" s="34"/>
      <c r="D1556" s="24">
        <v>764794</v>
      </c>
      <c r="E1556" s="46" t="str">
        <f ca="1">IFERROR(OFFSET('Product list'!$D$1,MATCH(D1556,'Product list'!$C:$C,0)-1,0),"Product Not in List")</f>
        <v xml:space="preserve">Chuck Short Rib - 3 Rib MW/VAC FRZ    Carton </v>
      </c>
      <c r="F1556" s="36">
        <v>11764.71</v>
      </c>
      <c r="G1556" s="42">
        <v>8.9</v>
      </c>
      <c r="H1556" s="1"/>
      <c r="I1556" s="38">
        <f t="shared" si="0"/>
        <v>104705.91899999999</v>
      </c>
      <c r="J1556" s="1"/>
      <c r="K1556" s="29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75" customHeight="1" x14ac:dyDescent="0.3">
      <c r="A1557" s="1"/>
      <c r="B1557" s="33">
        <v>44431</v>
      </c>
      <c r="C1557" s="34"/>
      <c r="D1557" s="24">
        <v>764817</v>
      </c>
      <c r="E1557" s="46" t="str">
        <f ca="1">IFERROR(OFFSET('Product list'!$D$1,MATCH(D1557,'Product list'!$C:$C,0)-1,0),"Product Not in List")</f>
        <v xml:space="preserve">Flap Meat  MW/VAC CHILLED    Carton </v>
      </c>
      <c r="F1557" s="36">
        <v>15441</v>
      </c>
      <c r="G1557" s="42">
        <v>14.4</v>
      </c>
      <c r="H1557" s="1"/>
      <c r="I1557" s="38">
        <f t="shared" si="0"/>
        <v>222350.4</v>
      </c>
      <c r="J1557" s="1"/>
      <c r="K1557" s="29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75" customHeight="1" x14ac:dyDescent="0.3">
      <c r="A1558" s="1"/>
      <c r="B1558" s="33">
        <v>44431</v>
      </c>
      <c r="C1558" s="34"/>
      <c r="D1558" s="24">
        <v>764822</v>
      </c>
      <c r="E1558" s="46" t="str">
        <f ca="1">IFERROR(OFFSET('Product list'!$D$1,MATCH(D1558,'Product list'!$C:$C,0)-1,0),"Product Not in List")</f>
        <v xml:space="preserve">Bolar Blade  IW/VAC FRZ    Carton </v>
      </c>
      <c r="F1558" s="36">
        <v>11764</v>
      </c>
      <c r="G1558" s="42">
        <v>8.5</v>
      </c>
      <c r="H1558" s="1"/>
      <c r="I1558" s="38">
        <f t="shared" si="0"/>
        <v>99994</v>
      </c>
      <c r="J1558" s="1"/>
      <c r="K1558" s="29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75" customHeight="1" x14ac:dyDescent="0.3">
      <c r="A1559" s="1"/>
      <c r="B1559" s="33">
        <v>44431</v>
      </c>
      <c r="C1559" s="34"/>
      <c r="D1559" s="24">
        <v>764828</v>
      </c>
      <c r="E1559" s="46" t="str">
        <f ca="1">IFERROR(OFFSET('Product list'!$D$1,MATCH(D1559,'Product list'!$C:$C,0)-1,0),"Product Not in List")</f>
        <v xml:space="preserve">Inside Skirt  MW/VAC FRZ    Carton </v>
      </c>
      <c r="F1559" s="36">
        <v>11323.53</v>
      </c>
      <c r="G1559" s="42">
        <v>9.1999999999999993</v>
      </c>
      <c r="H1559" s="1"/>
      <c r="I1559" s="38">
        <f t="shared" si="0"/>
        <v>104176.476</v>
      </c>
      <c r="J1559" s="1"/>
      <c r="K1559" s="29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75" customHeight="1" x14ac:dyDescent="0.3">
      <c r="A1560" s="1"/>
      <c r="B1560" s="33">
        <v>44431</v>
      </c>
      <c r="C1560" s="34"/>
      <c r="D1560" s="24">
        <v>764832</v>
      </c>
      <c r="E1560" s="46" t="str">
        <f ca="1">IFERROR(OFFSET('Product list'!$D$1,MATCH(D1560,'Product list'!$C:$C,0)-1,0),"Product Not in List")</f>
        <v xml:space="preserve">Plate Rib  BP FRZ    Carton </v>
      </c>
      <c r="F1560" s="36">
        <v>4411.76</v>
      </c>
      <c r="G1560" s="42">
        <v>3.9</v>
      </c>
      <c r="H1560" s="1"/>
      <c r="I1560" s="38">
        <f t="shared" si="0"/>
        <v>17205.864000000001</v>
      </c>
      <c r="J1560" s="1"/>
      <c r="K1560" s="29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75" customHeight="1" x14ac:dyDescent="0.3">
      <c r="A1561" s="1"/>
      <c r="B1561" s="33">
        <v>44431</v>
      </c>
      <c r="C1561" s="34"/>
      <c r="D1561" s="24">
        <v>764844</v>
      </c>
      <c r="E1561" s="46" t="str">
        <f ca="1">IFERROR(OFFSET('Product list'!$D$1,MATCH(D1561,'Product list'!$C:$C,0)-1,0),"Product Not in List")</f>
        <v xml:space="preserve">Spare Ribs - 3Rib LP FRZ    Carton </v>
      </c>
      <c r="F1561" s="36">
        <v>5882</v>
      </c>
      <c r="G1561" s="42">
        <v>4.4000000000000004</v>
      </c>
      <c r="H1561" s="1"/>
      <c r="I1561" s="38">
        <f t="shared" si="0"/>
        <v>25880.800000000003</v>
      </c>
      <c r="J1561" s="1"/>
      <c r="K1561" s="29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75" customHeight="1" x14ac:dyDescent="0.3">
      <c r="A1562" s="1"/>
      <c r="B1562" s="33">
        <v>44431</v>
      </c>
      <c r="C1562" s="34"/>
      <c r="D1562" s="24">
        <v>764861</v>
      </c>
      <c r="E1562" s="46" t="str">
        <f ca="1">IFERROR(OFFSET('Product list'!$D$1,MATCH(D1562,'Product list'!$C:$C,0)-1,0),"Product Not in List")</f>
        <v>*YP* Trimmings 50CL 25.0kg BP FRZ Halal Generic Carton</v>
      </c>
      <c r="F1562" s="36">
        <v>17647.060000000001</v>
      </c>
      <c r="G1562" s="42">
        <v>3.8</v>
      </c>
      <c r="H1562" s="1"/>
      <c r="I1562" s="38">
        <f t="shared" si="0"/>
        <v>67058.828000000009</v>
      </c>
      <c r="J1562" s="1"/>
      <c r="K1562" s="29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75" customHeight="1" x14ac:dyDescent="0.3">
      <c r="A1563" s="1"/>
      <c r="B1563" s="33">
        <v>44431</v>
      </c>
      <c r="C1563" s="34"/>
      <c r="D1563" s="24">
        <v>764867</v>
      </c>
      <c r="E1563" s="46" t="str">
        <f ca="1">IFERROR(OFFSET('Product list'!$D$1,MATCH(D1563,'Product list'!$C:$C,0)-1,0),"Product Not in List")</f>
        <v xml:space="preserve">Eye Round  MW/VAC FRZ    Carton </v>
      </c>
      <c r="F1563" s="36">
        <v>15441.18</v>
      </c>
      <c r="G1563" s="42">
        <v>9.1999999999999993</v>
      </c>
      <c r="H1563" s="1"/>
      <c r="I1563" s="38">
        <f t="shared" si="0"/>
        <v>142058.856</v>
      </c>
      <c r="J1563" s="1"/>
      <c r="K1563" s="29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75" customHeight="1" x14ac:dyDescent="0.3">
      <c r="A1564" s="1"/>
      <c r="B1564" s="33">
        <v>44431</v>
      </c>
      <c r="C1564" s="34"/>
      <c r="D1564" s="24">
        <v>764869</v>
      </c>
      <c r="E1564" s="46" t="str">
        <f ca="1">IFERROR(OFFSET('Product list'!$D$1,MATCH(D1564,'Product list'!$C:$C,0)-1,0),"Product Not in List")</f>
        <v xml:space="preserve">Brisket Point End - Deckle Off 5 Rib IW/VAC FRZ    Carton </v>
      </c>
      <c r="F1564" s="36">
        <v>51470.59</v>
      </c>
      <c r="G1564" s="42">
        <v>8.9</v>
      </c>
      <c r="H1564" s="1"/>
      <c r="I1564" s="38">
        <f t="shared" si="0"/>
        <v>458088.25099999999</v>
      </c>
      <c r="J1564" s="1"/>
      <c r="K1564" s="29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75" customHeight="1" x14ac:dyDescent="0.3">
      <c r="A1565" s="1"/>
      <c r="B1565" s="33">
        <v>44431</v>
      </c>
      <c r="C1565" s="34"/>
      <c r="D1565" s="24">
        <v>764916</v>
      </c>
      <c r="E1565" s="46" t="str">
        <f ca="1">IFERROR(OFFSET('Product list'!$D$1,MATCH(D1565,'Product list'!$C:$C,0)-1,0),"Product Not in List")</f>
        <v xml:space="preserve">Flank Steak  LP FRZ    Carton </v>
      </c>
      <c r="F1565" s="36">
        <v>5705</v>
      </c>
      <c r="G1565" s="42">
        <v>11</v>
      </c>
      <c r="H1565" s="1"/>
      <c r="I1565" s="38">
        <f t="shared" si="0"/>
        <v>62755</v>
      </c>
      <c r="J1565" s="1"/>
      <c r="K1565" s="29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75" customHeight="1" x14ac:dyDescent="0.3">
      <c r="A1566" s="1"/>
      <c r="B1566" s="33">
        <v>44431</v>
      </c>
      <c r="C1566" s="34"/>
      <c r="D1566" s="24">
        <v>79863</v>
      </c>
      <c r="E1566" s="46" t="str">
        <f ca="1">IFERROR(OFFSET('Product list'!$D$1,MATCH(D1566,'Product list'!$C:$C,0)-1,0),"Product Not in List")</f>
        <v>Outside Flat IW/VAC FZN Non-Halal Generic Carton</v>
      </c>
      <c r="F1566" s="36">
        <v>10294</v>
      </c>
      <c r="G1566" s="42">
        <v>7.5</v>
      </c>
      <c r="H1566" s="1"/>
      <c r="I1566" s="38">
        <f t="shared" si="0"/>
        <v>77205</v>
      </c>
      <c r="J1566" s="1"/>
      <c r="K1566" s="29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75" customHeight="1" x14ac:dyDescent="0.3">
      <c r="A1567" s="1"/>
      <c r="B1567" s="33">
        <v>44431</v>
      </c>
      <c r="C1567" s="34"/>
      <c r="D1567" s="24">
        <v>764738</v>
      </c>
      <c r="E1567" s="47" t="str">
        <f ca="1">IFERROR(OFFSET('Product list'!$D$1,MATCH(D1567,'Product list'!$C:$C,0)-1,0),"Product Not in List")</f>
        <v>Trimmings 85cl</v>
      </c>
      <c r="F1567" s="36">
        <v>17647</v>
      </c>
      <c r="G1567" s="43">
        <v>7.5</v>
      </c>
      <c r="H1567" s="1"/>
      <c r="I1567" s="38">
        <f t="shared" si="0"/>
        <v>132352.5</v>
      </c>
      <c r="J1567" s="1"/>
      <c r="K1567" s="29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75" customHeight="1" x14ac:dyDescent="0.3">
      <c r="A1568" s="1"/>
      <c r="B1568" s="33">
        <v>44431</v>
      </c>
      <c r="C1568" s="34"/>
      <c r="D1568" s="48">
        <v>663968</v>
      </c>
      <c r="E1568" s="52" t="str">
        <f ca="1">IFERROR(OFFSET('Product list'!$D$1,MATCH(D1568,'Product list'!$C:$C,0)-1,0),"Product Not in List")</f>
        <v xml:space="preserve">Brisket Navel End - 5 Rib MW/VAC FRZ HGP-Free  CHINA LABEL Carton </v>
      </c>
      <c r="F1568" s="50">
        <v>5019</v>
      </c>
      <c r="G1568" s="53">
        <v>9.59</v>
      </c>
      <c r="H1568" s="1"/>
      <c r="I1568" s="38">
        <f t="shared" si="0"/>
        <v>48132.21</v>
      </c>
      <c r="J1568" s="1"/>
      <c r="K1568" s="29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75" customHeight="1" x14ac:dyDescent="0.3">
      <c r="A1569" s="1"/>
      <c r="B1569" s="33">
        <v>44431</v>
      </c>
      <c r="C1569" s="34"/>
      <c r="D1569" s="48">
        <v>698166</v>
      </c>
      <c r="E1569" s="52" t="str">
        <f ca="1">IFERROR(OFFSET('Product list'!$D$1,MATCH(D1569,'Product list'!$C:$C,0)-1,0),"Product Not in List")</f>
        <v xml:space="preserve">Thin Flank  MW/VAC FRZ HGP-Free  CHINA LABEL Carton </v>
      </c>
      <c r="F1569" s="50">
        <v>1362</v>
      </c>
      <c r="G1569" s="53">
        <v>6.45</v>
      </c>
      <c r="H1569" s="1"/>
      <c r="I1569" s="38">
        <f t="shared" si="0"/>
        <v>8784.9</v>
      </c>
      <c r="J1569" s="1"/>
      <c r="K1569" s="29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75" customHeight="1" x14ac:dyDescent="0.3">
      <c r="A1570" s="1"/>
      <c r="B1570" s="33">
        <v>44431</v>
      </c>
      <c r="C1570" s="34"/>
      <c r="D1570" s="48">
        <v>764862</v>
      </c>
      <c r="E1570" s="52" t="str">
        <f ca="1">IFERROR(OFFSET('Product list'!$D$1,MATCH(D1570,'Product list'!$C:$C,0)-1,0),"Product Not in List")</f>
        <v xml:space="preserve">Neck Bones  LP FRZ HGP-Free  CHINA LABEL Carton </v>
      </c>
      <c r="F1570" s="50">
        <v>2553</v>
      </c>
      <c r="G1570" s="53">
        <v>3.5</v>
      </c>
      <c r="H1570" s="1"/>
      <c r="I1570" s="38">
        <f t="shared" si="0"/>
        <v>8935.5</v>
      </c>
      <c r="J1570" s="1"/>
      <c r="K1570" s="29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75" customHeight="1" x14ac:dyDescent="0.3">
      <c r="A1571" s="1"/>
      <c r="B1571" s="33">
        <v>44438</v>
      </c>
      <c r="C1571" s="34"/>
      <c r="D1571" s="24">
        <v>12444</v>
      </c>
      <c r="E1571" s="45" t="str">
        <f ca="1">IFERROR(OFFSET('Product list'!$D$1,MATCH(D1571,'Product list'!$C:$C,0)-1,0),"Product Not in List")</f>
        <v>*YP* Trimmings 75CL 27.2kg BP FRZ Halal Generic Carton</v>
      </c>
      <c r="F1571" s="36">
        <v>108235.29</v>
      </c>
      <c r="G1571" s="41">
        <v>5.6</v>
      </c>
      <c r="H1571" s="1"/>
      <c r="I1571" s="38">
        <f t="shared" si="0"/>
        <v>606117.62399999995</v>
      </c>
      <c r="J1571" s="1"/>
      <c r="K1571" s="29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75" customHeight="1" x14ac:dyDescent="0.3">
      <c r="A1572" s="1"/>
      <c r="B1572" s="33">
        <v>44438</v>
      </c>
      <c r="C1572" s="34"/>
      <c r="D1572" s="24">
        <v>55217</v>
      </c>
      <c r="E1572" s="46" t="str">
        <f ca="1">IFERROR(OFFSET('Product list'!$D$1,MATCH(D1572,'Product list'!$C:$C,0)-1,0),"Product Not in List")</f>
        <v xml:space="preserve">Short Ribs - 3 Rib MW/VAC FRZ    Carton </v>
      </c>
      <c r="F1572" s="36">
        <v>10705.88</v>
      </c>
      <c r="G1572" s="42">
        <v>10.3</v>
      </c>
      <c r="H1572" s="1"/>
      <c r="I1572" s="38">
        <f t="shared" si="0"/>
        <v>110270.564</v>
      </c>
      <c r="J1572" s="1"/>
      <c r="K1572" s="29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75" customHeight="1" x14ac:dyDescent="0.3">
      <c r="A1573" s="1"/>
      <c r="B1573" s="33">
        <v>44438</v>
      </c>
      <c r="C1573" s="34"/>
      <c r="D1573" s="24">
        <v>689667</v>
      </c>
      <c r="E1573" s="46" t="str">
        <f ca="1">IFERROR(OFFSET('Product list'!$D$1,MATCH(D1573,'Product list'!$C:$C,0)-1,0),"Product Not in List")</f>
        <v xml:space="preserve">Neck Bone  LP FRZ  Halal  Carton </v>
      </c>
      <c r="F1573" s="36">
        <v>8182</v>
      </c>
      <c r="G1573" s="42">
        <v>2.2000000000000002</v>
      </c>
      <c r="H1573" s="1"/>
      <c r="I1573" s="38">
        <f t="shared" si="0"/>
        <v>18000.400000000001</v>
      </c>
      <c r="J1573" s="1"/>
      <c r="K1573" s="29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75" customHeight="1" x14ac:dyDescent="0.3">
      <c r="A1574" s="1"/>
      <c r="B1574" s="33">
        <v>44438</v>
      </c>
      <c r="C1574" s="34"/>
      <c r="D1574" s="24">
        <v>689794</v>
      </c>
      <c r="E1574" s="46" t="str">
        <f ca="1">IFERROR(OFFSET('Product list'!$D$1,MATCH(D1574,'Product list'!$C:$C,0)-1,0),"Product Not in List")</f>
        <v xml:space="preserve">Chuck Roll - 5 Rib IW/VAC FRZ  Halal  Carton </v>
      </c>
      <c r="F1574" s="36">
        <v>39117.65</v>
      </c>
      <c r="G1574" s="42">
        <v>9.1999999999999993</v>
      </c>
      <c r="H1574" s="1"/>
      <c r="I1574" s="38">
        <f t="shared" si="0"/>
        <v>359882.38</v>
      </c>
      <c r="J1574" s="1"/>
      <c r="K1574" s="29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75" customHeight="1" x14ac:dyDescent="0.3">
      <c r="A1575" s="1"/>
      <c r="B1575" s="33">
        <v>44438</v>
      </c>
      <c r="C1575" s="34"/>
      <c r="D1575" s="24">
        <v>697365</v>
      </c>
      <c r="E1575" s="46" t="str">
        <f ca="1">IFERROR(OFFSET('Product list'!$D$1,MATCH(D1575,'Product list'!$C:$C,0)-1,0),"Product Not in List")</f>
        <v>*YP* Knuckle - Undercut On IW/VAC FRZ Halal Generic Carton</v>
      </c>
      <c r="F1575" s="36">
        <v>25294</v>
      </c>
      <c r="G1575" s="42">
        <v>9</v>
      </c>
      <c r="H1575" s="1"/>
      <c r="I1575" s="38">
        <f t="shared" si="0"/>
        <v>227646</v>
      </c>
      <c r="J1575" s="1"/>
      <c r="K1575" s="29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75" customHeight="1" x14ac:dyDescent="0.3">
      <c r="A1576" s="1"/>
      <c r="B1576" s="33">
        <v>44438</v>
      </c>
      <c r="C1576" s="34"/>
      <c r="D1576" s="24">
        <v>698188</v>
      </c>
      <c r="E1576" s="46" t="str">
        <f ca="1">IFERROR(OFFSET('Product list'!$D$1,MATCH(D1576,'Product list'!$C:$C,0)-1,0),"Product Not in List")</f>
        <v xml:space="preserve">Chuck Roll - 5 Rib IW/VAC FRZ HGP-Free  CHINA LABEL Carton </v>
      </c>
      <c r="F1576" s="36">
        <v>16167.47</v>
      </c>
      <c r="G1576" s="42">
        <v>9.1999999999999993</v>
      </c>
      <c r="H1576" s="1"/>
      <c r="I1576" s="38">
        <f t="shared" si="0"/>
        <v>148740.72399999999</v>
      </c>
      <c r="J1576" s="1"/>
      <c r="K1576" s="29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75" customHeight="1" x14ac:dyDescent="0.3">
      <c r="A1577" s="1"/>
      <c r="B1577" s="33">
        <v>44438</v>
      </c>
      <c r="C1577" s="34"/>
      <c r="D1577" s="48">
        <v>698227</v>
      </c>
      <c r="E1577" s="49" t="str">
        <f ca="1">IFERROR(OFFSET('Product list'!$D$1,MATCH(D1577,'Product list'!$C:$C,0)-1,0),"Product Not in List")</f>
        <v xml:space="preserve">Chuck Short Rib - 3 Rib MW/VAC FRZ HGP-Free  CHINA LABEL Carton </v>
      </c>
      <c r="F1577" s="50">
        <v>3529.41</v>
      </c>
      <c r="G1577" s="51">
        <v>9.07</v>
      </c>
      <c r="H1577" s="1"/>
      <c r="I1577" s="38">
        <f t="shared" si="0"/>
        <v>32011.7487</v>
      </c>
      <c r="J1577" s="1"/>
      <c r="K1577" s="29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75" customHeight="1" x14ac:dyDescent="0.3">
      <c r="A1578" s="1"/>
      <c r="B1578" s="33">
        <v>44438</v>
      </c>
      <c r="C1578" s="34"/>
      <c r="D1578" s="24">
        <v>698228</v>
      </c>
      <c r="E1578" s="46" t="str">
        <f ca="1">IFERROR(OFFSET('Product list'!$D$1,MATCH(D1578,'Product list'!$C:$C,0)-1,0),"Product Not in List")</f>
        <v xml:space="preserve">Short Rib  MW/VAC FRZ HGP-Free  CHINA LABEL Carton </v>
      </c>
      <c r="F1578" s="36">
        <v>4411.76</v>
      </c>
      <c r="G1578" s="42">
        <v>12.8</v>
      </c>
      <c r="H1578" s="1"/>
      <c r="I1578" s="38">
        <f t="shared" si="0"/>
        <v>56470.528000000006</v>
      </c>
      <c r="J1578" s="1"/>
      <c r="K1578" s="29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75" customHeight="1" x14ac:dyDescent="0.3">
      <c r="A1579" s="1"/>
      <c r="B1579" s="33">
        <v>44438</v>
      </c>
      <c r="C1579" s="34"/>
      <c r="D1579" s="24">
        <v>698267</v>
      </c>
      <c r="E1579" s="46" t="str">
        <f ca="1">IFERROR(OFFSET('Product list'!$D$1,MATCH(D1579,'Product list'!$C:$C,0)-1,0),"Product Not in List")</f>
        <v xml:space="preserve">Back Ribs - 6 Rib LP FRZ    Carton </v>
      </c>
      <c r="F1579" s="36">
        <v>8235.2900000000009</v>
      </c>
      <c r="G1579" s="42">
        <v>6.8</v>
      </c>
      <c r="H1579" s="1"/>
      <c r="I1579" s="38">
        <f t="shared" si="0"/>
        <v>55999.972000000002</v>
      </c>
      <c r="J1579" s="1"/>
      <c r="K1579" s="29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75" customHeight="1" x14ac:dyDescent="0.3">
      <c r="A1580" s="1"/>
      <c r="B1580" s="33">
        <v>44438</v>
      </c>
      <c r="C1580" s="34"/>
      <c r="D1580" s="24">
        <v>698268</v>
      </c>
      <c r="E1580" s="46" t="str">
        <f ca="1">IFERROR(OFFSET('Product list'!$D$1,MATCH(D1580,'Product list'!$C:$C,0)-1,0),"Product Not in List")</f>
        <v xml:space="preserve">Tri Tip  MW/VAC CHILLED    Carton </v>
      </c>
      <c r="F1580" s="36">
        <v>7352.94</v>
      </c>
      <c r="G1580" s="42">
        <v>9.8000000000000007</v>
      </c>
      <c r="H1580" s="1"/>
      <c r="I1580" s="38">
        <f t="shared" si="0"/>
        <v>72058.812000000005</v>
      </c>
      <c r="J1580" s="1"/>
      <c r="K1580" s="29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75" customHeight="1" x14ac:dyDescent="0.3">
      <c r="A1581" s="1"/>
      <c r="B1581" s="33">
        <v>44438</v>
      </c>
      <c r="C1581" s="34"/>
      <c r="D1581" s="24">
        <v>698273</v>
      </c>
      <c r="E1581" s="46" t="str">
        <f ca="1">IFERROR(OFFSET('Product list'!$D$1,MATCH(D1581,'Product list'!$C:$C,0)-1,0),"Product Not in List")</f>
        <v xml:space="preserve">Brisket Pieces - Deckle MW/VAC FRZ HGP-Free  CHINA LABEL Carton </v>
      </c>
      <c r="F1581" s="36">
        <v>4411.76</v>
      </c>
      <c r="G1581" s="42">
        <v>5</v>
      </c>
      <c r="H1581" s="1"/>
      <c r="I1581" s="38">
        <f t="shared" si="0"/>
        <v>22058.800000000003</v>
      </c>
      <c r="J1581" s="1"/>
      <c r="K1581" s="29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75" customHeight="1" x14ac:dyDescent="0.3">
      <c r="A1582" s="1"/>
      <c r="B1582" s="33">
        <v>44438</v>
      </c>
      <c r="C1582" s="34"/>
      <c r="D1582" s="24">
        <v>698301</v>
      </c>
      <c r="E1582" s="46" t="str">
        <f ca="1">IFERROR(OFFSET('Product list'!$D$1,MATCH(D1582,'Product list'!$C:$C,0)-1,0),"Product Not in List")</f>
        <v xml:space="preserve">Back Ribs - 6 Rib, approx 120mm LP FRZ HGP-Free  CHINA LABEL Carton </v>
      </c>
      <c r="F1582" s="36">
        <v>3529</v>
      </c>
      <c r="G1582" s="42">
        <v>6.8</v>
      </c>
      <c r="H1582" s="1"/>
      <c r="I1582" s="38">
        <f t="shared" si="0"/>
        <v>23997.200000000001</v>
      </c>
      <c r="J1582" s="1"/>
      <c r="K1582" s="29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75" customHeight="1" x14ac:dyDescent="0.3">
      <c r="A1583" s="1"/>
      <c r="B1583" s="33">
        <v>44438</v>
      </c>
      <c r="C1583" s="34"/>
      <c r="D1583" s="24">
        <v>698565</v>
      </c>
      <c r="E1583" s="46" t="str">
        <f ca="1">IFERROR(OFFSET('Product list'!$D$1,MATCH(D1583,'Product list'!$C:$C,0)-1,0),"Product Not in List")</f>
        <v xml:space="preserve">Brisket Navel End - 7 Rib IW/VAC CHILLED    Carton </v>
      </c>
      <c r="F1583" s="36">
        <v>25863</v>
      </c>
      <c r="G1583" s="42">
        <v>8.8000000000000007</v>
      </c>
      <c r="H1583" s="1"/>
      <c r="I1583" s="38">
        <f t="shared" si="0"/>
        <v>227594.40000000002</v>
      </c>
      <c r="J1583" s="1"/>
      <c r="K1583" s="29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75" customHeight="1" x14ac:dyDescent="0.3">
      <c r="A1584" s="1"/>
      <c r="B1584" s="33">
        <v>44438</v>
      </c>
      <c r="C1584" s="34"/>
      <c r="D1584" s="24">
        <v>698818</v>
      </c>
      <c r="E1584" s="46" t="str">
        <f ca="1">IFERROR(OFFSET('Product list'!$D$1,MATCH(D1584,'Product list'!$C:$C,0)-1,0),"Product Not in List")</f>
        <v>*YP* Trimmings 65CL 27.2kg BP FRZ Halal Generic Carton</v>
      </c>
      <c r="F1584" s="36">
        <v>91285</v>
      </c>
      <c r="G1584" s="42">
        <v>4.5999999999999996</v>
      </c>
      <c r="H1584" s="1"/>
      <c r="I1584" s="38">
        <f t="shared" si="0"/>
        <v>419910.99999999994</v>
      </c>
      <c r="J1584" s="1"/>
      <c r="K1584" s="29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75" customHeight="1" x14ac:dyDescent="0.3">
      <c r="A1585" s="1"/>
      <c r="B1585" s="33">
        <v>44438</v>
      </c>
      <c r="C1585" s="34"/>
      <c r="D1585" s="24">
        <v>763706</v>
      </c>
      <c r="E1585" s="46" t="str">
        <f ca="1">IFERROR(OFFSET('Product list'!$D$1,MATCH(D1585,'Product list'!$C:$C,0)-1,0),"Product Not in List")</f>
        <v xml:space="preserve">Intercostals - Portion Minimum 85mm MW/VAC FRZ    Carton </v>
      </c>
      <c r="F1585" s="36">
        <v>7352</v>
      </c>
      <c r="G1585" s="42">
        <v>11</v>
      </c>
      <c r="H1585" s="1"/>
      <c r="I1585" s="38">
        <f t="shared" si="0"/>
        <v>80872</v>
      </c>
      <c r="J1585" s="1"/>
      <c r="K1585" s="29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75" customHeight="1" x14ac:dyDescent="0.3">
      <c r="A1586" s="1"/>
      <c r="B1586" s="33">
        <v>44438</v>
      </c>
      <c r="C1586" s="34"/>
      <c r="D1586" s="24">
        <v>763707</v>
      </c>
      <c r="E1586" s="46" t="str">
        <f ca="1">IFERROR(OFFSET('Product list'!$D$1,MATCH(D1586,'Product list'!$C:$C,0)-1,0),"Product Not in List")</f>
        <v xml:space="preserve">Oyster Blade  IW/VAC FRZ    Carton </v>
      </c>
      <c r="F1586" s="36">
        <v>8823.5300000000007</v>
      </c>
      <c r="G1586" s="42">
        <v>9</v>
      </c>
      <c r="H1586" s="1"/>
      <c r="I1586" s="38">
        <f t="shared" si="0"/>
        <v>79411.77</v>
      </c>
      <c r="J1586" s="1"/>
      <c r="K1586" s="29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75" customHeight="1" x14ac:dyDescent="0.3">
      <c r="A1587" s="1"/>
      <c r="B1587" s="33">
        <v>44438</v>
      </c>
      <c r="C1587" s="34"/>
      <c r="D1587" s="24">
        <v>764794</v>
      </c>
      <c r="E1587" s="46" t="str">
        <f ca="1">IFERROR(OFFSET('Product list'!$D$1,MATCH(D1587,'Product list'!$C:$C,0)-1,0),"Product Not in List")</f>
        <v xml:space="preserve">Chuck Short Rib - 3 Rib MW/VAC FRZ    Carton </v>
      </c>
      <c r="F1587" s="36">
        <v>11764.71</v>
      </c>
      <c r="G1587" s="42">
        <v>8.9</v>
      </c>
      <c r="H1587" s="1"/>
      <c r="I1587" s="38">
        <f t="shared" si="0"/>
        <v>104705.91899999999</v>
      </c>
      <c r="J1587" s="1"/>
      <c r="K1587" s="29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75" customHeight="1" x14ac:dyDescent="0.3">
      <c r="A1588" s="1"/>
      <c r="B1588" s="33">
        <v>44438</v>
      </c>
      <c r="C1588" s="34"/>
      <c r="D1588" s="24">
        <v>764817</v>
      </c>
      <c r="E1588" s="46" t="str">
        <f ca="1">IFERROR(OFFSET('Product list'!$D$1,MATCH(D1588,'Product list'!$C:$C,0)-1,0),"Product Not in List")</f>
        <v xml:space="preserve">Flap Meat  MW/VAC CHILLED    Carton </v>
      </c>
      <c r="F1588" s="36">
        <v>15441</v>
      </c>
      <c r="G1588" s="42">
        <v>14.4</v>
      </c>
      <c r="H1588" s="1"/>
      <c r="I1588" s="38">
        <f t="shared" si="0"/>
        <v>222350.4</v>
      </c>
      <c r="J1588" s="1"/>
      <c r="K1588" s="29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75" customHeight="1" x14ac:dyDescent="0.3">
      <c r="A1589" s="1"/>
      <c r="B1589" s="33">
        <v>44438</v>
      </c>
      <c r="C1589" s="34"/>
      <c r="D1589" s="24">
        <v>764822</v>
      </c>
      <c r="E1589" s="46" t="str">
        <f ca="1">IFERROR(OFFSET('Product list'!$D$1,MATCH(D1589,'Product list'!$C:$C,0)-1,0),"Product Not in List")</f>
        <v xml:space="preserve">Bolar Blade  IW/VAC FRZ    Carton </v>
      </c>
      <c r="F1589" s="36">
        <v>11764</v>
      </c>
      <c r="G1589" s="42">
        <v>8.5</v>
      </c>
      <c r="H1589" s="1"/>
      <c r="I1589" s="38">
        <f t="shared" si="0"/>
        <v>99994</v>
      </c>
      <c r="J1589" s="1"/>
      <c r="K1589" s="29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75" customHeight="1" x14ac:dyDescent="0.3">
      <c r="A1590" s="1"/>
      <c r="B1590" s="33">
        <v>44438</v>
      </c>
      <c r="C1590" s="34"/>
      <c r="D1590" s="24">
        <v>764828</v>
      </c>
      <c r="E1590" s="46" t="str">
        <f ca="1">IFERROR(OFFSET('Product list'!$D$1,MATCH(D1590,'Product list'!$C:$C,0)-1,0),"Product Not in List")</f>
        <v xml:space="preserve">Inside Skirt  MW/VAC FRZ    Carton </v>
      </c>
      <c r="F1590" s="36">
        <v>11323.53</v>
      </c>
      <c r="G1590" s="42">
        <v>9.1999999999999993</v>
      </c>
      <c r="H1590" s="1"/>
      <c r="I1590" s="38">
        <f t="shared" si="0"/>
        <v>104176.476</v>
      </c>
      <c r="J1590" s="1"/>
      <c r="K1590" s="29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75" customHeight="1" x14ac:dyDescent="0.3">
      <c r="A1591" s="1"/>
      <c r="B1591" s="33">
        <v>44438</v>
      </c>
      <c r="C1591" s="34"/>
      <c r="D1591" s="24">
        <v>764832</v>
      </c>
      <c r="E1591" s="46" t="str">
        <f ca="1">IFERROR(OFFSET('Product list'!$D$1,MATCH(D1591,'Product list'!$C:$C,0)-1,0),"Product Not in List")</f>
        <v xml:space="preserve">Plate Rib  BP FRZ    Carton </v>
      </c>
      <c r="F1591" s="36">
        <v>4411.76</v>
      </c>
      <c r="G1591" s="42">
        <v>3.9</v>
      </c>
      <c r="H1591" s="1"/>
      <c r="I1591" s="38">
        <f t="shared" si="0"/>
        <v>17205.864000000001</v>
      </c>
      <c r="J1591" s="1"/>
      <c r="K1591" s="29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75" customHeight="1" x14ac:dyDescent="0.3">
      <c r="A1592" s="1"/>
      <c r="B1592" s="33">
        <v>44438</v>
      </c>
      <c r="C1592" s="34"/>
      <c r="D1592" s="24">
        <v>764844</v>
      </c>
      <c r="E1592" s="46" t="str">
        <f ca="1">IFERROR(OFFSET('Product list'!$D$1,MATCH(D1592,'Product list'!$C:$C,0)-1,0),"Product Not in List")</f>
        <v xml:space="preserve">Spare Ribs - 3Rib LP FRZ    Carton </v>
      </c>
      <c r="F1592" s="36">
        <v>5882</v>
      </c>
      <c r="G1592" s="42">
        <v>4.4000000000000004</v>
      </c>
      <c r="H1592" s="1"/>
      <c r="I1592" s="38">
        <f t="shared" si="0"/>
        <v>25880.800000000003</v>
      </c>
      <c r="J1592" s="1"/>
      <c r="K1592" s="29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75" customHeight="1" x14ac:dyDescent="0.3">
      <c r="A1593" s="1"/>
      <c r="B1593" s="33">
        <v>44438</v>
      </c>
      <c r="C1593" s="34"/>
      <c r="D1593" s="24">
        <v>764861</v>
      </c>
      <c r="E1593" s="46" t="str">
        <f ca="1">IFERROR(OFFSET('Product list'!$D$1,MATCH(D1593,'Product list'!$C:$C,0)-1,0),"Product Not in List")</f>
        <v>*YP* Trimmings 50CL 25.0kg BP FRZ Halal Generic Carton</v>
      </c>
      <c r="F1593" s="36">
        <v>17647.060000000001</v>
      </c>
      <c r="G1593" s="42">
        <v>3.8</v>
      </c>
      <c r="H1593" s="1"/>
      <c r="I1593" s="38">
        <f t="shared" si="0"/>
        <v>67058.828000000009</v>
      </c>
      <c r="J1593" s="1"/>
      <c r="K1593" s="29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75" customHeight="1" x14ac:dyDescent="0.3">
      <c r="A1594" s="1"/>
      <c r="B1594" s="33">
        <v>44438</v>
      </c>
      <c r="C1594" s="34"/>
      <c r="D1594" s="24">
        <v>764867</v>
      </c>
      <c r="E1594" s="46" t="str">
        <f ca="1">IFERROR(OFFSET('Product list'!$D$1,MATCH(D1594,'Product list'!$C:$C,0)-1,0),"Product Not in List")</f>
        <v xml:space="preserve">Eye Round  MW/VAC FRZ    Carton </v>
      </c>
      <c r="F1594" s="36">
        <v>15441.18</v>
      </c>
      <c r="G1594" s="42">
        <v>9.1999999999999993</v>
      </c>
      <c r="H1594" s="1"/>
      <c r="I1594" s="38">
        <f t="shared" si="0"/>
        <v>142058.856</v>
      </c>
      <c r="J1594" s="1"/>
      <c r="K1594" s="29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75" customHeight="1" x14ac:dyDescent="0.3">
      <c r="A1595" s="1"/>
      <c r="B1595" s="33">
        <v>44438</v>
      </c>
      <c r="C1595" s="34"/>
      <c r="D1595" s="24">
        <v>764869</v>
      </c>
      <c r="E1595" s="46" t="str">
        <f ca="1">IFERROR(OFFSET('Product list'!$D$1,MATCH(D1595,'Product list'!$C:$C,0)-1,0),"Product Not in List")</f>
        <v xml:space="preserve">Brisket Point End - Deckle Off 5 Rib IW/VAC FRZ    Carton </v>
      </c>
      <c r="F1595" s="36">
        <v>51470.59</v>
      </c>
      <c r="G1595" s="42">
        <v>8.9</v>
      </c>
      <c r="H1595" s="1"/>
      <c r="I1595" s="38">
        <f t="shared" si="0"/>
        <v>458088.25099999999</v>
      </c>
      <c r="J1595" s="1"/>
      <c r="K1595" s="29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75" customHeight="1" x14ac:dyDescent="0.3">
      <c r="A1596" s="1"/>
      <c r="B1596" s="33">
        <v>44438</v>
      </c>
      <c r="C1596" s="34"/>
      <c r="D1596" s="24">
        <v>764916</v>
      </c>
      <c r="E1596" s="46" t="str">
        <f ca="1">IFERROR(OFFSET('Product list'!$D$1,MATCH(D1596,'Product list'!$C:$C,0)-1,0),"Product Not in List")</f>
        <v xml:space="preserve">Flank Steak  LP FRZ    Carton </v>
      </c>
      <c r="F1596" s="36">
        <v>5705</v>
      </c>
      <c r="G1596" s="42">
        <v>11</v>
      </c>
      <c r="H1596" s="1"/>
      <c r="I1596" s="38">
        <f t="shared" si="0"/>
        <v>62755</v>
      </c>
      <c r="J1596" s="1"/>
      <c r="K1596" s="29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75" customHeight="1" x14ac:dyDescent="0.3">
      <c r="A1597" s="1"/>
      <c r="B1597" s="33">
        <v>44438</v>
      </c>
      <c r="C1597" s="34"/>
      <c r="D1597" s="24">
        <v>79863</v>
      </c>
      <c r="E1597" s="46" t="str">
        <f ca="1">IFERROR(OFFSET('Product list'!$D$1,MATCH(D1597,'Product list'!$C:$C,0)-1,0),"Product Not in List")</f>
        <v>Outside Flat IW/VAC FZN Non-Halal Generic Carton</v>
      </c>
      <c r="F1597" s="36">
        <v>10294</v>
      </c>
      <c r="G1597" s="42">
        <v>7.5</v>
      </c>
      <c r="H1597" s="1"/>
      <c r="I1597" s="38">
        <f t="shared" si="0"/>
        <v>77205</v>
      </c>
      <c r="J1597" s="1"/>
      <c r="K1597" s="29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75" customHeight="1" x14ac:dyDescent="0.3">
      <c r="A1598" s="1"/>
      <c r="B1598" s="33">
        <v>44438</v>
      </c>
      <c r="C1598" s="34"/>
      <c r="D1598" s="24">
        <v>764738</v>
      </c>
      <c r="E1598" s="47" t="str">
        <f ca="1">IFERROR(OFFSET('Product list'!$D$1,MATCH(D1598,'Product list'!$C:$C,0)-1,0),"Product Not in List")</f>
        <v>Trimmings 85cl</v>
      </c>
      <c r="F1598" s="36">
        <v>17647</v>
      </c>
      <c r="G1598" s="43">
        <v>7.5</v>
      </c>
      <c r="H1598" s="1"/>
      <c r="I1598" s="38">
        <f t="shared" si="0"/>
        <v>132352.5</v>
      </c>
      <c r="J1598" s="1"/>
      <c r="K1598" s="29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75" customHeight="1" x14ac:dyDescent="0.3">
      <c r="A1599" s="1"/>
      <c r="B1599" s="33">
        <v>44438</v>
      </c>
      <c r="C1599" s="34"/>
      <c r="D1599" s="48">
        <v>663968</v>
      </c>
      <c r="E1599" s="52" t="str">
        <f ca="1">IFERROR(OFFSET('Product list'!$D$1,MATCH(D1599,'Product list'!$C:$C,0)-1,0),"Product Not in List")</f>
        <v xml:space="preserve">Brisket Navel End - 5 Rib MW/VAC FRZ HGP-Free  CHINA LABEL Carton </v>
      </c>
      <c r="F1599" s="50">
        <v>5019</v>
      </c>
      <c r="G1599" s="53">
        <v>9.59</v>
      </c>
      <c r="H1599" s="1"/>
      <c r="I1599" s="38">
        <f t="shared" si="0"/>
        <v>48132.21</v>
      </c>
      <c r="J1599" s="1"/>
      <c r="K1599" s="29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75" customHeight="1" x14ac:dyDescent="0.3">
      <c r="A1600" s="1"/>
      <c r="B1600" s="33">
        <v>44438</v>
      </c>
      <c r="C1600" s="34"/>
      <c r="D1600" s="48">
        <v>698166</v>
      </c>
      <c r="E1600" s="52" t="str">
        <f ca="1">IFERROR(OFFSET('Product list'!$D$1,MATCH(D1600,'Product list'!$C:$C,0)-1,0),"Product Not in List")</f>
        <v xml:space="preserve">Thin Flank  MW/VAC FRZ HGP-Free  CHINA LABEL Carton </v>
      </c>
      <c r="F1600" s="50">
        <v>1362</v>
      </c>
      <c r="G1600" s="53">
        <v>6.45</v>
      </c>
      <c r="H1600" s="1"/>
      <c r="I1600" s="38">
        <f t="shared" si="0"/>
        <v>8784.9</v>
      </c>
      <c r="J1600" s="1"/>
      <c r="K1600" s="29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75" customHeight="1" x14ac:dyDescent="0.3">
      <c r="A1601" s="1"/>
      <c r="B1601" s="33">
        <v>44438</v>
      </c>
      <c r="C1601" s="34"/>
      <c r="D1601" s="48">
        <v>764862</v>
      </c>
      <c r="E1601" s="52" t="str">
        <f ca="1">IFERROR(OFFSET('Product list'!$D$1,MATCH(D1601,'Product list'!$C:$C,0)-1,0),"Product Not in List")</f>
        <v xml:space="preserve">Neck Bones  LP FRZ HGP-Free  CHINA LABEL Carton </v>
      </c>
      <c r="F1601" s="50">
        <v>2553</v>
      </c>
      <c r="G1601" s="53">
        <v>3.5</v>
      </c>
      <c r="H1601" s="1"/>
      <c r="I1601" s="38">
        <f t="shared" si="0"/>
        <v>8935.5</v>
      </c>
      <c r="J1601" s="1"/>
      <c r="K1601" s="29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75" customHeight="1" x14ac:dyDescent="0.3">
      <c r="A1602" s="1"/>
      <c r="B1602" s="33">
        <v>44445</v>
      </c>
      <c r="C1602" s="34"/>
      <c r="D1602" s="24">
        <v>12444</v>
      </c>
      <c r="E1602" s="45" t="str">
        <f ca="1">IFERROR(OFFSET('Product list'!$D$1,MATCH(D1602,'Product list'!$C:$C,0)-1,0),"Product Not in List")</f>
        <v>*YP* Trimmings 75CL 27.2kg BP FRZ Halal Generic Carton</v>
      </c>
      <c r="F1602" s="36">
        <v>108235.29</v>
      </c>
      <c r="G1602" s="41">
        <v>5.6</v>
      </c>
      <c r="H1602" s="1"/>
      <c r="I1602" s="38">
        <f t="shared" si="0"/>
        <v>606117.62399999995</v>
      </c>
      <c r="J1602" s="1"/>
      <c r="K1602" s="29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75" customHeight="1" x14ac:dyDescent="0.3">
      <c r="A1603" s="1"/>
      <c r="B1603" s="33">
        <v>44445</v>
      </c>
      <c r="C1603" s="34"/>
      <c r="D1603" s="24">
        <v>55217</v>
      </c>
      <c r="E1603" s="46" t="str">
        <f ca="1">IFERROR(OFFSET('Product list'!$D$1,MATCH(D1603,'Product list'!$C:$C,0)-1,0),"Product Not in List")</f>
        <v xml:space="preserve">Short Ribs - 3 Rib MW/VAC FRZ    Carton </v>
      </c>
      <c r="F1603" s="36">
        <v>10705.88</v>
      </c>
      <c r="G1603" s="42">
        <v>10.3</v>
      </c>
      <c r="H1603" s="1"/>
      <c r="I1603" s="38">
        <f t="shared" si="0"/>
        <v>110270.564</v>
      </c>
      <c r="J1603" s="1"/>
      <c r="K1603" s="29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75" customHeight="1" x14ac:dyDescent="0.3">
      <c r="A1604" s="1"/>
      <c r="B1604" s="33">
        <v>44445</v>
      </c>
      <c r="C1604" s="34"/>
      <c r="D1604" s="24">
        <v>689667</v>
      </c>
      <c r="E1604" s="46" t="str">
        <f ca="1">IFERROR(OFFSET('Product list'!$D$1,MATCH(D1604,'Product list'!$C:$C,0)-1,0),"Product Not in List")</f>
        <v xml:space="preserve">Neck Bone  LP FRZ  Halal  Carton </v>
      </c>
      <c r="F1604" s="36">
        <v>8182</v>
      </c>
      <c r="G1604" s="42">
        <v>2.2000000000000002</v>
      </c>
      <c r="H1604" s="1"/>
      <c r="I1604" s="38">
        <f t="shared" si="0"/>
        <v>18000.400000000001</v>
      </c>
      <c r="J1604" s="1"/>
      <c r="K1604" s="29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75" customHeight="1" x14ac:dyDescent="0.3">
      <c r="A1605" s="1"/>
      <c r="B1605" s="33">
        <v>44445</v>
      </c>
      <c r="C1605" s="34"/>
      <c r="D1605" s="24">
        <v>689794</v>
      </c>
      <c r="E1605" s="46" t="str">
        <f ca="1">IFERROR(OFFSET('Product list'!$D$1,MATCH(D1605,'Product list'!$C:$C,0)-1,0),"Product Not in List")</f>
        <v xml:space="preserve">Chuck Roll - 5 Rib IW/VAC FRZ  Halal  Carton </v>
      </c>
      <c r="F1605" s="36">
        <v>39117.65</v>
      </c>
      <c r="G1605" s="42">
        <v>9.1999999999999993</v>
      </c>
      <c r="H1605" s="1"/>
      <c r="I1605" s="38">
        <f t="shared" si="0"/>
        <v>359882.38</v>
      </c>
      <c r="J1605" s="1"/>
      <c r="K1605" s="29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75" customHeight="1" x14ac:dyDescent="0.3">
      <c r="A1606" s="1"/>
      <c r="B1606" s="33">
        <v>44445</v>
      </c>
      <c r="C1606" s="34"/>
      <c r="D1606" s="24">
        <v>697365</v>
      </c>
      <c r="E1606" s="46" t="str">
        <f ca="1">IFERROR(OFFSET('Product list'!$D$1,MATCH(D1606,'Product list'!$C:$C,0)-1,0),"Product Not in List")</f>
        <v>*YP* Knuckle - Undercut On IW/VAC FRZ Halal Generic Carton</v>
      </c>
      <c r="F1606" s="36">
        <v>25294</v>
      </c>
      <c r="G1606" s="42">
        <v>9</v>
      </c>
      <c r="H1606" s="1"/>
      <c r="I1606" s="38">
        <f t="shared" si="0"/>
        <v>227646</v>
      </c>
      <c r="J1606" s="1"/>
      <c r="K1606" s="29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75" customHeight="1" x14ac:dyDescent="0.3">
      <c r="A1607" s="1"/>
      <c r="B1607" s="33">
        <v>44445</v>
      </c>
      <c r="C1607" s="34"/>
      <c r="D1607" s="24">
        <v>698188</v>
      </c>
      <c r="E1607" s="46" t="str">
        <f ca="1">IFERROR(OFFSET('Product list'!$D$1,MATCH(D1607,'Product list'!$C:$C,0)-1,0),"Product Not in List")</f>
        <v xml:space="preserve">Chuck Roll - 5 Rib IW/VAC FRZ HGP-Free  CHINA LABEL Carton </v>
      </c>
      <c r="F1607" s="36">
        <v>16167.47</v>
      </c>
      <c r="G1607" s="42">
        <v>9.1999999999999993</v>
      </c>
      <c r="H1607" s="1"/>
      <c r="I1607" s="38">
        <f t="shared" si="0"/>
        <v>148740.72399999999</v>
      </c>
      <c r="J1607" s="1"/>
      <c r="K1607" s="29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75" customHeight="1" x14ac:dyDescent="0.3">
      <c r="A1608" s="1"/>
      <c r="B1608" s="33">
        <v>44445</v>
      </c>
      <c r="C1608" s="34"/>
      <c r="D1608" s="48">
        <v>698227</v>
      </c>
      <c r="E1608" s="49" t="str">
        <f ca="1">IFERROR(OFFSET('Product list'!$D$1,MATCH(D1608,'Product list'!$C:$C,0)-1,0),"Product Not in List")</f>
        <v xml:space="preserve">Chuck Short Rib - 3 Rib MW/VAC FRZ HGP-Free  CHINA LABEL Carton </v>
      </c>
      <c r="F1608" s="50">
        <v>3529.41</v>
      </c>
      <c r="G1608" s="51">
        <v>9.07</v>
      </c>
      <c r="H1608" s="1"/>
      <c r="I1608" s="38">
        <f t="shared" si="0"/>
        <v>32011.7487</v>
      </c>
      <c r="J1608" s="1"/>
      <c r="K1608" s="29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75" customHeight="1" x14ac:dyDescent="0.3">
      <c r="A1609" s="1"/>
      <c r="B1609" s="33">
        <v>44445</v>
      </c>
      <c r="C1609" s="34"/>
      <c r="D1609" s="24">
        <v>698228</v>
      </c>
      <c r="E1609" s="46" t="str">
        <f ca="1">IFERROR(OFFSET('Product list'!$D$1,MATCH(D1609,'Product list'!$C:$C,0)-1,0),"Product Not in List")</f>
        <v xml:space="preserve">Short Rib  MW/VAC FRZ HGP-Free  CHINA LABEL Carton </v>
      </c>
      <c r="F1609" s="36">
        <v>4411.76</v>
      </c>
      <c r="G1609" s="42">
        <v>12.8</v>
      </c>
      <c r="H1609" s="1"/>
      <c r="I1609" s="38">
        <f t="shared" si="0"/>
        <v>56470.528000000006</v>
      </c>
      <c r="J1609" s="1"/>
      <c r="K1609" s="29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75" customHeight="1" x14ac:dyDescent="0.3">
      <c r="A1610" s="1"/>
      <c r="B1610" s="33">
        <v>44445</v>
      </c>
      <c r="C1610" s="34"/>
      <c r="D1610" s="24">
        <v>698267</v>
      </c>
      <c r="E1610" s="46" t="str">
        <f ca="1">IFERROR(OFFSET('Product list'!$D$1,MATCH(D1610,'Product list'!$C:$C,0)-1,0),"Product Not in List")</f>
        <v xml:space="preserve">Back Ribs - 6 Rib LP FRZ    Carton </v>
      </c>
      <c r="F1610" s="36">
        <v>8235.2900000000009</v>
      </c>
      <c r="G1610" s="42">
        <v>6.8</v>
      </c>
      <c r="H1610" s="1"/>
      <c r="I1610" s="38">
        <f t="shared" si="0"/>
        <v>55999.972000000002</v>
      </c>
      <c r="J1610" s="1"/>
      <c r="K1610" s="29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75" customHeight="1" x14ac:dyDescent="0.3">
      <c r="A1611" s="1"/>
      <c r="B1611" s="33">
        <v>44445</v>
      </c>
      <c r="C1611" s="34"/>
      <c r="D1611" s="24">
        <v>698268</v>
      </c>
      <c r="E1611" s="46" t="str">
        <f ca="1">IFERROR(OFFSET('Product list'!$D$1,MATCH(D1611,'Product list'!$C:$C,0)-1,0),"Product Not in List")</f>
        <v xml:space="preserve">Tri Tip  MW/VAC CHILLED    Carton </v>
      </c>
      <c r="F1611" s="36">
        <v>7352.94</v>
      </c>
      <c r="G1611" s="42">
        <v>9.8000000000000007</v>
      </c>
      <c r="H1611" s="1"/>
      <c r="I1611" s="38">
        <f t="shared" si="0"/>
        <v>72058.812000000005</v>
      </c>
      <c r="J1611" s="1"/>
      <c r="K1611" s="29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75" customHeight="1" x14ac:dyDescent="0.3">
      <c r="A1612" s="1"/>
      <c r="B1612" s="33">
        <v>44445</v>
      </c>
      <c r="C1612" s="34"/>
      <c r="D1612" s="24">
        <v>698273</v>
      </c>
      <c r="E1612" s="46" t="str">
        <f ca="1">IFERROR(OFFSET('Product list'!$D$1,MATCH(D1612,'Product list'!$C:$C,0)-1,0),"Product Not in List")</f>
        <v xml:space="preserve">Brisket Pieces - Deckle MW/VAC FRZ HGP-Free  CHINA LABEL Carton </v>
      </c>
      <c r="F1612" s="36">
        <v>4411.76</v>
      </c>
      <c r="G1612" s="42">
        <v>5</v>
      </c>
      <c r="H1612" s="1"/>
      <c r="I1612" s="38">
        <f t="shared" si="0"/>
        <v>22058.800000000003</v>
      </c>
      <c r="J1612" s="1"/>
      <c r="K1612" s="29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75" customHeight="1" x14ac:dyDescent="0.3">
      <c r="A1613" s="1"/>
      <c r="B1613" s="33">
        <v>44445</v>
      </c>
      <c r="C1613" s="34"/>
      <c r="D1613" s="24">
        <v>698301</v>
      </c>
      <c r="E1613" s="46" t="str">
        <f ca="1">IFERROR(OFFSET('Product list'!$D$1,MATCH(D1613,'Product list'!$C:$C,0)-1,0),"Product Not in List")</f>
        <v xml:space="preserve">Back Ribs - 6 Rib, approx 120mm LP FRZ HGP-Free  CHINA LABEL Carton </v>
      </c>
      <c r="F1613" s="36">
        <v>3529</v>
      </c>
      <c r="G1613" s="42">
        <v>6.8</v>
      </c>
      <c r="H1613" s="1"/>
      <c r="I1613" s="38">
        <f t="shared" si="0"/>
        <v>23997.200000000001</v>
      </c>
      <c r="J1613" s="1"/>
      <c r="K1613" s="29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75" customHeight="1" x14ac:dyDescent="0.3">
      <c r="A1614" s="1"/>
      <c r="B1614" s="33">
        <v>44445</v>
      </c>
      <c r="C1614" s="34"/>
      <c r="D1614" s="24">
        <v>698565</v>
      </c>
      <c r="E1614" s="46" t="str">
        <f ca="1">IFERROR(OFFSET('Product list'!$D$1,MATCH(D1614,'Product list'!$C:$C,0)-1,0),"Product Not in List")</f>
        <v xml:space="preserve">Brisket Navel End - 7 Rib IW/VAC CHILLED    Carton </v>
      </c>
      <c r="F1614" s="36">
        <v>25863</v>
      </c>
      <c r="G1614" s="42">
        <v>8.8000000000000007</v>
      </c>
      <c r="H1614" s="1"/>
      <c r="I1614" s="38">
        <f t="shared" si="0"/>
        <v>227594.40000000002</v>
      </c>
      <c r="J1614" s="1"/>
      <c r="K1614" s="29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75" customHeight="1" x14ac:dyDescent="0.3">
      <c r="A1615" s="1"/>
      <c r="B1615" s="33">
        <v>44445</v>
      </c>
      <c r="C1615" s="34"/>
      <c r="D1615" s="24">
        <v>698818</v>
      </c>
      <c r="E1615" s="46" t="str">
        <f ca="1">IFERROR(OFFSET('Product list'!$D$1,MATCH(D1615,'Product list'!$C:$C,0)-1,0),"Product Not in List")</f>
        <v>*YP* Trimmings 65CL 27.2kg BP FRZ Halal Generic Carton</v>
      </c>
      <c r="F1615" s="36">
        <v>91285</v>
      </c>
      <c r="G1615" s="42">
        <v>4.5999999999999996</v>
      </c>
      <c r="H1615" s="1"/>
      <c r="I1615" s="38">
        <f t="shared" si="0"/>
        <v>419910.99999999994</v>
      </c>
      <c r="J1615" s="1"/>
      <c r="K1615" s="29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75" customHeight="1" x14ac:dyDescent="0.3">
      <c r="A1616" s="1"/>
      <c r="B1616" s="33">
        <v>44445</v>
      </c>
      <c r="C1616" s="34"/>
      <c r="D1616" s="24">
        <v>763706</v>
      </c>
      <c r="E1616" s="46" t="str">
        <f ca="1">IFERROR(OFFSET('Product list'!$D$1,MATCH(D1616,'Product list'!$C:$C,0)-1,0),"Product Not in List")</f>
        <v xml:space="preserve">Intercostals - Portion Minimum 85mm MW/VAC FRZ    Carton </v>
      </c>
      <c r="F1616" s="36">
        <v>7352</v>
      </c>
      <c r="G1616" s="42">
        <v>11</v>
      </c>
      <c r="H1616" s="1"/>
      <c r="I1616" s="38">
        <f t="shared" si="0"/>
        <v>80872</v>
      </c>
      <c r="J1616" s="1"/>
      <c r="K1616" s="29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75" customHeight="1" x14ac:dyDescent="0.3">
      <c r="A1617" s="1"/>
      <c r="B1617" s="33">
        <v>44445</v>
      </c>
      <c r="C1617" s="34"/>
      <c r="D1617" s="24">
        <v>763707</v>
      </c>
      <c r="E1617" s="46" t="str">
        <f ca="1">IFERROR(OFFSET('Product list'!$D$1,MATCH(D1617,'Product list'!$C:$C,0)-1,0),"Product Not in List")</f>
        <v xml:space="preserve">Oyster Blade  IW/VAC FRZ    Carton </v>
      </c>
      <c r="F1617" s="36">
        <v>8823.5300000000007</v>
      </c>
      <c r="G1617" s="42">
        <v>9</v>
      </c>
      <c r="H1617" s="1"/>
      <c r="I1617" s="38">
        <f t="shared" si="0"/>
        <v>79411.77</v>
      </c>
      <c r="J1617" s="1"/>
      <c r="K1617" s="29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75" customHeight="1" x14ac:dyDescent="0.3">
      <c r="A1618" s="1"/>
      <c r="B1618" s="33">
        <v>44445</v>
      </c>
      <c r="C1618" s="34"/>
      <c r="D1618" s="24">
        <v>764794</v>
      </c>
      <c r="E1618" s="46" t="str">
        <f ca="1">IFERROR(OFFSET('Product list'!$D$1,MATCH(D1618,'Product list'!$C:$C,0)-1,0),"Product Not in List")</f>
        <v xml:space="preserve">Chuck Short Rib - 3 Rib MW/VAC FRZ    Carton </v>
      </c>
      <c r="F1618" s="36">
        <v>11764.71</v>
      </c>
      <c r="G1618" s="42">
        <v>8.9</v>
      </c>
      <c r="H1618" s="1"/>
      <c r="I1618" s="38">
        <f t="shared" si="0"/>
        <v>104705.91899999999</v>
      </c>
      <c r="J1618" s="1"/>
      <c r="K1618" s="29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75" customHeight="1" x14ac:dyDescent="0.3">
      <c r="A1619" s="1"/>
      <c r="B1619" s="33">
        <v>44445</v>
      </c>
      <c r="C1619" s="34"/>
      <c r="D1619" s="24">
        <v>764817</v>
      </c>
      <c r="E1619" s="46" t="str">
        <f ca="1">IFERROR(OFFSET('Product list'!$D$1,MATCH(D1619,'Product list'!$C:$C,0)-1,0),"Product Not in List")</f>
        <v xml:space="preserve">Flap Meat  MW/VAC CHILLED    Carton </v>
      </c>
      <c r="F1619" s="36">
        <v>15441</v>
      </c>
      <c r="G1619" s="42">
        <v>14.4</v>
      </c>
      <c r="H1619" s="1"/>
      <c r="I1619" s="38">
        <f t="shared" si="0"/>
        <v>222350.4</v>
      </c>
      <c r="J1619" s="1"/>
      <c r="K1619" s="29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75" customHeight="1" x14ac:dyDescent="0.3">
      <c r="A1620" s="1"/>
      <c r="B1620" s="33">
        <v>44445</v>
      </c>
      <c r="C1620" s="34"/>
      <c r="D1620" s="24">
        <v>764822</v>
      </c>
      <c r="E1620" s="46" t="str">
        <f ca="1">IFERROR(OFFSET('Product list'!$D$1,MATCH(D1620,'Product list'!$C:$C,0)-1,0),"Product Not in List")</f>
        <v xml:space="preserve">Bolar Blade  IW/VAC FRZ    Carton </v>
      </c>
      <c r="F1620" s="36">
        <v>11764</v>
      </c>
      <c r="G1620" s="42">
        <v>8.5</v>
      </c>
      <c r="H1620" s="1"/>
      <c r="I1620" s="38">
        <f t="shared" si="0"/>
        <v>99994</v>
      </c>
      <c r="J1620" s="1"/>
      <c r="K1620" s="29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75" customHeight="1" x14ac:dyDescent="0.3">
      <c r="A1621" s="1"/>
      <c r="B1621" s="33">
        <v>44445</v>
      </c>
      <c r="C1621" s="34"/>
      <c r="D1621" s="24">
        <v>764828</v>
      </c>
      <c r="E1621" s="46" t="str">
        <f ca="1">IFERROR(OFFSET('Product list'!$D$1,MATCH(D1621,'Product list'!$C:$C,0)-1,0),"Product Not in List")</f>
        <v xml:space="preserve">Inside Skirt  MW/VAC FRZ    Carton </v>
      </c>
      <c r="F1621" s="36">
        <v>11323.53</v>
      </c>
      <c r="G1621" s="42">
        <v>9.1999999999999993</v>
      </c>
      <c r="H1621" s="1"/>
      <c r="I1621" s="38">
        <f t="shared" si="0"/>
        <v>104176.476</v>
      </c>
      <c r="J1621" s="1"/>
      <c r="K1621" s="29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75" customHeight="1" x14ac:dyDescent="0.3">
      <c r="A1622" s="1"/>
      <c r="B1622" s="33">
        <v>44445</v>
      </c>
      <c r="C1622" s="34"/>
      <c r="D1622" s="24">
        <v>764832</v>
      </c>
      <c r="E1622" s="46" t="str">
        <f ca="1">IFERROR(OFFSET('Product list'!$D$1,MATCH(D1622,'Product list'!$C:$C,0)-1,0),"Product Not in List")</f>
        <v xml:space="preserve">Plate Rib  BP FRZ    Carton </v>
      </c>
      <c r="F1622" s="36">
        <v>4411.76</v>
      </c>
      <c r="G1622" s="42">
        <v>3.9</v>
      </c>
      <c r="H1622" s="1"/>
      <c r="I1622" s="38">
        <f t="shared" si="0"/>
        <v>17205.864000000001</v>
      </c>
      <c r="J1622" s="1"/>
      <c r="K1622" s="29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75" customHeight="1" x14ac:dyDescent="0.3">
      <c r="A1623" s="1"/>
      <c r="B1623" s="33">
        <v>44445</v>
      </c>
      <c r="C1623" s="34"/>
      <c r="D1623" s="24">
        <v>764844</v>
      </c>
      <c r="E1623" s="46" t="str">
        <f ca="1">IFERROR(OFFSET('Product list'!$D$1,MATCH(D1623,'Product list'!$C:$C,0)-1,0),"Product Not in List")</f>
        <v xml:space="preserve">Spare Ribs - 3Rib LP FRZ    Carton </v>
      </c>
      <c r="F1623" s="36">
        <v>5882</v>
      </c>
      <c r="G1623" s="42">
        <v>4.4000000000000004</v>
      </c>
      <c r="H1623" s="1"/>
      <c r="I1623" s="38">
        <f t="shared" si="0"/>
        <v>25880.800000000003</v>
      </c>
      <c r="J1623" s="1"/>
      <c r="K1623" s="29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75" customHeight="1" x14ac:dyDescent="0.3">
      <c r="A1624" s="1"/>
      <c r="B1624" s="33">
        <v>44445</v>
      </c>
      <c r="C1624" s="34"/>
      <c r="D1624" s="24">
        <v>764861</v>
      </c>
      <c r="E1624" s="46" t="str">
        <f ca="1">IFERROR(OFFSET('Product list'!$D$1,MATCH(D1624,'Product list'!$C:$C,0)-1,0),"Product Not in List")</f>
        <v>*YP* Trimmings 50CL 25.0kg BP FRZ Halal Generic Carton</v>
      </c>
      <c r="F1624" s="36">
        <v>17647.060000000001</v>
      </c>
      <c r="G1624" s="42">
        <v>3.8</v>
      </c>
      <c r="H1624" s="1"/>
      <c r="I1624" s="38">
        <f t="shared" si="0"/>
        <v>67058.828000000009</v>
      </c>
      <c r="J1624" s="1"/>
      <c r="K1624" s="29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75" customHeight="1" x14ac:dyDescent="0.3">
      <c r="A1625" s="1"/>
      <c r="B1625" s="33">
        <v>44445</v>
      </c>
      <c r="C1625" s="34"/>
      <c r="D1625" s="24">
        <v>764867</v>
      </c>
      <c r="E1625" s="46" t="str">
        <f ca="1">IFERROR(OFFSET('Product list'!$D$1,MATCH(D1625,'Product list'!$C:$C,0)-1,0),"Product Not in List")</f>
        <v xml:space="preserve">Eye Round  MW/VAC FRZ    Carton </v>
      </c>
      <c r="F1625" s="36">
        <v>15441.18</v>
      </c>
      <c r="G1625" s="42">
        <v>9.1999999999999993</v>
      </c>
      <c r="H1625" s="1"/>
      <c r="I1625" s="38">
        <f t="shared" si="0"/>
        <v>142058.856</v>
      </c>
      <c r="J1625" s="1"/>
      <c r="K1625" s="29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75" customHeight="1" x14ac:dyDescent="0.3">
      <c r="A1626" s="1"/>
      <c r="B1626" s="33">
        <v>44445</v>
      </c>
      <c r="C1626" s="34"/>
      <c r="D1626" s="24">
        <v>764869</v>
      </c>
      <c r="E1626" s="46" t="str">
        <f ca="1">IFERROR(OFFSET('Product list'!$D$1,MATCH(D1626,'Product list'!$C:$C,0)-1,0),"Product Not in List")</f>
        <v xml:space="preserve">Brisket Point End - Deckle Off 5 Rib IW/VAC FRZ    Carton </v>
      </c>
      <c r="F1626" s="36">
        <v>51470.59</v>
      </c>
      <c r="G1626" s="42">
        <v>8.9</v>
      </c>
      <c r="H1626" s="1"/>
      <c r="I1626" s="38">
        <f t="shared" si="0"/>
        <v>458088.25099999999</v>
      </c>
      <c r="J1626" s="1"/>
      <c r="K1626" s="29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75" customHeight="1" x14ac:dyDescent="0.3">
      <c r="A1627" s="1"/>
      <c r="B1627" s="33">
        <v>44445</v>
      </c>
      <c r="C1627" s="34"/>
      <c r="D1627" s="24">
        <v>764916</v>
      </c>
      <c r="E1627" s="46" t="str">
        <f ca="1">IFERROR(OFFSET('Product list'!$D$1,MATCH(D1627,'Product list'!$C:$C,0)-1,0),"Product Not in List")</f>
        <v xml:space="preserve">Flank Steak  LP FRZ    Carton </v>
      </c>
      <c r="F1627" s="36">
        <v>5705</v>
      </c>
      <c r="G1627" s="42">
        <v>11</v>
      </c>
      <c r="H1627" s="1"/>
      <c r="I1627" s="38">
        <f t="shared" si="0"/>
        <v>62755</v>
      </c>
      <c r="J1627" s="1"/>
      <c r="K1627" s="29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75" customHeight="1" x14ac:dyDescent="0.3">
      <c r="A1628" s="1"/>
      <c r="B1628" s="33">
        <v>44445</v>
      </c>
      <c r="C1628" s="34"/>
      <c r="D1628" s="24">
        <v>79863</v>
      </c>
      <c r="E1628" s="46" t="str">
        <f ca="1">IFERROR(OFFSET('Product list'!$D$1,MATCH(D1628,'Product list'!$C:$C,0)-1,0),"Product Not in List")</f>
        <v>Outside Flat IW/VAC FZN Non-Halal Generic Carton</v>
      </c>
      <c r="F1628" s="36">
        <v>10294</v>
      </c>
      <c r="G1628" s="42">
        <v>7.5</v>
      </c>
      <c r="H1628" s="1"/>
      <c r="I1628" s="38">
        <f t="shared" si="0"/>
        <v>77205</v>
      </c>
      <c r="J1628" s="1"/>
      <c r="K1628" s="29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75" customHeight="1" x14ac:dyDescent="0.3">
      <c r="A1629" s="1"/>
      <c r="B1629" s="33">
        <v>44445</v>
      </c>
      <c r="C1629" s="34"/>
      <c r="D1629" s="24">
        <v>764738</v>
      </c>
      <c r="E1629" s="47" t="str">
        <f ca="1">IFERROR(OFFSET('Product list'!$D$1,MATCH(D1629,'Product list'!$C:$C,0)-1,0),"Product Not in List")</f>
        <v>Trimmings 85cl</v>
      </c>
      <c r="F1629" s="36">
        <v>17647</v>
      </c>
      <c r="G1629" s="43">
        <v>7.5</v>
      </c>
      <c r="H1629" s="1"/>
      <c r="I1629" s="38">
        <f t="shared" si="0"/>
        <v>132352.5</v>
      </c>
      <c r="J1629" s="1"/>
      <c r="K1629" s="29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75" customHeight="1" x14ac:dyDescent="0.3">
      <c r="A1630" s="1"/>
      <c r="B1630" s="33">
        <v>44445</v>
      </c>
      <c r="C1630" s="34"/>
      <c r="D1630" s="48">
        <v>663968</v>
      </c>
      <c r="E1630" s="52" t="str">
        <f ca="1">IFERROR(OFFSET('Product list'!$D$1,MATCH(D1630,'Product list'!$C:$C,0)-1,0),"Product Not in List")</f>
        <v xml:space="preserve">Brisket Navel End - 5 Rib MW/VAC FRZ HGP-Free  CHINA LABEL Carton </v>
      </c>
      <c r="F1630" s="50">
        <v>5019</v>
      </c>
      <c r="G1630" s="53">
        <v>9.59</v>
      </c>
      <c r="H1630" s="1"/>
      <c r="I1630" s="38">
        <f t="shared" si="0"/>
        <v>48132.21</v>
      </c>
      <c r="J1630" s="1"/>
      <c r="K1630" s="29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75" customHeight="1" x14ac:dyDescent="0.3">
      <c r="A1631" s="1"/>
      <c r="B1631" s="33">
        <v>44445</v>
      </c>
      <c r="C1631" s="34"/>
      <c r="D1631" s="48">
        <v>698166</v>
      </c>
      <c r="E1631" s="52" t="str">
        <f ca="1">IFERROR(OFFSET('Product list'!$D$1,MATCH(D1631,'Product list'!$C:$C,0)-1,0),"Product Not in List")</f>
        <v xml:space="preserve">Thin Flank  MW/VAC FRZ HGP-Free  CHINA LABEL Carton </v>
      </c>
      <c r="F1631" s="50">
        <v>1362</v>
      </c>
      <c r="G1631" s="53">
        <v>6.45</v>
      </c>
      <c r="H1631" s="1"/>
      <c r="I1631" s="38">
        <f t="shared" si="0"/>
        <v>8784.9</v>
      </c>
      <c r="J1631" s="1"/>
      <c r="K1631" s="29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75" customHeight="1" x14ac:dyDescent="0.3">
      <c r="A1632" s="1"/>
      <c r="B1632" s="33">
        <v>44445</v>
      </c>
      <c r="C1632" s="34"/>
      <c r="D1632" s="48">
        <v>764862</v>
      </c>
      <c r="E1632" s="52" t="str">
        <f ca="1">IFERROR(OFFSET('Product list'!$D$1,MATCH(D1632,'Product list'!$C:$C,0)-1,0),"Product Not in List")</f>
        <v xml:space="preserve">Neck Bones  LP FRZ HGP-Free  CHINA LABEL Carton </v>
      </c>
      <c r="F1632" s="50">
        <v>2553</v>
      </c>
      <c r="G1632" s="53">
        <v>3.5</v>
      </c>
      <c r="H1632" s="1"/>
      <c r="I1632" s="38">
        <f t="shared" si="0"/>
        <v>8935.5</v>
      </c>
      <c r="J1632" s="1"/>
      <c r="K1632" s="29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75" customHeight="1" x14ac:dyDescent="0.3">
      <c r="A1633" s="1"/>
      <c r="B1633" s="33">
        <v>44452</v>
      </c>
      <c r="C1633" s="34"/>
      <c r="D1633" s="24">
        <v>12444</v>
      </c>
      <c r="E1633" s="45" t="str">
        <f ca="1">IFERROR(OFFSET('Product list'!$D$1,MATCH(D1633,'Product list'!$C:$C,0)-1,0),"Product Not in List")</f>
        <v>*YP* Trimmings 75CL 27.2kg BP FRZ Halal Generic Carton</v>
      </c>
      <c r="F1633" s="36">
        <v>108235.29</v>
      </c>
      <c r="G1633" s="41">
        <v>5.6</v>
      </c>
      <c r="H1633" s="1"/>
      <c r="I1633" s="38">
        <f t="shared" si="0"/>
        <v>606117.62399999995</v>
      </c>
      <c r="J1633" s="1"/>
      <c r="K1633" s="29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75" customHeight="1" x14ac:dyDescent="0.3">
      <c r="A1634" s="1"/>
      <c r="B1634" s="33">
        <v>44452</v>
      </c>
      <c r="C1634" s="34"/>
      <c r="D1634" s="24">
        <v>55217</v>
      </c>
      <c r="E1634" s="46" t="str">
        <f ca="1">IFERROR(OFFSET('Product list'!$D$1,MATCH(D1634,'Product list'!$C:$C,0)-1,0),"Product Not in List")</f>
        <v xml:space="preserve">Short Ribs - 3 Rib MW/VAC FRZ    Carton </v>
      </c>
      <c r="F1634" s="36">
        <v>10705.88</v>
      </c>
      <c r="G1634" s="42">
        <v>10.3</v>
      </c>
      <c r="H1634" s="1"/>
      <c r="I1634" s="38">
        <f t="shared" si="0"/>
        <v>110270.564</v>
      </c>
      <c r="J1634" s="1"/>
      <c r="K1634" s="29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75" customHeight="1" x14ac:dyDescent="0.3">
      <c r="A1635" s="1"/>
      <c r="B1635" s="33">
        <v>44452</v>
      </c>
      <c r="C1635" s="34"/>
      <c r="D1635" s="24">
        <v>689667</v>
      </c>
      <c r="E1635" s="46" t="str">
        <f ca="1">IFERROR(OFFSET('Product list'!$D$1,MATCH(D1635,'Product list'!$C:$C,0)-1,0),"Product Not in List")</f>
        <v xml:space="preserve">Neck Bone  LP FRZ  Halal  Carton </v>
      </c>
      <c r="F1635" s="36">
        <v>8182</v>
      </c>
      <c r="G1635" s="42">
        <v>2.2000000000000002</v>
      </c>
      <c r="H1635" s="1"/>
      <c r="I1635" s="38">
        <f t="shared" si="0"/>
        <v>18000.400000000001</v>
      </c>
      <c r="J1635" s="1"/>
      <c r="K1635" s="29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75" customHeight="1" x14ac:dyDescent="0.3">
      <c r="A1636" s="1"/>
      <c r="B1636" s="33">
        <v>44452</v>
      </c>
      <c r="C1636" s="34"/>
      <c r="D1636" s="24">
        <v>689794</v>
      </c>
      <c r="E1636" s="46" t="str">
        <f ca="1">IFERROR(OFFSET('Product list'!$D$1,MATCH(D1636,'Product list'!$C:$C,0)-1,0),"Product Not in List")</f>
        <v xml:space="preserve">Chuck Roll - 5 Rib IW/VAC FRZ  Halal  Carton </v>
      </c>
      <c r="F1636" s="36">
        <v>39117.65</v>
      </c>
      <c r="G1636" s="42">
        <v>9.1999999999999993</v>
      </c>
      <c r="H1636" s="1"/>
      <c r="I1636" s="38">
        <f t="shared" si="0"/>
        <v>359882.38</v>
      </c>
      <c r="J1636" s="1"/>
      <c r="K1636" s="29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75" customHeight="1" x14ac:dyDescent="0.3">
      <c r="A1637" s="1"/>
      <c r="B1637" s="33">
        <v>44452</v>
      </c>
      <c r="C1637" s="34"/>
      <c r="D1637" s="24">
        <v>697365</v>
      </c>
      <c r="E1637" s="46" t="str">
        <f ca="1">IFERROR(OFFSET('Product list'!$D$1,MATCH(D1637,'Product list'!$C:$C,0)-1,0),"Product Not in List")</f>
        <v>*YP* Knuckle - Undercut On IW/VAC FRZ Halal Generic Carton</v>
      </c>
      <c r="F1637" s="36">
        <v>25294</v>
      </c>
      <c r="G1637" s="42">
        <v>9</v>
      </c>
      <c r="H1637" s="1"/>
      <c r="I1637" s="38">
        <f t="shared" si="0"/>
        <v>227646</v>
      </c>
      <c r="J1637" s="1"/>
      <c r="K1637" s="29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75" customHeight="1" x14ac:dyDescent="0.3">
      <c r="A1638" s="1"/>
      <c r="B1638" s="33">
        <v>44452</v>
      </c>
      <c r="C1638" s="34"/>
      <c r="D1638" s="24">
        <v>698188</v>
      </c>
      <c r="E1638" s="46" t="str">
        <f ca="1">IFERROR(OFFSET('Product list'!$D$1,MATCH(D1638,'Product list'!$C:$C,0)-1,0),"Product Not in List")</f>
        <v xml:space="preserve">Chuck Roll - 5 Rib IW/VAC FRZ HGP-Free  CHINA LABEL Carton </v>
      </c>
      <c r="F1638" s="36">
        <v>16167.47</v>
      </c>
      <c r="G1638" s="42">
        <v>9.1999999999999993</v>
      </c>
      <c r="H1638" s="1"/>
      <c r="I1638" s="38">
        <f t="shared" si="0"/>
        <v>148740.72399999999</v>
      </c>
      <c r="J1638" s="1"/>
      <c r="K1638" s="29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75" customHeight="1" x14ac:dyDescent="0.3">
      <c r="A1639" s="1"/>
      <c r="B1639" s="33">
        <v>44452</v>
      </c>
      <c r="C1639" s="34"/>
      <c r="D1639" s="48">
        <v>698227</v>
      </c>
      <c r="E1639" s="49" t="str">
        <f ca="1">IFERROR(OFFSET('Product list'!$D$1,MATCH(D1639,'Product list'!$C:$C,0)-1,0),"Product Not in List")</f>
        <v xml:space="preserve">Chuck Short Rib - 3 Rib MW/VAC FRZ HGP-Free  CHINA LABEL Carton </v>
      </c>
      <c r="F1639" s="50">
        <v>3529.41</v>
      </c>
      <c r="G1639" s="51">
        <v>9.07</v>
      </c>
      <c r="H1639" s="1"/>
      <c r="I1639" s="38">
        <f t="shared" si="0"/>
        <v>32011.7487</v>
      </c>
      <c r="J1639" s="1"/>
      <c r="K1639" s="29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75" customHeight="1" x14ac:dyDescent="0.3">
      <c r="A1640" s="1"/>
      <c r="B1640" s="33">
        <v>44452</v>
      </c>
      <c r="C1640" s="34"/>
      <c r="D1640" s="24">
        <v>698228</v>
      </c>
      <c r="E1640" s="46" t="str">
        <f ca="1">IFERROR(OFFSET('Product list'!$D$1,MATCH(D1640,'Product list'!$C:$C,0)-1,0),"Product Not in List")</f>
        <v xml:space="preserve">Short Rib  MW/VAC FRZ HGP-Free  CHINA LABEL Carton </v>
      </c>
      <c r="F1640" s="36">
        <v>4411.76</v>
      </c>
      <c r="G1640" s="42">
        <v>12.8</v>
      </c>
      <c r="H1640" s="1"/>
      <c r="I1640" s="38">
        <f t="shared" si="0"/>
        <v>56470.528000000006</v>
      </c>
      <c r="J1640" s="1"/>
      <c r="K1640" s="29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75" customHeight="1" x14ac:dyDescent="0.3">
      <c r="A1641" s="1"/>
      <c r="B1641" s="33">
        <v>44452</v>
      </c>
      <c r="C1641" s="34"/>
      <c r="D1641" s="24">
        <v>698267</v>
      </c>
      <c r="E1641" s="46" t="str">
        <f ca="1">IFERROR(OFFSET('Product list'!$D$1,MATCH(D1641,'Product list'!$C:$C,0)-1,0),"Product Not in List")</f>
        <v xml:space="preserve">Back Ribs - 6 Rib LP FRZ    Carton </v>
      </c>
      <c r="F1641" s="36">
        <v>8235.2900000000009</v>
      </c>
      <c r="G1641" s="42">
        <v>6.8</v>
      </c>
      <c r="H1641" s="1"/>
      <c r="I1641" s="38">
        <f t="shared" si="0"/>
        <v>55999.972000000002</v>
      </c>
      <c r="J1641" s="1"/>
      <c r="K1641" s="29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75" customHeight="1" x14ac:dyDescent="0.3">
      <c r="A1642" s="1"/>
      <c r="B1642" s="33">
        <v>44452</v>
      </c>
      <c r="C1642" s="34"/>
      <c r="D1642" s="24">
        <v>698268</v>
      </c>
      <c r="E1642" s="46" t="str">
        <f ca="1">IFERROR(OFFSET('Product list'!$D$1,MATCH(D1642,'Product list'!$C:$C,0)-1,0),"Product Not in List")</f>
        <v xml:space="preserve">Tri Tip  MW/VAC CHILLED    Carton </v>
      </c>
      <c r="F1642" s="36">
        <v>7352.94</v>
      </c>
      <c r="G1642" s="42">
        <v>9.8000000000000007</v>
      </c>
      <c r="H1642" s="1"/>
      <c r="I1642" s="38">
        <f t="shared" si="0"/>
        <v>72058.812000000005</v>
      </c>
      <c r="J1642" s="1"/>
      <c r="K1642" s="29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75" customHeight="1" x14ac:dyDescent="0.3">
      <c r="A1643" s="1"/>
      <c r="B1643" s="33">
        <v>44452</v>
      </c>
      <c r="C1643" s="34"/>
      <c r="D1643" s="24">
        <v>698273</v>
      </c>
      <c r="E1643" s="46" t="str">
        <f ca="1">IFERROR(OFFSET('Product list'!$D$1,MATCH(D1643,'Product list'!$C:$C,0)-1,0),"Product Not in List")</f>
        <v xml:space="preserve">Brisket Pieces - Deckle MW/VAC FRZ HGP-Free  CHINA LABEL Carton </v>
      </c>
      <c r="F1643" s="36">
        <v>4411.76</v>
      </c>
      <c r="G1643" s="42">
        <v>5</v>
      </c>
      <c r="H1643" s="1"/>
      <c r="I1643" s="38">
        <f t="shared" si="0"/>
        <v>22058.800000000003</v>
      </c>
      <c r="J1643" s="1"/>
      <c r="K1643" s="29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75" customHeight="1" x14ac:dyDescent="0.3">
      <c r="A1644" s="1"/>
      <c r="B1644" s="33">
        <v>44452</v>
      </c>
      <c r="C1644" s="34"/>
      <c r="D1644" s="24">
        <v>698301</v>
      </c>
      <c r="E1644" s="46" t="str">
        <f ca="1">IFERROR(OFFSET('Product list'!$D$1,MATCH(D1644,'Product list'!$C:$C,0)-1,0),"Product Not in List")</f>
        <v xml:space="preserve">Back Ribs - 6 Rib, approx 120mm LP FRZ HGP-Free  CHINA LABEL Carton </v>
      </c>
      <c r="F1644" s="36">
        <v>3529</v>
      </c>
      <c r="G1644" s="42">
        <v>6.8</v>
      </c>
      <c r="H1644" s="1"/>
      <c r="I1644" s="38">
        <f t="shared" si="0"/>
        <v>23997.200000000001</v>
      </c>
      <c r="J1644" s="1"/>
      <c r="K1644" s="29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75" customHeight="1" x14ac:dyDescent="0.3">
      <c r="A1645" s="1"/>
      <c r="B1645" s="33">
        <v>44452</v>
      </c>
      <c r="C1645" s="34"/>
      <c r="D1645" s="24">
        <v>698565</v>
      </c>
      <c r="E1645" s="46" t="str">
        <f ca="1">IFERROR(OFFSET('Product list'!$D$1,MATCH(D1645,'Product list'!$C:$C,0)-1,0),"Product Not in List")</f>
        <v xml:space="preserve">Brisket Navel End - 7 Rib IW/VAC CHILLED    Carton </v>
      </c>
      <c r="F1645" s="36">
        <v>25863</v>
      </c>
      <c r="G1645" s="42">
        <v>8.8000000000000007</v>
      </c>
      <c r="H1645" s="1"/>
      <c r="I1645" s="38">
        <f t="shared" si="0"/>
        <v>227594.40000000002</v>
      </c>
      <c r="J1645" s="1"/>
      <c r="K1645" s="29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75" customHeight="1" x14ac:dyDescent="0.3">
      <c r="A1646" s="1"/>
      <c r="B1646" s="33">
        <v>44452</v>
      </c>
      <c r="C1646" s="34"/>
      <c r="D1646" s="24">
        <v>698818</v>
      </c>
      <c r="E1646" s="46" t="str">
        <f ca="1">IFERROR(OFFSET('Product list'!$D$1,MATCH(D1646,'Product list'!$C:$C,0)-1,0),"Product Not in List")</f>
        <v>*YP* Trimmings 65CL 27.2kg BP FRZ Halal Generic Carton</v>
      </c>
      <c r="F1646" s="36">
        <v>91285</v>
      </c>
      <c r="G1646" s="42">
        <v>4.5999999999999996</v>
      </c>
      <c r="H1646" s="1"/>
      <c r="I1646" s="38">
        <f t="shared" si="0"/>
        <v>419910.99999999994</v>
      </c>
      <c r="J1646" s="1"/>
      <c r="K1646" s="29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75" customHeight="1" x14ac:dyDescent="0.3">
      <c r="A1647" s="1"/>
      <c r="B1647" s="33">
        <v>44452</v>
      </c>
      <c r="C1647" s="34"/>
      <c r="D1647" s="24">
        <v>763706</v>
      </c>
      <c r="E1647" s="46" t="str">
        <f ca="1">IFERROR(OFFSET('Product list'!$D$1,MATCH(D1647,'Product list'!$C:$C,0)-1,0),"Product Not in List")</f>
        <v xml:space="preserve">Intercostals - Portion Minimum 85mm MW/VAC FRZ    Carton </v>
      </c>
      <c r="F1647" s="36">
        <v>7352</v>
      </c>
      <c r="G1647" s="42">
        <v>11</v>
      </c>
      <c r="H1647" s="1"/>
      <c r="I1647" s="38">
        <f t="shared" si="0"/>
        <v>80872</v>
      </c>
      <c r="J1647" s="1"/>
      <c r="K1647" s="29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75" customHeight="1" x14ac:dyDescent="0.3">
      <c r="A1648" s="1"/>
      <c r="B1648" s="33">
        <v>44452</v>
      </c>
      <c r="C1648" s="34"/>
      <c r="D1648" s="24">
        <v>763707</v>
      </c>
      <c r="E1648" s="46" t="str">
        <f ca="1">IFERROR(OFFSET('Product list'!$D$1,MATCH(D1648,'Product list'!$C:$C,0)-1,0),"Product Not in List")</f>
        <v xml:space="preserve">Oyster Blade  IW/VAC FRZ    Carton </v>
      </c>
      <c r="F1648" s="36">
        <v>8823.5300000000007</v>
      </c>
      <c r="G1648" s="42">
        <v>9</v>
      </c>
      <c r="H1648" s="1"/>
      <c r="I1648" s="38">
        <f t="shared" si="0"/>
        <v>79411.77</v>
      </c>
      <c r="J1648" s="1"/>
      <c r="K1648" s="29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75" customHeight="1" x14ac:dyDescent="0.3">
      <c r="A1649" s="1"/>
      <c r="B1649" s="33">
        <v>44452</v>
      </c>
      <c r="C1649" s="34"/>
      <c r="D1649" s="24">
        <v>764794</v>
      </c>
      <c r="E1649" s="46" t="str">
        <f ca="1">IFERROR(OFFSET('Product list'!$D$1,MATCH(D1649,'Product list'!$C:$C,0)-1,0),"Product Not in List")</f>
        <v xml:space="preserve">Chuck Short Rib - 3 Rib MW/VAC FRZ    Carton </v>
      </c>
      <c r="F1649" s="36">
        <v>11764.71</v>
      </c>
      <c r="G1649" s="42">
        <v>8.9</v>
      </c>
      <c r="H1649" s="1"/>
      <c r="I1649" s="38">
        <f t="shared" si="0"/>
        <v>104705.91899999999</v>
      </c>
      <c r="J1649" s="1"/>
      <c r="K1649" s="29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75" customHeight="1" x14ac:dyDescent="0.3">
      <c r="A1650" s="1"/>
      <c r="B1650" s="33">
        <v>44452</v>
      </c>
      <c r="C1650" s="34"/>
      <c r="D1650" s="24">
        <v>764817</v>
      </c>
      <c r="E1650" s="46" t="str">
        <f ca="1">IFERROR(OFFSET('Product list'!$D$1,MATCH(D1650,'Product list'!$C:$C,0)-1,0),"Product Not in List")</f>
        <v xml:space="preserve">Flap Meat  MW/VAC CHILLED    Carton </v>
      </c>
      <c r="F1650" s="36">
        <v>15441</v>
      </c>
      <c r="G1650" s="42">
        <v>14.4</v>
      </c>
      <c r="H1650" s="1"/>
      <c r="I1650" s="38">
        <f t="shared" si="0"/>
        <v>222350.4</v>
      </c>
      <c r="J1650" s="1"/>
      <c r="K1650" s="29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75" customHeight="1" x14ac:dyDescent="0.3">
      <c r="A1651" s="1"/>
      <c r="B1651" s="33">
        <v>44452</v>
      </c>
      <c r="C1651" s="34"/>
      <c r="D1651" s="24">
        <v>764822</v>
      </c>
      <c r="E1651" s="46" t="str">
        <f ca="1">IFERROR(OFFSET('Product list'!$D$1,MATCH(D1651,'Product list'!$C:$C,0)-1,0),"Product Not in List")</f>
        <v xml:space="preserve">Bolar Blade  IW/VAC FRZ    Carton </v>
      </c>
      <c r="F1651" s="36">
        <v>11764</v>
      </c>
      <c r="G1651" s="42">
        <v>8.5</v>
      </c>
      <c r="H1651" s="1"/>
      <c r="I1651" s="38">
        <f t="shared" si="0"/>
        <v>99994</v>
      </c>
      <c r="J1651" s="1"/>
      <c r="K1651" s="29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75" customHeight="1" x14ac:dyDescent="0.3">
      <c r="A1652" s="1"/>
      <c r="B1652" s="33">
        <v>44452</v>
      </c>
      <c r="C1652" s="34"/>
      <c r="D1652" s="24">
        <v>764828</v>
      </c>
      <c r="E1652" s="46" t="str">
        <f ca="1">IFERROR(OFFSET('Product list'!$D$1,MATCH(D1652,'Product list'!$C:$C,0)-1,0),"Product Not in List")</f>
        <v xml:space="preserve">Inside Skirt  MW/VAC FRZ    Carton </v>
      </c>
      <c r="F1652" s="36">
        <v>11323.53</v>
      </c>
      <c r="G1652" s="42">
        <v>9.1999999999999993</v>
      </c>
      <c r="H1652" s="1"/>
      <c r="I1652" s="38">
        <f t="shared" si="0"/>
        <v>104176.476</v>
      </c>
      <c r="J1652" s="1"/>
      <c r="K1652" s="29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75" customHeight="1" x14ac:dyDescent="0.3">
      <c r="A1653" s="1"/>
      <c r="B1653" s="33">
        <v>44452</v>
      </c>
      <c r="C1653" s="34"/>
      <c r="D1653" s="24">
        <v>764832</v>
      </c>
      <c r="E1653" s="46" t="str">
        <f ca="1">IFERROR(OFFSET('Product list'!$D$1,MATCH(D1653,'Product list'!$C:$C,0)-1,0),"Product Not in List")</f>
        <v xml:space="preserve">Plate Rib  BP FRZ    Carton </v>
      </c>
      <c r="F1653" s="36">
        <v>4411.76</v>
      </c>
      <c r="G1653" s="42">
        <v>3.9</v>
      </c>
      <c r="H1653" s="1"/>
      <c r="I1653" s="38">
        <f t="shared" si="0"/>
        <v>17205.864000000001</v>
      </c>
      <c r="J1653" s="1"/>
      <c r="K1653" s="29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75" customHeight="1" x14ac:dyDescent="0.3">
      <c r="A1654" s="1"/>
      <c r="B1654" s="33">
        <v>44452</v>
      </c>
      <c r="C1654" s="34"/>
      <c r="D1654" s="24">
        <v>764844</v>
      </c>
      <c r="E1654" s="46" t="str">
        <f ca="1">IFERROR(OFFSET('Product list'!$D$1,MATCH(D1654,'Product list'!$C:$C,0)-1,0),"Product Not in List")</f>
        <v xml:space="preserve">Spare Ribs - 3Rib LP FRZ    Carton </v>
      </c>
      <c r="F1654" s="36">
        <v>5882</v>
      </c>
      <c r="G1654" s="42">
        <v>4.4000000000000004</v>
      </c>
      <c r="H1654" s="1"/>
      <c r="I1654" s="38">
        <f t="shared" si="0"/>
        <v>25880.800000000003</v>
      </c>
      <c r="J1654" s="1"/>
      <c r="K1654" s="29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75" customHeight="1" x14ac:dyDescent="0.3">
      <c r="A1655" s="1"/>
      <c r="B1655" s="33">
        <v>44452</v>
      </c>
      <c r="C1655" s="34"/>
      <c r="D1655" s="24">
        <v>764861</v>
      </c>
      <c r="E1655" s="46" t="str">
        <f ca="1">IFERROR(OFFSET('Product list'!$D$1,MATCH(D1655,'Product list'!$C:$C,0)-1,0),"Product Not in List")</f>
        <v>*YP* Trimmings 50CL 25.0kg BP FRZ Halal Generic Carton</v>
      </c>
      <c r="F1655" s="36">
        <v>17647.060000000001</v>
      </c>
      <c r="G1655" s="42">
        <v>3.8</v>
      </c>
      <c r="H1655" s="1"/>
      <c r="I1655" s="38">
        <f t="shared" si="0"/>
        <v>67058.828000000009</v>
      </c>
      <c r="J1655" s="1"/>
      <c r="K1655" s="29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75" customHeight="1" x14ac:dyDescent="0.3">
      <c r="A1656" s="1"/>
      <c r="B1656" s="33">
        <v>44452</v>
      </c>
      <c r="C1656" s="34"/>
      <c r="D1656" s="24">
        <v>764867</v>
      </c>
      <c r="E1656" s="46" t="str">
        <f ca="1">IFERROR(OFFSET('Product list'!$D$1,MATCH(D1656,'Product list'!$C:$C,0)-1,0),"Product Not in List")</f>
        <v xml:space="preserve">Eye Round  MW/VAC FRZ    Carton </v>
      </c>
      <c r="F1656" s="36">
        <v>15441.18</v>
      </c>
      <c r="G1656" s="42">
        <v>9.1999999999999993</v>
      </c>
      <c r="H1656" s="1"/>
      <c r="I1656" s="38">
        <f t="shared" si="0"/>
        <v>142058.856</v>
      </c>
      <c r="J1656" s="1"/>
      <c r="K1656" s="29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75" customHeight="1" x14ac:dyDescent="0.3">
      <c r="A1657" s="1"/>
      <c r="B1657" s="33">
        <v>44452</v>
      </c>
      <c r="C1657" s="34"/>
      <c r="D1657" s="24">
        <v>764869</v>
      </c>
      <c r="E1657" s="46" t="str">
        <f ca="1">IFERROR(OFFSET('Product list'!$D$1,MATCH(D1657,'Product list'!$C:$C,0)-1,0),"Product Not in List")</f>
        <v xml:space="preserve">Brisket Point End - Deckle Off 5 Rib IW/VAC FRZ    Carton </v>
      </c>
      <c r="F1657" s="36">
        <v>51470.59</v>
      </c>
      <c r="G1657" s="42">
        <v>8.9</v>
      </c>
      <c r="H1657" s="1"/>
      <c r="I1657" s="38">
        <f t="shared" si="0"/>
        <v>458088.25099999999</v>
      </c>
      <c r="J1657" s="1"/>
      <c r="K1657" s="29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75" customHeight="1" x14ac:dyDescent="0.3">
      <c r="A1658" s="1"/>
      <c r="B1658" s="33">
        <v>44452</v>
      </c>
      <c r="C1658" s="34"/>
      <c r="D1658" s="24">
        <v>764916</v>
      </c>
      <c r="E1658" s="46" t="str">
        <f ca="1">IFERROR(OFFSET('Product list'!$D$1,MATCH(D1658,'Product list'!$C:$C,0)-1,0),"Product Not in List")</f>
        <v xml:space="preserve">Flank Steak  LP FRZ    Carton </v>
      </c>
      <c r="F1658" s="36">
        <v>5705</v>
      </c>
      <c r="G1658" s="42">
        <v>11</v>
      </c>
      <c r="H1658" s="1"/>
      <c r="I1658" s="38">
        <f t="shared" si="0"/>
        <v>62755</v>
      </c>
      <c r="J1658" s="1"/>
      <c r="K1658" s="29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75" customHeight="1" x14ac:dyDescent="0.3">
      <c r="A1659" s="1"/>
      <c r="B1659" s="33">
        <v>44452</v>
      </c>
      <c r="C1659" s="34"/>
      <c r="D1659" s="24">
        <v>79863</v>
      </c>
      <c r="E1659" s="46" t="str">
        <f ca="1">IFERROR(OFFSET('Product list'!$D$1,MATCH(D1659,'Product list'!$C:$C,0)-1,0),"Product Not in List")</f>
        <v>Outside Flat IW/VAC FZN Non-Halal Generic Carton</v>
      </c>
      <c r="F1659" s="36">
        <v>10294</v>
      </c>
      <c r="G1659" s="42">
        <v>7.5</v>
      </c>
      <c r="H1659" s="1"/>
      <c r="I1659" s="38">
        <f t="shared" si="0"/>
        <v>77205</v>
      </c>
      <c r="J1659" s="1"/>
      <c r="K1659" s="29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75" customHeight="1" x14ac:dyDescent="0.3">
      <c r="A1660" s="1"/>
      <c r="B1660" s="33">
        <v>44452</v>
      </c>
      <c r="C1660" s="34"/>
      <c r="D1660" s="24">
        <v>764738</v>
      </c>
      <c r="E1660" s="47" t="str">
        <f ca="1">IFERROR(OFFSET('Product list'!$D$1,MATCH(D1660,'Product list'!$C:$C,0)-1,0),"Product Not in List")</f>
        <v>Trimmings 85cl</v>
      </c>
      <c r="F1660" s="36">
        <v>17647</v>
      </c>
      <c r="G1660" s="43">
        <v>7.5</v>
      </c>
      <c r="H1660" s="1"/>
      <c r="I1660" s="38">
        <f t="shared" si="0"/>
        <v>132352.5</v>
      </c>
      <c r="J1660" s="1"/>
      <c r="K1660" s="29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75" customHeight="1" x14ac:dyDescent="0.3">
      <c r="A1661" s="1"/>
      <c r="B1661" s="33">
        <v>44452</v>
      </c>
      <c r="C1661" s="34"/>
      <c r="D1661" s="48">
        <v>663968</v>
      </c>
      <c r="E1661" s="52" t="str">
        <f ca="1">IFERROR(OFFSET('Product list'!$D$1,MATCH(D1661,'Product list'!$C:$C,0)-1,0),"Product Not in List")</f>
        <v xml:space="preserve">Brisket Navel End - 5 Rib MW/VAC FRZ HGP-Free  CHINA LABEL Carton </v>
      </c>
      <c r="F1661" s="50">
        <v>5019</v>
      </c>
      <c r="G1661" s="53">
        <v>9.59</v>
      </c>
      <c r="H1661" s="1"/>
      <c r="I1661" s="38">
        <f t="shared" si="0"/>
        <v>48132.21</v>
      </c>
      <c r="J1661" s="1"/>
      <c r="K1661" s="29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75" customHeight="1" x14ac:dyDescent="0.3">
      <c r="A1662" s="1"/>
      <c r="B1662" s="33">
        <v>44452</v>
      </c>
      <c r="C1662" s="34"/>
      <c r="D1662" s="48">
        <v>698166</v>
      </c>
      <c r="E1662" s="52" t="str">
        <f ca="1">IFERROR(OFFSET('Product list'!$D$1,MATCH(D1662,'Product list'!$C:$C,0)-1,0),"Product Not in List")</f>
        <v xml:space="preserve">Thin Flank  MW/VAC FRZ HGP-Free  CHINA LABEL Carton </v>
      </c>
      <c r="F1662" s="50">
        <v>1362</v>
      </c>
      <c r="G1662" s="53">
        <v>6.45</v>
      </c>
      <c r="H1662" s="1"/>
      <c r="I1662" s="38">
        <f t="shared" si="0"/>
        <v>8784.9</v>
      </c>
      <c r="J1662" s="1"/>
      <c r="K1662" s="29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75" customHeight="1" x14ac:dyDescent="0.3">
      <c r="A1663" s="1"/>
      <c r="B1663" s="33">
        <v>44452</v>
      </c>
      <c r="C1663" s="34"/>
      <c r="D1663" s="48">
        <v>764862</v>
      </c>
      <c r="E1663" s="52" t="str">
        <f ca="1">IFERROR(OFFSET('Product list'!$D$1,MATCH(D1663,'Product list'!$C:$C,0)-1,0),"Product Not in List")</f>
        <v xml:space="preserve">Neck Bones  LP FRZ HGP-Free  CHINA LABEL Carton </v>
      </c>
      <c r="F1663" s="50">
        <v>2553</v>
      </c>
      <c r="G1663" s="53">
        <v>3.5</v>
      </c>
      <c r="H1663" s="1"/>
      <c r="I1663" s="38">
        <f t="shared" si="0"/>
        <v>8935.5</v>
      </c>
      <c r="J1663" s="1"/>
      <c r="K1663" s="29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75" customHeight="1" x14ac:dyDescent="0.3">
      <c r="A1664" s="1"/>
      <c r="B1664" s="33">
        <v>44459</v>
      </c>
      <c r="C1664" s="34"/>
      <c r="D1664" s="24">
        <v>12444</v>
      </c>
      <c r="E1664" s="45" t="str">
        <f ca="1">IFERROR(OFFSET('Product list'!$D$1,MATCH(D1664,'Product list'!$C:$C,0)-1,0),"Product Not in List")</f>
        <v>*YP* Trimmings 75CL 27.2kg BP FRZ Halal Generic Carton</v>
      </c>
      <c r="F1664" s="36">
        <v>108235.29</v>
      </c>
      <c r="G1664" s="41">
        <v>5.6</v>
      </c>
      <c r="H1664" s="1"/>
      <c r="I1664" s="38">
        <f t="shared" si="0"/>
        <v>606117.62399999995</v>
      </c>
      <c r="J1664" s="1"/>
      <c r="K1664" s="29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75" customHeight="1" x14ac:dyDescent="0.3">
      <c r="A1665" s="1"/>
      <c r="B1665" s="33">
        <v>44459</v>
      </c>
      <c r="C1665" s="34"/>
      <c r="D1665" s="24">
        <v>55217</v>
      </c>
      <c r="E1665" s="46" t="str">
        <f ca="1">IFERROR(OFFSET('Product list'!$D$1,MATCH(D1665,'Product list'!$C:$C,0)-1,0),"Product Not in List")</f>
        <v xml:space="preserve">Short Ribs - 3 Rib MW/VAC FRZ    Carton </v>
      </c>
      <c r="F1665" s="36">
        <v>10705.88</v>
      </c>
      <c r="G1665" s="42">
        <v>10.3</v>
      </c>
      <c r="H1665" s="1"/>
      <c r="I1665" s="38">
        <f t="shared" si="0"/>
        <v>110270.564</v>
      </c>
      <c r="J1665" s="1"/>
      <c r="K1665" s="29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75" customHeight="1" x14ac:dyDescent="0.3">
      <c r="A1666" s="1"/>
      <c r="B1666" s="33">
        <v>44459</v>
      </c>
      <c r="C1666" s="34"/>
      <c r="D1666" s="24">
        <v>689667</v>
      </c>
      <c r="E1666" s="46" t="str">
        <f ca="1">IFERROR(OFFSET('Product list'!$D$1,MATCH(D1666,'Product list'!$C:$C,0)-1,0),"Product Not in List")</f>
        <v xml:space="preserve">Neck Bone  LP FRZ  Halal  Carton </v>
      </c>
      <c r="F1666" s="36">
        <v>8182</v>
      </c>
      <c r="G1666" s="42">
        <v>2.2000000000000002</v>
      </c>
      <c r="H1666" s="1"/>
      <c r="I1666" s="38">
        <f t="shared" si="0"/>
        <v>18000.400000000001</v>
      </c>
      <c r="J1666" s="1"/>
      <c r="K1666" s="29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75" customHeight="1" x14ac:dyDescent="0.3">
      <c r="A1667" s="1"/>
      <c r="B1667" s="33">
        <v>44459</v>
      </c>
      <c r="C1667" s="34"/>
      <c r="D1667" s="24">
        <v>689794</v>
      </c>
      <c r="E1667" s="46" t="str">
        <f ca="1">IFERROR(OFFSET('Product list'!$D$1,MATCH(D1667,'Product list'!$C:$C,0)-1,0),"Product Not in List")</f>
        <v xml:space="preserve">Chuck Roll - 5 Rib IW/VAC FRZ  Halal  Carton </v>
      </c>
      <c r="F1667" s="36">
        <v>39117.65</v>
      </c>
      <c r="G1667" s="42">
        <v>9.1999999999999993</v>
      </c>
      <c r="H1667" s="1"/>
      <c r="I1667" s="38">
        <f t="shared" si="0"/>
        <v>359882.38</v>
      </c>
      <c r="J1667" s="1"/>
      <c r="K1667" s="29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75" customHeight="1" x14ac:dyDescent="0.3">
      <c r="A1668" s="1"/>
      <c r="B1668" s="33">
        <v>44459</v>
      </c>
      <c r="C1668" s="34"/>
      <c r="D1668" s="24">
        <v>697365</v>
      </c>
      <c r="E1668" s="46" t="str">
        <f ca="1">IFERROR(OFFSET('Product list'!$D$1,MATCH(D1668,'Product list'!$C:$C,0)-1,0),"Product Not in List")</f>
        <v>*YP* Knuckle - Undercut On IW/VAC FRZ Halal Generic Carton</v>
      </c>
      <c r="F1668" s="36">
        <v>25294</v>
      </c>
      <c r="G1668" s="42">
        <v>9</v>
      </c>
      <c r="H1668" s="1"/>
      <c r="I1668" s="38">
        <f t="shared" si="0"/>
        <v>227646</v>
      </c>
      <c r="J1668" s="1"/>
      <c r="K1668" s="29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75" customHeight="1" x14ac:dyDescent="0.3">
      <c r="A1669" s="1"/>
      <c r="B1669" s="33">
        <v>44459</v>
      </c>
      <c r="C1669" s="34"/>
      <c r="D1669" s="24">
        <v>698188</v>
      </c>
      <c r="E1669" s="46" t="str">
        <f ca="1">IFERROR(OFFSET('Product list'!$D$1,MATCH(D1669,'Product list'!$C:$C,0)-1,0),"Product Not in List")</f>
        <v xml:space="preserve">Chuck Roll - 5 Rib IW/VAC FRZ HGP-Free  CHINA LABEL Carton </v>
      </c>
      <c r="F1669" s="36">
        <v>16167.47</v>
      </c>
      <c r="G1669" s="42">
        <v>9.1999999999999993</v>
      </c>
      <c r="H1669" s="1"/>
      <c r="I1669" s="38">
        <f t="shared" si="0"/>
        <v>148740.72399999999</v>
      </c>
      <c r="J1669" s="1"/>
      <c r="K1669" s="29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75" customHeight="1" x14ac:dyDescent="0.3">
      <c r="A1670" s="1"/>
      <c r="B1670" s="33">
        <v>44459</v>
      </c>
      <c r="C1670" s="34"/>
      <c r="D1670" s="48">
        <v>698227</v>
      </c>
      <c r="E1670" s="49" t="str">
        <f ca="1">IFERROR(OFFSET('Product list'!$D$1,MATCH(D1670,'Product list'!$C:$C,0)-1,0),"Product Not in List")</f>
        <v xml:space="preserve">Chuck Short Rib - 3 Rib MW/VAC FRZ HGP-Free  CHINA LABEL Carton </v>
      </c>
      <c r="F1670" s="50">
        <v>3529.41</v>
      </c>
      <c r="G1670" s="51">
        <v>9.07</v>
      </c>
      <c r="H1670" s="1"/>
      <c r="I1670" s="38">
        <f t="shared" si="0"/>
        <v>32011.7487</v>
      </c>
      <c r="J1670" s="1"/>
      <c r="K1670" s="29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75" customHeight="1" x14ac:dyDescent="0.3">
      <c r="A1671" s="1"/>
      <c r="B1671" s="33">
        <v>44459</v>
      </c>
      <c r="C1671" s="34"/>
      <c r="D1671" s="24">
        <v>698228</v>
      </c>
      <c r="E1671" s="46" t="str">
        <f ca="1">IFERROR(OFFSET('Product list'!$D$1,MATCH(D1671,'Product list'!$C:$C,0)-1,0),"Product Not in List")</f>
        <v xml:space="preserve">Short Rib  MW/VAC FRZ HGP-Free  CHINA LABEL Carton </v>
      </c>
      <c r="F1671" s="36">
        <v>4411.76</v>
      </c>
      <c r="G1671" s="42">
        <v>12.8</v>
      </c>
      <c r="H1671" s="1"/>
      <c r="I1671" s="38">
        <f t="shared" si="0"/>
        <v>56470.528000000006</v>
      </c>
      <c r="J1671" s="1"/>
      <c r="K1671" s="29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75" customHeight="1" x14ac:dyDescent="0.3">
      <c r="A1672" s="1"/>
      <c r="B1672" s="33">
        <v>44459</v>
      </c>
      <c r="C1672" s="34"/>
      <c r="D1672" s="24">
        <v>698267</v>
      </c>
      <c r="E1672" s="46" t="str">
        <f ca="1">IFERROR(OFFSET('Product list'!$D$1,MATCH(D1672,'Product list'!$C:$C,0)-1,0),"Product Not in List")</f>
        <v xml:space="preserve">Back Ribs - 6 Rib LP FRZ    Carton </v>
      </c>
      <c r="F1672" s="36">
        <v>8235.2900000000009</v>
      </c>
      <c r="G1672" s="42">
        <v>6.8</v>
      </c>
      <c r="H1672" s="1"/>
      <c r="I1672" s="38">
        <f t="shared" si="0"/>
        <v>55999.972000000002</v>
      </c>
      <c r="J1672" s="1"/>
      <c r="K1672" s="29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75" customHeight="1" x14ac:dyDescent="0.3">
      <c r="A1673" s="1"/>
      <c r="B1673" s="33">
        <v>44459</v>
      </c>
      <c r="C1673" s="34"/>
      <c r="D1673" s="24">
        <v>698268</v>
      </c>
      <c r="E1673" s="46" t="str">
        <f ca="1">IFERROR(OFFSET('Product list'!$D$1,MATCH(D1673,'Product list'!$C:$C,0)-1,0),"Product Not in List")</f>
        <v xml:space="preserve">Tri Tip  MW/VAC CHILLED    Carton </v>
      </c>
      <c r="F1673" s="36">
        <v>7352.94</v>
      </c>
      <c r="G1673" s="42">
        <v>9.8000000000000007</v>
      </c>
      <c r="H1673" s="1"/>
      <c r="I1673" s="38">
        <f t="shared" si="0"/>
        <v>72058.812000000005</v>
      </c>
      <c r="J1673" s="1"/>
      <c r="K1673" s="29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75" customHeight="1" x14ac:dyDescent="0.3">
      <c r="A1674" s="1"/>
      <c r="B1674" s="33">
        <v>44459</v>
      </c>
      <c r="C1674" s="34"/>
      <c r="D1674" s="24">
        <v>698273</v>
      </c>
      <c r="E1674" s="46" t="str">
        <f ca="1">IFERROR(OFFSET('Product list'!$D$1,MATCH(D1674,'Product list'!$C:$C,0)-1,0),"Product Not in List")</f>
        <v xml:space="preserve">Brisket Pieces - Deckle MW/VAC FRZ HGP-Free  CHINA LABEL Carton </v>
      </c>
      <c r="F1674" s="36">
        <v>4411.76</v>
      </c>
      <c r="G1674" s="42">
        <v>5</v>
      </c>
      <c r="H1674" s="1"/>
      <c r="I1674" s="38">
        <f t="shared" si="0"/>
        <v>22058.800000000003</v>
      </c>
      <c r="J1674" s="1"/>
      <c r="K1674" s="29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75" customHeight="1" x14ac:dyDescent="0.3">
      <c r="A1675" s="1"/>
      <c r="B1675" s="33">
        <v>44459</v>
      </c>
      <c r="C1675" s="34"/>
      <c r="D1675" s="24">
        <v>698301</v>
      </c>
      <c r="E1675" s="46" t="str">
        <f ca="1">IFERROR(OFFSET('Product list'!$D$1,MATCH(D1675,'Product list'!$C:$C,0)-1,0),"Product Not in List")</f>
        <v xml:space="preserve">Back Ribs - 6 Rib, approx 120mm LP FRZ HGP-Free  CHINA LABEL Carton </v>
      </c>
      <c r="F1675" s="36">
        <v>3529</v>
      </c>
      <c r="G1675" s="42">
        <v>6.8</v>
      </c>
      <c r="H1675" s="1"/>
      <c r="I1675" s="38">
        <f t="shared" si="0"/>
        <v>23997.200000000001</v>
      </c>
      <c r="J1675" s="1"/>
      <c r="K1675" s="29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75" customHeight="1" x14ac:dyDescent="0.3">
      <c r="A1676" s="1"/>
      <c r="B1676" s="33">
        <v>44459</v>
      </c>
      <c r="C1676" s="34"/>
      <c r="D1676" s="24">
        <v>698565</v>
      </c>
      <c r="E1676" s="46" t="str">
        <f ca="1">IFERROR(OFFSET('Product list'!$D$1,MATCH(D1676,'Product list'!$C:$C,0)-1,0),"Product Not in List")</f>
        <v xml:space="preserve">Brisket Navel End - 7 Rib IW/VAC CHILLED    Carton </v>
      </c>
      <c r="F1676" s="36">
        <v>25863</v>
      </c>
      <c r="G1676" s="42">
        <v>8.8000000000000007</v>
      </c>
      <c r="H1676" s="1"/>
      <c r="I1676" s="38">
        <f t="shared" si="0"/>
        <v>227594.40000000002</v>
      </c>
      <c r="J1676" s="1"/>
      <c r="K1676" s="29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75" customHeight="1" x14ac:dyDescent="0.3">
      <c r="A1677" s="1"/>
      <c r="B1677" s="33">
        <v>44459</v>
      </c>
      <c r="C1677" s="34"/>
      <c r="D1677" s="24">
        <v>698818</v>
      </c>
      <c r="E1677" s="46" t="str">
        <f ca="1">IFERROR(OFFSET('Product list'!$D$1,MATCH(D1677,'Product list'!$C:$C,0)-1,0),"Product Not in List")</f>
        <v>*YP* Trimmings 65CL 27.2kg BP FRZ Halal Generic Carton</v>
      </c>
      <c r="F1677" s="36">
        <v>91285</v>
      </c>
      <c r="G1677" s="42">
        <v>4.5999999999999996</v>
      </c>
      <c r="H1677" s="1"/>
      <c r="I1677" s="38">
        <f t="shared" si="0"/>
        <v>419910.99999999994</v>
      </c>
      <c r="J1677" s="1"/>
      <c r="K1677" s="29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75" customHeight="1" x14ac:dyDescent="0.3">
      <c r="A1678" s="1"/>
      <c r="B1678" s="33">
        <v>44459</v>
      </c>
      <c r="C1678" s="34"/>
      <c r="D1678" s="24">
        <v>763706</v>
      </c>
      <c r="E1678" s="46" t="str">
        <f ca="1">IFERROR(OFFSET('Product list'!$D$1,MATCH(D1678,'Product list'!$C:$C,0)-1,0),"Product Not in List")</f>
        <v xml:space="preserve">Intercostals - Portion Minimum 85mm MW/VAC FRZ    Carton </v>
      </c>
      <c r="F1678" s="36">
        <v>7352</v>
      </c>
      <c r="G1678" s="42">
        <v>11</v>
      </c>
      <c r="H1678" s="1"/>
      <c r="I1678" s="38">
        <f t="shared" si="0"/>
        <v>80872</v>
      </c>
      <c r="J1678" s="1"/>
      <c r="K1678" s="29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75" customHeight="1" x14ac:dyDescent="0.3">
      <c r="A1679" s="1"/>
      <c r="B1679" s="33">
        <v>44459</v>
      </c>
      <c r="C1679" s="34"/>
      <c r="D1679" s="24">
        <v>763707</v>
      </c>
      <c r="E1679" s="46" t="str">
        <f ca="1">IFERROR(OFFSET('Product list'!$D$1,MATCH(D1679,'Product list'!$C:$C,0)-1,0),"Product Not in List")</f>
        <v xml:space="preserve">Oyster Blade  IW/VAC FRZ    Carton </v>
      </c>
      <c r="F1679" s="36">
        <v>8823.5300000000007</v>
      </c>
      <c r="G1679" s="42">
        <v>9</v>
      </c>
      <c r="H1679" s="1"/>
      <c r="I1679" s="38">
        <f t="shared" si="0"/>
        <v>79411.77</v>
      </c>
      <c r="J1679" s="1"/>
      <c r="K1679" s="29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75" customHeight="1" x14ac:dyDescent="0.3">
      <c r="A1680" s="1"/>
      <c r="B1680" s="33">
        <v>44459</v>
      </c>
      <c r="C1680" s="34"/>
      <c r="D1680" s="24">
        <v>764794</v>
      </c>
      <c r="E1680" s="46" t="str">
        <f ca="1">IFERROR(OFFSET('Product list'!$D$1,MATCH(D1680,'Product list'!$C:$C,0)-1,0),"Product Not in List")</f>
        <v xml:space="preserve">Chuck Short Rib - 3 Rib MW/VAC FRZ    Carton </v>
      </c>
      <c r="F1680" s="36">
        <v>11764.71</v>
      </c>
      <c r="G1680" s="42">
        <v>8.9</v>
      </c>
      <c r="H1680" s="1"/>
      <c r="I1680" s="38">
        <f t="shared" si="0"/>
        <v>104705.91899999999</v>
      </c>
      <c r="J1680" s="1"/>
      <c r="K1680" s="29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75" customHeight="1" x14ac:dyDescent="0.3">
      <c r="A1681" s="1"/>
      <c r="B1681" s="33">
        <v>44459</v>
      </c>
      <c r="C1681" s="34"/>
      <c r="D1681" s="24">
        <v>764817</v>
      </c>
      <c r="E1681" s="46" t="str">
        <f ca="1">IFERROR(OFFSET('Product list'!$D$1,MATCH(D1681,'Product list'!$C:$C,0)-1,0),"Product Not in List")</f>
        <v xml:space="preserve">Flap Meat  MW/VAC CHILLED    Carton </v>
      </c>
      <c r="F1681" s="36">
        <v>15441</v>
      </c>
      <c r="G1681" s="42">
        <v>14.4</v>
      </c>
      <c r="H1681" s="1"/>
      <c r="I1681" s="38">
        <f t="shared" si="0"/>
        <v>222350.4</v>
      </c>
      <c r="J1681" s="1"/>
      <c r="K1681" s="29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75" customHeight="1" x14ac:dyDescent="0.3">
      <c r="A1682" s="1"/>
      <c r="B1682" s="33">
        <v>44459</v>
      </c>
      <c r="C1682" s="34"/>
      <c r="D1682" s="24">
        <v>764822</v>
      </c>
      <c r="E1682" s="46" t="str">
        <f ca="1">IFERROR(OFFSET('Product list'!$D$1,MATCH(D1682,'Product list'!$C:$C,0)-1,0),"Product Not in List")</f>
        <v xml:space="preserve">Bolar Blade  IW/VAC FRZ    Carton </v>
      </c>
      <c r="F1682" s="36">
        <v>11764</v>
      </c>
      <c r="G1682" s="42">
        <v>8.5</v>
      </c>
      <c r="H1682" s="1"/>
      <c r="I1682" s="38">
        <f t="shared" si="0"/>
        <v>99994</v>
      </c>
      <c r="J1682" s="1"/>
      <c r="K1682" s="29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75" customHeight="1" x14ac:dyDescent="0.3">
      <c r="A1683" s="1"/>
      <c r="B1683" s="33">
        <v>44459</v>
      </c>
      <c r="C1683" s="34"/>
      <c r="D1683" s="24">
        <v>764828</v>
      </c>
      <c r="E1683" s="46" t="str">
        <f ca="1">IFERROR(OFFSET('Product list'!$D$1,MATCH(D1683,'Product list'!$C:$C,0)-1,0),"Product Not in List")</f>
        <v xml:space="preserve">Inside Skirt  MW/VAC FRZ    Carton </v>
      </c>
      <c r="F1683" s="36">
        <v>11323.53</v>
      </c>
      <c r="G1683" s="42">
        <v>9.1999999999999993</v>
      </c>
      <c r="H1683" s="1"/>
      <c r="I1683" s="38">
        <f t="shared" si="0"/>
        <v>104176.476</v>
      </c>
      <c r="J1683" s="1"/>
      <c r="K1683" s="29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75" customHeight="1" x14ac:dyDescent="0.3">
      <c r="A1684" s="1"/>
      <c r="B1684" s="33">
        <v>44459</v>
      </c>
      <c r="C1684" s="34"/>
      <c r="D1684" s="24">
        <v>764832</v>
      </c>
      <c r="E1684" s="46" t="str">
        <f ca="1">IFERROR(OFFSET('Product list'!$D$1,MATCH(D1684,'Product list'!$C:$C,0)-1,0),"Product Not in List")</f>
        <v xml:space="preserve">Plate Rib  BP FRZ    Carton </v>
      </c>
      <c r="F1684" s="36">
        <v>4411.76</v>
      </c>
      <c r="G1684" s="42">
        <v>3.9</v>
      </c>
      <c r="H1684" s="1"/>
      <c r="I1684" s="38">
        <f t="shared" si="0"/>
        <v>17205.864000000001</v>
      </c>
      <c r="J1684" s="1"/>
      <c r="K1684" s="29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75" customHeight="1" x14ac:dyDescent="0.3">
      <c r="A1685" s="1"/>
      <c r="B1685" s="33">
        <v>44459</v>
      </c>
      <c r="C1685" s="34"/>
      <c r="D1685" s="24">
        <v>764844</v>
      </c>
      <c r="E1685" s="46" t="str">
        <f ca="1">IFERROR(OFFSET('Product list'!$D$1,MATCH(D1685,'Product list'!$C:$C,0)-1,0),"Product Not in List")</f>
        <v xml:space="preserve">Spare Ribs - 3Rib LP FRZ    Carton </v>
      </c>
      <c r="F1685" s="36">
        <v>5882</v>
      </c>
      <c r="G1685" s="42">
        <v>4.4000000000000004</v>
      </c>
      <c r="H1685" s="1"/>
      <c r="I1685" s="38">
        <f t="shared" si="0"/>
        <v>25880.800000000003</v>
      </c>
      <c r="J1685" s="1"/>
      <c r="K1685" s="29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75" customHeight="1" x14ac:dyDescent="0.3">
      <c r="A1686" s="1"/>
      <c r="B1686" s="33">
        <v>44459</v>
      </c>
      <c r="C1686" s="34"/>
      <c r="D1686" s="24">
        <v>764861</v>
      </c>
      <c r="E1686" s="46" t="str">
        <f ca="1">IFERROR(OFFSET('Product list'!$D$1,MATCH(D1686,'Product list'!$C:$C,0)-1,0),"Product Not in List")</f>
        <v>*YP* Trimmings 50CL 25.0kg BP FRZ Halal Generic Carton</v>
      </c>
      <c r="F1686" s="36">
        <v>17647.060000000001</v>
      </c>
      <c r="G1686" s="42">
        <v>3.8</v>
      </c>
      <c r="H1686" s="1"/>
      <c r="I1686" s="38">
        <f t="shared" si="0"/>
        <v>67058.828000000009</v>
      </c>
      <c r="J1686" s="1"/>
      <c r="K1686" s="29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75" customHeight="1" x14ac:dyDescent="0.3">
      <c r="A1687" s="1"/>
      <c r="B1687" s="33">
        <v>44459</v>
      </c>
      <c r="C1687" s="34"/>
      <c r="D1687" s="24">
        <v>764867</v>
      </c>
      <c r="E1687" s="46" t="str">
        <f ca="1">IFERROR(OFFSET('Product list'!$D$1,MATCH(D1687,'Product list'!$C:$C,0)-1,0),"Product Not in List")</f>
        <v xml:space="preserve">Eye Round  MW/VAC FRZ    Carton </v>
      </c>
      <c r="F1687" s="36">
        <v>15441.18</v>
      </c>
      <c r="G1687" s="42">
        <v>9.1999999999999993</v>
      </c>
      <c r="H1687" s="1"/>
      <c r="I1687" s="38">
        <f t="shared" si="0"/>
        <v>142058.856</v>
      </c>
      <c r="J1687" s="1"/>
      <c r="K1687" s="29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75" customHeight="1" x14ac:dyDescent="0.3">
      <c r="A1688" s="1"/>
      <c r="B1688" s="33">
        <v>44459</v>
      </c>
      <c r="C1688" s="34"/>
      <c r="D1688" s="24">
        <v>764869</v>
      </c>
      <c r="E1688" s="46" t="str">
        <f ca="1">IFERROR(OFFSET('Product list'!$D$1,MATCH(D1688,'Product list'!$C:$C,0)-1,0),"Product Not in List")</f>
        <v xml:space="preserve">Brisket Point End - Deckle Off 5 Rib IW/VAC FRZ    Carton </v>
      </c>
      <c r="F1688" s="36">
        <v>51470.59</v>
      </c>
      <c r="G1688" s="42">
        <v>8.9</v>
      </c>
      <c r="H1688" s="1"/>
      <c r="I1688" s="38">
        <f t="shared" si="0"/>
        <v>458088.25099999999</v>
      </c>
      <c r="J1688" s="1"/>
      <c r="K1688" s="29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75" customHeight="1" x14ac:dyDescent="0.3">
      <c r="A1689" s="1"/>
      <c r="B1689" s="33">
        <v>44459</v>
      </c>
      <c r="C1689" s="34"/>
      <c r="D1689" s="24">
        <v>764916</v>
      </c>
      <c r="E1689" s="46" t="str">
        <f ca="1">IFERROR(OFFSET('Product list'!$D$1,MATCH(D1689,'Product list'!$C:$C,0)-1,0),"Product Not in List")</f>
        <v xml:space="preserve">Flank Steak  LP FRZ    Carton </v>
      </c>
      <c r="F1689" s="36">
        <v>5705</v>
      </c>
      <c r="G1689" s="42">
        <v>11</v>
      </c>
      <c r="H1689" s="1"/>
      <c r="I1689" s="38">
        <f t="shared" si="0"/>
        <v>62755</v>
      </c>
      <c r="J1689" s="1"/>
      <c r="K1689" s="29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75" customHeight="1" x14ac:dyDescent="0.3">
      <c r="A1690" s="1"/>
      <c r="B1690" s="33">
        <v>44459</v>
      </c>
      <c r="C1690" s="34"/>
      <c r="D1690" s="24">
        <v>79863</v>
      </c>
      <c r="E1690" s="46" t="str">
        <f ca="1">IFERROR(OFFSET('Product list'!$D$1,MATCH(D1690,'Product list'!$C:$C,0)-1,0),"Product Not in List")</f>
        <v>Outside Flat IW/VAC FZN Non-Halal Generic Carton</v>
      </c>
      <c r="F1690" s="36">
        <v>10294</v>
      </c>
      <c r="G1690" s="42">
        <v>7.5</v>
      </c>
      <c r="H1690" s="1"/>
      <c r="I1690" s="38">
        <f t="shared" si="0"/>
        <v>77205</v>
      </c>
      <c r="J1690" s="1"/>
      <c r="K1690" s="29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75" customHeight="1" x14ac:dyDescent="0.3">
      <c r="A1691" s="1"/>
      <c r="B1691" s="33">
        <v>44459</v>
      </c>
      <c r="C1691" s="34"/>
      <c r="D1691" s="24">
        <v>764738</v>
      </c>
      <c r="E1691" s="47" t="str">
        <f ca="1">IFERROR(OFFSET('Product list'!$D$1,MATCH(D1691,'Product list'!$C:$C,0)-1,0),"Product Not in List")</f>
        <v>Trimmings 85cl</v>
      </c>
      <c r="F1691" s="36">
        <v>17647</v>
      </c>
      <c r="G1691" s="43">
        <v>7.5</v>
      </c>
      <c r="H1691" s="1"/>
      <c r="I1691" s="38">
        <f t="shared" si="0"/>
        <v>132352.5</v>
      </c>
      <c r="J1691" s="1"/>
      <c r="K1691" s="29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75" customHeight="1" x14ac:dyDescent="0.3">
      <c r="A1692" s="1"/>
      <c r="B1692" s="33">
        <v>44459</v>
      </c>
      <c r="C1692" s="34"/>
      <c r="D1692" s="48">
        <v>663968</v>
      </c>
      <c r="E1692" s="52" t="str">
        <f ca="1">IFERROR(OFFSET('Product list'!$D$1,MATCH(D1692,'Product list'!$C:$C,0)-1,0),"Product Not in List")</f>
        <v xml:space="preserve">Brisket Navel End - 5 Rib MW/VAC FRZ HGP-Free  CHINA LABEL Carton </v>
      </c>
      <c r="F1692" s="50">
        <v>5019</v>
      </c>
      <c r="G1692" s="53">
        <v>9.59</v>
      </c>
      <c r="H1692" s="1"/>
      <c r="I1692" s="38">
        <f t="shared" si="0"/>
        <v>48132.21</v>
      </c>
      <c r="J1692" s="1"/>
      <c r="K1692" s="29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75" customHeight="1" x14ac:dyDescent="0.3">
      <c r="A1693" s="1"/>
      <c r="B1693" s="33">
        <v>44459</v>
      </c>
      <c r="C1693" s="34"/>
      <c r="D1693" s="48">
        <v>698166</v>
      </c>
      <c r="E1693" s="52" t="str">
        <f ca="1">IFERROR(OFFSET('Product list'!$D$1,MATCH(D1693,'Product list'!$C:$C,0)-1,0),"Product Not in List")</f>
        <v xml:space="preserve">Thin Flank  MW/VAC FRZ HGP-Free  CHINA LABEL Carton </v>
      </c>
      <c r="F1693" s="50">
        <v>1362</v>
      </c>
      <c r="G1693" s="53">
        <v>6.45</v>
      </c>
      <c r="H1693" s="1"/>
      <c r="I1693" s="38">
        <f t="shared" si="0"/>
        <v>8784.9</v>
      </c>
      <c r="J1693" s="1"/>
      <c r="K1693" s="29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75" customHeight="1" x14ac:dyDescent="0.3">
      <c r="A1694" s="1"/>
      <c r="B1694" s="33">
        <v>44459</v>
      </c>
      <c r="C1694" s="34"/>
      <c r="D1694" s="48">
        <v>764862</v>
      </c>
      <c r="E1694" s="52" t="str">
        <f ca="1">IFERROR(OFFSET('Product list'!$D$1,MATCH(D1694,'Product list'!$C:$C,0)-1,0),"Product Not in List")</f>
        <v xml:space="preserve">Neck Bones  LP FRZ HGP-Free  CHINA LABEL Carton </v>
      </c>
      <c r="F1694" s="50">
        <v>2553</v>
      </c>
      <c r="G1694" s="53">
        <v>3.5</v>
      </c>
      <c r="H1694" s="1"/>
      <c r="I1694" s="38">
        <f t="shared" si="0"/>
        <v>8935.5</v>
      </c>
      <c r="J1694" s="1"/>
      <c r="K1694" s="29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75" customHeight="1" x14ac:dyDescent="0.3">
      <c r="A1695" s="1"/>
      <c r="B1695" s="33">
        <v>44466</v>
      </c>
      <c r="C1695" s="34"/>
      <c r="D1695" s="24">
        <v>12444</v>
      </c>
      <c r="E1695" s="45" t="str">
        <f ca="1">IFERROR(OFFSET('Product list'!$D$1,MATCH(D1695,'Product list'!$C:$C,0)-1,0),"Product Not in List")</f>
        <v>*YP* Trimmings 75CL 27.2kg BP FRZ Halal Generic Carton</v>
      </c>
      <c r="F1695" s="36">
        <v>108235.29</v>
      </c>
      <c r="G1695" s="41">
        <v>5.6</v>
      </c>
      <c r="H1695" s="1"/>
      <c r="I1695" s="38">
        <f t="shared" si="0"/>
        <v>606117.62399999995</v>
      </c>
      <c r="J1695" s="1"/>
      <c r="K1695" s="29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75" customHeight="1" x14ac:dyDescent="0.3">
      <c r="A1696" s="1"/>
      <c r="B1696" s="33">
        <v>44466</v>
      </c>
      <c r="C1696" s="34"/>
      <c r="D1696" s="24">
        <v>55217</v>
      </c>
      <c r="E1696" s="46" t="str">
        <f ca="1">IFERROR(OFFSET('Product list'!$D$1,MATCH(D1696,'Product list'!$C:$C,0)-1,0),"Product Not in List")</f>
        <v xml:space="preserve">Short Ribs - 3 Rib MW/VAC FRZ    Carton </v>
      </c>
      <c r="F1696" s="36">
        <v>10705.88</v>
      </c>
      <c r="G1696" s="42">
        <v>10.3</v>
      </c>
      <c r="H1696" s="1"/>
      <c r="I1696" s="38">
        <f t="shared" si="0"/>
        <v>110270.564</v>
      </c>
      <c r="J1696" s="1"/>
      <c r="K1696" s="29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75" customHeight="1" x14ac:dyDescent="0.3">
      <c r="A1697" s="1"/>
      <c r="B1697" s="33">
        <v>44466</v>
      </c>
      <c r="C1697" s="34"/>
      <c r="D1697" s="24">
        <v>689667</v>
      </c>
      <c r="E1697" s="46" t="str">
        <f ca="1">IFERROR(OFFSET('Product list'!$D$1,MATCH(D1697,'Product list'!$C:$C,0)-1,0),"Product Not in List")</f>
        <v xml:space="preserve">Neck Bone  LP FRZ  Halal  Carton </v>
      </c>
      <c r="F1697" s="36">
        <v>8182</v>
      </c>
      <c r="G1697" s="42">
        <v>2.2000000000000002</v>
      </c>
      <c r="H1697" s="1"/>
      <c r="I1697" s="38">
        <f t="shared" si="0"/>
        <v>18000.400000000001</v>
      </c>
      <c r="J1697" s="1"/>
      <c r="K1697" s="29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75" customHeight="1" x14ac:dyDescent="0.3">
      <c r="A1698" s="1"/>
      <c r="B1698" s="33">
        <v>44466</v>
      </c>
      <c r="C1698" s="34"/>
      <c r="D1698" s="24">
        <v>689794</v>
      </c>
      <c r="E1698" s="46" t="str">
        <f ca="1">IFERROR(OFFSET('Product list'!$D$1,MATCH(D1698,'Product list'!$C:$C,0)-1,0),"Product Not in List")</f>
        <v xml:space="preserve">Chuck Roll - 5 Rib IW/VAC FRZ  Halal  Carton </v>
      </c>
      <c r="F1698" s="36">
        <v>39117.65</v>
      </c>
      <c r="G1698" s="42">
        <v>9.1999999999999993</v>
      </c>
      <c r="H1698" s="1"/>
      <c r="I1698" s="38">
        <f t="shared" si="0"/>
        <v>359882.38</v>
      </c>
      <c r="J1698" s="1"/>
      <c r="K1698" s="29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75" customHeight="1" x14ac:dyDescent="0.3">
      <c r="A1699" s="1"/>
      <c r="B1699" s="33">
        <v>44466</v>
      </c>
      <c r="C1699" s="34"/>
      <c r="D1699" s="24">
        <v>697365</v>
      </c>
      <c r="E1699" s="46" t="str">
        <f ca="1">IFERROR(OFFSET('Product list'!$D$1,MATCH(D1699,'Product list'!$C:$C,0)-1,0),"Product Not in List")</f>
        <v>*YP* Knuckle - Undercut On IW/VAC FRZ Halal Generic Carton</v>
      </c>
      <c r="F1699" s="36">
        <v>25294</v>
      </c>
      <c r="G1699" s="42">
        <v>9</v>
      </c>
      <c r="H1699" s="1"/>
      <c r="I1699" s="38">
        <f t="shared" si="0"/>
        <v>227646</v>
      </c>
      <c r="J1699" s="1"/>
      <c r="K1699" s="29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75" customHeight="1" x14ac:dyDescent="0.3">
      <c r="A1700" s="1"/>
      <c r="B1700" s="33">
        <v>44466</v>
      </c>
      <c r="C1700" s="34"/>
      <c r="D1700" s="24">
        <v>698188</v>
      </c>
      <c r="E1700" s="46" t="str">
        <f ca="1">IFERROR(OFFSET('Product list'!$D$1,MATCH(D1700,'Product list'!$C:$C,0)-1,0),"Product Not in List")</f>
        <v xml:space="preserve">Chuck Roll - 5 Rib IW/VAC FRZ HGP-Free  CHINA LABEL Carton </v>
      </c>
      <c r="F1700" s="36">
        <v>16167.47</v>
      </c>
      <c r="G1700" s="42">
        <v>9.1999999999999993</v>
      </c>
      <c r="H1700" s="1"/>
      <c r="I1700" s="38">
        <f t="shared" si="0"/>
        <v>148740.72399999999</v>
      </c>
      <c r="J1700" s="1"/>
      <c r="K1700" s="29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75" customHeight="1" x14ac:dyDescent="0.3">
      <c r="A1701" s="1"/>
      <c r="B1701" s="33">
        <v>44466</v>
      </c>
      <c r="C1701" s="34"/>
      <c r="D1701" s="48">
        <v>698227</v>
      </c>
      <c r="E1701" s="49" t="str">
        <f ca="1">IFERROR(OFFSET('Product list'!$D$1,MATCH(D1701,'Product list'!$C:$C,0)-1,0),"Product Not in List")</f>
        <v xml:space="preserve">Chuck Short Rib - 3 Rib MW/VAC FRZ HGP-Free  CHINA LABEL Carton </v>
      </c>
      <c r="F1701" s="50">
        <v>3529.41</v>
      </c>
      <c r="G1701" s="51">
        <v>9.07</v>
      </c>
      <c r="H1701" s="1"/>
      <c r="I1701" s="38">
        <f t="shared" si="0"/>
        <v>32011.7487</v>
      </c>
      <c r="J1701" s="1"/>
      <c r="K1701" s="29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75" customHeight="1" x14ac:dyDescent="0.3">
      <c r="A1702" s="1"/>
      <c r="B1702" s="33">
        <v>44466</v>
      </c>
      <c r="C1702" s="34"/>
      <c r="D1702" s="24">
        <v>698228</v>
      </c>
      <c r="E1702" s="46" t="str">
        <f ca="1">IFERROR(OFFSET('Product list'!$D$1,MATCH(D1702,'Product list'!$C:$C,0)-1,0),"Product Not in List")</f>
        <v xml:space="preserve">Short Rib  MW/VAC FRZ HGP-Free  CHINA LABEL Carton </v>
      </c>
      <c r="F1702" s="36">
        <v>4411.76</v>
      </c>
      <c r="G1702" s="42">
        <v>12.8</v>
      </c>
      <c r="H1702" s="1"/>
      <c r="I1702" s="38">
        <f t="shared" si="0"/>
        <v>56470.528000000006</v>
      </c>
      <c r="J1702" s="1"/>
      <c r="K1702" s="29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75" customHeight="1" x14ac:dyDescent="0.3">
      <c r="A1703" s="1"/>
      <c r="B1703" s="33">
        <v>44466</v>
      </c>
      <c r="C1703" s="34"/>
      <c r="D1703" s="24">
        <v>698267</v>
      </c>
      <c r="E1703" s="46" t="str">
        <f ca="1">IFERROR(OFFSET('Product list'!$D$1,MATCH(D1703,'Product list'!$C:$C,0)-1,0),"Product Not in List")</f>
        <v xml:space="preserve">Back Ribs - 6 Rib LP FRZ    Carton </v>
      </c>
      <c r="F1703" s="36">
        <v>8235.2900000000009</v>
      </c>
      <c r="G1703" s="42">
        <v>6.8</v>
      </c>
      <c r="H1703" s="1"/>
      <c r="I1703" s="38">
        <f t="shared" si="0"/>
        <v>55999.972000000002</v>
      </c>
      <c r="J1703" s="1"/>
      <c r="K1703" s="29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75" customHeight="1" x14ac:dyDescent="0.3">
      <c r="A1704" s="1"/>
      <c r="B1704" s="33">
        <v>44466</v>
      </c>
      <c r="C1704" s="34"/>
      <c r="D1704" s="24">
        <v>698268</v>
      </c>
      <c r="E1704" s="46" t="str">
        <f ca="1">IFERROR(OFFSET('Product list'!$D$1,MATCH(D1704,'Product list'!$C:$C,0)-1,0),"Product Not in List")</f>
        <v xml:space="preserve">Tri Tip  MW/VAC CHILLED    Carton </v>
      </c>
      <c r="F1704" s="36">
        <v>7352.94</v>
      </c>
      <c r="G1704" s="42">
        <v>9.8000000000000007</v>
      </c>
      <c r="H1704" s="1"/>
      <c r="I1704" s="38">
        <f t="shared" si="0"/>
        <v>72058.812000000005</v>
      </c>
      <c r="J1704" s="1"/>
      <c r="K1704" s="29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75" customHeight="1" x14ac:dyDescent="0.3">
      <c r="A1705" s="1"/>
      <c r="B1705" s="33">
        <v>44466</v>
      </c>
      <c r="C1705" s="34"/>
      <c r="D1705" s="24">
        <v>698273</v>
      </c>
      <c r="E1705" s="46" t="str">
        <f ca="1">IFERROR(OFFSET('Product list'!$D$1,MATCH(D1705,'Product list'!$C:$C,0)-1,0),"Product Not in List")</f>
        <v xml:space="preserve">Brisket Pieces - Deckle MW/VAC FRZ HGP-Free  CHINA LABEL Carton </v>
      </c>
      <c r="F1705" s="36">
        <v>4411.76</v>
      </c>
      <c r="G1705" s="42">
        <v>5</v>
      </c>
      <c r="H1705" s="1"/>
      <c r="I1705" s="38">
        <f t="shared" si="0"/>
        <v>22058.800000000003</v>
      </c>
      <c r="J1705" s="1"/>
      <c r="K1705" s="29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75" customHeight="1" x14ac:dyDescent="0.3">
      <c r="A1706" s="1"/>
      <c r="B1706" s="33">
        <v>44466</v>
      </c>
      <c r="C1706" s="34"/>
      <c r="D1706" s="24">
        <v>698301</v>
      </c>
      <c r="E1706" s="46" t="str">
        <f ca="1">IFERROR(OFFSET('Product list'!$D$1,MATCH(D1706,'Product list'!$C:$C,0)-1,0),"Product Not in List")</f>
        <v xml:space="preserve">Back Ribs - 6 Rib, approx 120mm LP FRZ HGP-Free  CHINA LABEL Carton </v>
      </c>
      <c r="F1706" s="36">
        <v>3529</v>
      </c>
      <c r="G1706" s="42">
        <v>6.8</v>
      </c>
      <c r="H1706" s="1"/>
      <c r="I1706" s="38">
        <f t="shared" si="0"/>
        <v>23997.200000000001</v>
      </c>
      <c r="J1706" s="1"/>
      <c r="K1706" s="29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75" customHeight="1" x14ac:dyDescent="0.3">
      <c r="A1707" s="1"/>
      <c r="B1707" s="33">
        <v>44466</v>
      </c>
      <c r="C1707" s="34"/>
      <c r="D1707" s="24">
        <v>698565</v>
      </c>
      <c r="E1707" s="46" t="str">
        <f ca="1">IFERROR(OFFSET('Product list'!$D$1,MATCH(D1707,'Product list'!$C:$C,0)-1,0),"Product Not in List")</f>
        <v xml:space="preserve">Brisket Navel End - 7 Rib IW/VAC CHILLED    Carton </v>
      </c>
      <c r="F1707" s="36">
        <v>25863</v>
      </c>
      <c r="G1707" s="42">
        <v>8.8000000000000007</v>
      </c>
      <c r="H1707" s="1"/>
      <c r="I1707" s="38">
        <f t="shared" si="0"/>
        <v>227594.40000000002</v>
      </c>
      <c r="J1707" s="1"/>
      <c r="K1707" s="29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75" customHeight="1" x14ac:dyDescent="0.3">
      <c r="A1708" s="1"/>
      <c r="B1708" s="33">
        <v>44466</v>
      </c>
      <c r="C1708" s="34"/>
      <c r="D1708" s="24">
        <v>698818</v>
      </c>
      <c r="E1708" s="46" t="str">
        <f ca="1">IFERROR(OFFSET('Product list'!$D$1,MATCH(D1708,'Product list'!$C:$C,0)-1,0),"Product Not in List")</f>
        <v>*YP* Trimmings 65CL 27.2kg BP FRZ Halal Generic Carton</v>
      </c>
      <c r="F1708" s="36">
        <v>91285</v>
      </c>
      <c r="G1708" s="42">
        <v>4.5999999999999996</v>
      </c>
      <c r="H1708" s="1"/>
      <c r="I1708" s="38">
        <f t="shared" si="0"/>
        <v>419910.99999999994</v>
      </c>
      <c r="J1708" s="1"/>
      <c r="K1708" s="29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75" customHeight="1" x14ac:dyDescent="0.3">
      <c r="A1709" s="1"/>
      <c r="B1709" s="33">
        <v>44466</v>
      </c>
      <c r="C1709" s="34"/>
      <c r="D1709" s="24">
        <v>763706</v>
      </c>
      <c r="E1709" s="46" t="str">
        <f ca="1">IFERROR(OFFSET('Product list'!$D$1,MATCH(D1709,'Product list'!$C:$C,0)-1,0),"Product Not in List")</f>
        <v xml:space="preserve">Intercostals - Portion Minimum 85mm MW/VAC FRZ    Carton </v>
      </c>
      <c r="F1709" s="36">
        <v>7352</v>
      </c>
      <c r="G1709" s="42">
        <v>11</v>
      </c>
      <c r="H1709" s="1"/>
      <c r="I1709" s="38">
        <f t="shared" si="0"/>
        <v>80872</v>
      </c>
      <c r="J1709" s="1"/>
      <c r="K1709" s="29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75" customHeight="1" x14ac:dyDescent="0.3">
      <c r="A1710" s="1"/>
      <c r="B1710" s="33">
        <v>44466</v>
      </c>
      <c r="C1710" s="34"/>
      <c r="D1710" s="24">
        <v>763707</v>
      </c>
      <c r="E1710" s="46" t="str">
        <f ca="1">IFERROR(OFFSET('Product list'!$D$1,MATCH(D1710,'Product list'!$C:$C,0)-1,0),"Product Not in List")</f>
        <v xml:space="preserve">Oyster Blade  IW/VAC FRZ    Carton </v>
      </c>
      <c r="F1710" s="36">
        <v>8823.5300000000007</v>
      </c>
      <c r="G1710" s="42">
        <v>9</v>
      </c>
      <c r="H1710" s="1"/>
      <c r="I1710" s="38">
        <f t="shared" si="0"/>
        <v>79411.77</v>
      </c>
      <c r="J1710" s="1"/>
      <c r="K1710" s="29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75" customHeight="1" x14ac:dyDescent="0.3">
      <c r="A1711" s="1"/>
      <c r="B1711" s="33">
        <v>44466</v>
      </c>
      <c r="C1711" s="34"/>
      <c r="D1711" s="24">
        <v>764794</v>
      </c>
      <c r="E1711" s="46" t="str">
        <f ca="1">IFERROR(OFFSET('Product list'!$D$1,MATCH(D1711,'Product list'!$C:$C,0)-1,0),"Product Not in List")</f>
        <v xml:space="preserve">Chuck Short Rib - 3 Rib MW/VAC FRZ    Carton </v>
      </c>
      <c r="F1711" s="36">
        <v>11764.71</v>
      </c>
      <c r="G1711" s="42">
        <v>8.9</v>
      </c>
      <c r="H1711" s="1"/>
      <c r="I1711" s="38">
        <f t="shared" si="0"/>
        <v>104705.91899999999</v>
      </c>
      <c r="J1711" s="1"/>
      <c r="K1711" s="29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75" customHeight="1" x14ac:dyDescent="0.3">
      <c r="A1712" s="1"/>
      <c r="B1712" s="33">
        <v>44466</v>
      </c>
      <c r="C1712" s="34"/>
      <c r="D1712" s="24">
        <v>764817</v>
      </c>
      <c r="E1712" s="46" t="str">
        <f ca="1">IFERROR(OFFSET('Product list'!$D$1,MATCH(D1712,'Product list'!$C:$C,0)-1,0),"Product Not in List")</f>
        <v xml:space="preserve">Flap Meat  MW/VAC CHILLED    Carton </v>
      </c>
      <c r="F1712" s="36">
        <v>15441</v>
      </c>
      <c r="G1712" s="42">
        <v>14.4</v>
      </c>
      <c r="H1712" s="1"/>
      <c r="I1712" s="38">
        <f t="shared" si="0"/>
        <v>222350.4</v>
      </c>
      <c r="J1712" s="1"/>
      <c r="K1712" s="29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75" customHeight="1" x14ac:dyDescent="0.3">
      <c r="A1713" s="1"/>
      <c r="B1713" s="33">
        <v>44466</v>
      </c>
      <c r="C1713" s="34"/>
      <c r="D1713" s="24">
        <v>764822</v>
      </c>
      <c r="E1713" s="46" t="str">
        <f ca="1">IFERROR(OFFSET('Product list'!$D$1,MATCH(D1713,'Product list'!$C:$C,0)-1,0),"Product Not in List")</f>
        <v xml:space="preserve">Bolar Blade  IW/VAC FRZ    Carton </v>
      </c>
      <c r="F1713" s="36">
        <v>11764</v>
      </c>
      <c r="G1713" s="42">
        <v>8.5</v>
      </c>
      <c r="H1713" s="1"/>
      <c r="I1713" s="38">
        <f t="shared" si="0"/>
        <v>99994</v>
      </c>
      <c r="J1713" s="1"/>
      <c r="K1713" s="29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75" customHeight="1" x14ac:dyDescent="0.3">
      <c r="A1714" s="1"/>
      <c r="B1714" s="33">
        <v>44466</v>
      </c>
      <c r="C1714" s="34"/>
      <c r="D1714" s="24">
        <v>764828</v>
      </c>
      <c r="E1714" s="46" t="str">
        <f ca="1">IFERROR(OFFSET('Product list'!$D$1,MATCH(D1714,'Product list'!$C:$C,0)-1,0),"Product Not in List")</f>
        <v xml:space="preserve">Inside Skirt  MW/VAC FRZ    Carton </v>
      </c>
      <c r="F1714" s="36">
        <v>11323.53</v>
      </c>
      <c r="G1714" s="42">
        <v>9.1999999999999993</v>
      </c>
      <c r="H1714" s="1"/>
      <c r="I1714" s="38">
        <f t="shared" si="0"/>
        <v>104176.476</v>
      </c>
      <c r="J1714" s="1"/>
      <c r="K1714" s="29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75" customHeight="1" x14ac:dyDescent="0.3">
      <c r="A1715" s="1"/>
      <c r="B1715" s="33">
        <v>44466</v>
      </c>
      <c r="C1715" s="34"/>
      <c r="D1715" s="24">
        <v>764832</v>
      </c>
      <c r="E1715" s="46" t="str">
        <f ca="1">IFERROR(OFFSET('Product list'!$D$1,MATCH(D1715,'Product list'!$C:$C,0)-1,0),"Product Not in List")</f>
        <v xml:space="preserve">Plate Rib  BP FRZ    Carton </v>
      </c>
      <c r="F1715" s="36">
        <v>4411.76</v>
      </c>
      <c r="G1715" s="42">
        <v>3.9</v>
      </c>
      <c r="H1715" s="1"/>
      <c r="I1715" s="38">
        <f t="shared" si="0"/>
        <v>17205.864000000001</v>
      </c>
      <c r="J1715" s="1"/>
      <c r="K1715" s="29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75" customHeight="1" x14ac:dyDescent="0.3">
      <c r="A1716" s="1"/>
      <c r="B1716" s="33">
        <v>44466</v>
      </c>
      <c r="C1716" s="34"/>
      <c r="D1716" s="24">
        <v>764844</v>
      </c>
      <c r="E1716" s="46" t="str">
        <f ca="1">IFERROR(OFFSET('Product list'!$D$1,MATCH(D1716,'Product list'!$C:$C,0)-1,0),"Product Not in List")</f>
        <v xml:space="preserve">Spare Ribs - 3Rib LP FRZ    Carton </v>
      </c>
      <c r="F1716" s="36">
        <v>5882</v>
      </c>
      <c r="G1716" s="42">
        <v>4.4000000000000004</v>
      </c>
      <c r="H1716" s="1"/>
      <c r="I1716" s="38">
        <f t="shared" si="0"/>
        <v>25880.800000000003</v>
      </c>
      <c r="J1716" s="1"/>
      <c r="K1716" s="29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75" customHeight="1" x14ac:dyDescent="0.3">
      <c r="A1717" s="1"/>
      <c r="B1717" s="33">
        <v>44466</v>
      </c>
      <c r="C1717" s="34"/>
      <c r="D1717" s="24">
        <v>764861</v>
      </c>
      <c r="E1717" s="46" t="str">
        <f ca="1">IFERROR(OFFSET('Product list'!$D$1,MATCH(D1717,'Product list'!$C:$C,0)-1,0),"Product Not in List")</f>
        <v>*YP* Trimmings 50CL 25.0kg BP FRZ Halal Generic Carton</v>
      </c>
      <c r="F1717" s="36">
        <v>17647.060000000001</v>
      </c>
      <c r="G1717" s="42">
        <v>3.8</v>
      </c>
      <c r="H1717" s="1"/>
      <c r="I1717" s="38">
        <f t="shared" si="0"/>
        <v>67058.828000000009</v>
      </c>
      <c r="J1717" s="1"/>
      <c r="K1717" s="29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75" customHeight="1" x14ac:dyDescent="0.3">
      <c r="A1718" s="1"/>
      <c r="B1718" s="33">
        <v>44466</v>
      </c>
      <c r="C1718" s="34"/>
      <c r="D1718" s="24">
        <v>764867</v>
      </c>
      <c r="E1718" s="46" t="str">
        <f ca="1">IFERROR(OFFSET('Product list'!$D$1,MATCH(D1718,'Product list'!$C:$C,0)-1,0),"Product Not in List")</f>
        <v xml:space="preserve">Eye Round  MW/VAC FRZ    Carton </v>
      </c>
      <c r="F1718" s="36">
        <v>15441.18</v>
      </c>
      <c r="G1718" s="42">
        <v>9.1999999999999993</v>
      </c>
      <c r="H1718" s="1"/>
      <c r="I1718" s="38">
        <f t="shared" si="0"/>
        <v>142058.856</v>
      </c>
      <c r="J1718" s="1"/>
      <c r="K1718" s="29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75" customHeight="1" x14ac:dyDescent="0.3">
      <c r="A1719" s="1"/>
      <c r="B1719" s="33">
        <v>44466</v>
      </c>
      <c r="C1719" s="34"/>
      <c r="D1719" s="24">
        <v>764869</v>
      </c>
      <c r="E1719" s="46" t="str">
        <f ca="1">IFERROR(OFFSET('Product list'!$D$1,MATCH(D1719,'Product list'!$C:$C,0)-1,0),"Product Not in List")</f>
        <v xml:space="preserve">Brisket Point End - Deckle Off 5 Rib IW/VAC FRZ    Carton </v>
      </c>
      <c r="F1719" s="36">
        <v>51470.59</v>
      </c>
      <c r="G1719" s="42">
        <v>8.9</v>
      </c>
      <c r="H1719" s="1"/>
      <c r="I1719" s="38">
        <f t="shared" si="0"/>
        <v>458088.25099999999</v>
      </c>
      <c r="J1719" s="1"/>
      <c r="K1719" s="29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75" customHeight="1" x14ac:dyDescent="0.3">
      <c r="A1720" s="1"/>
      <c r="B1720" s="33">
        <v>44466</v>
      </c>
      <c r="C1720" s="34"/>
      <c r="D1720" s="24">
        <v>764916</v>
      </c>
      <c r="E1720" s="46" t="str">
        <f ca="1">IFERROR(OFFSET('Product list'!$D$1,MATCH(D1720,'Product list'!$C:$C,0)-1,0),"Product Not in List")</f>
        <v xml:space="preserve">Flank Steak  LP FRZ    Carton </v>
      </c>
      <c r="F1720" s="36">
        <v>5705</v>
      </c>
      <c r="G1720" s="42">
        <v>11</v>
      </c>
      <c r="H1720" s="1"/>
      <c r="I1720" s="38">
        <f t="shared" si="0"/>
        <v>62755</v>
      </c>
      <c r="J1720" s="1"/>
      <c r="K1720" s="29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75" customHeight="1" x14ac:dyDescent="0.3">
      <c r="A1721" s="1"/>
      <c r="B1721" s="33">
        <v>44466</v>
      </c>
      <c r="C1721" s="34"/>
      <c r="D1721" s="24">
        <v>79863</v>
      </c>
      <c r="E1721" s="46" t="str">
        <f ca="1">IFERROR(OFFSET('Product list'!$D$1,MATCH(D1721,'Product list'!$C:$C,0)-1,0),"Product Not in List")</f>
        <v>Outside Flat IW/VAC FZN Non-Halal Generic Carton</v>
      </c>
      <c r="F1721" s="36">
        <v>10294</v>
      </c>
      <c r="G1721" s="42">
        <v>7.5</v>
      </c>
      <c r="H1721" s="1"/>
      <c r="I1721" s="38">
        <f t="shared" si="0"/>
        <v>77205</v>
      </c>
      <c r="J1721" s="1"/>
      <c r="K1721" s="29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75" customHeight="1" x14ac:dyDescent="0.3">
      <c r="A1722" s="1"/>
      <c r="B1722" s="33">
        <v>44466</v>
      </c>
      <c r="C1722" s="34"/>
      <c r="D1722" s="24">
        <v>764738</v>
      </c>
      <c r="E1722" s="47" t="str">
        <f ca="1">IFERROR(OFFSET('Product list'!$D$1,MATCH(D1722,'Product list'!$C:$C,0)-1,0),"Product Not in List")</f>
        <v>Trimmings 85cl</v>
      </c>
      <c r="F1722" s="36">
        <v>17647</v>
      </c>
      <c r="G1722" s="43">
        <v>7.5</v>
      </c>
      <c r="H1722" s="1"/>
      <c r="I1722" s="38">
        <f t="shared" si="0"/>
        <v>132352.5</v>
      </c>
      <c r="J1722" s="1"/>
      <c r="K1722" s="29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75" customHeight="1" x14ac:dyDescent="0.3">
      <c r="A1723" s="1"/>
      <c r="B1723" s="33">
        <v>44466</v>
      </c>
      <c r="C1723" s="34"/>
      <c r="D1723" s="48">
        <v>663968</v>
      </c>
      <c r="E1723" s="52" t="str">
        <f ca="1">IFERROR(OFFSET('Product list'!$D$1,MATCH(D1723,'Product list'!$C:$C,0)-1,0),"Product Not in List")</f>
        <v xml:space="preserve">Brisket Navel End - 5 Rib MW/VAC FRZ HGP-Free  CHINA LABEL Carton </v>
      </c>
      <c r="F1723" s="50">
        <v>5019</v>
      </c>
      <c r="G1723" s="53">
        <v>9.59</v>
      </c>
      <c r="H1723" s="1"/>
      <c r="I1723" s="38">
        <f t="shared" si="0"/>
        <v>48132.21</v>
      </c>
      <c r="J1723" s="1"/>
      <c r="K1723" s="29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75" customHeight="1" x14ac:dyDescent="0.3">
      <c r="A1724" s="1"/>
      <c r="B1724" s="33">
        <v>44466</v>
      </c>
      <c r="C1724" s="34"/>
      <c r="D1724" s="48">
        <v>698166</v>
      </c>
      <c r="E1724" s="52" t="str">
        <f ca="1">IFERROR(OFFSET('Product list'!$D$1,MATCH(D1724,'Product list'!$C:$C,0)-1,0),"Product Not in List")</f>
        <v xml:space="preserve">Thin Flank  MW/VAC FRZ HGP-Free  CHINA LABEL Carton </v>
      </c>
      <c r="F1724" s="50">
        <v>1362</v>
      </c>
      <c r="G1724" s="53">
        <v>6.45</v>
      </c>
      <c r="H1724" s="1"/>
      <c r="I1724" s="38">
        <f t="shared" si="0"/>
        <v>8784.9</v>
      </c>
      <c r="J1724" s="1"/>
      <c r="K1724" s="29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75" customHeight="1" x14ac:dyDescent="0.3">
      <c r="A1725" s="1"/>
      <c r="B1725" s="33">
        <v>44466</v>
      </c>
      <c r="C1725" s="34"/>
      <c r="D1725" s="48">
        <v>764862</v>
      </c>
      <c r="E1725" s="52" t="str">
        <f ca="1">IFERROR(OFFSET('Product list'!$D$1,MATCH(D1725,'Product list'!$C:$C,0)-1,0),"Product Not in List")</f>
        <v xml:space="preserve">Neck Bones  LP FRZ HGP-Free  CHINA LABEL Carton </v>
      </c>
      <c r="F1725" s="36">
        <v>2553</v>
      </c>
      <c r="G1725" s="53">
        <v>3.5</v>
      </c>
      <c r="H1725" s="1"/>
      <c r="I1725" s="38">
        <f t="shared" si="0"/>
        <v>8935.5</v>
      </c>
      <c r="J1725" s="1"/>
      <c r="K1725" s="29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75" customHeight="1" x14ac:dyDescent="0.3">
      <c r="A1726" s="1"/>
      <c r="B1726" s="33">
        <v>44473</v>
      </c>
      <c r="C1726" s="34"/>
      <c r="D1726" s="24">
        <v>12444</v>
      </c>
      <c r="E1726" s="45" t="str">
        <f ca="1">IFERROR(OFFSET('Product list'!$D$1,MATCH(D1726,'Product list'!$C:$C,0)-1,0),"Product Not in List")</f>
        <v>*YP* Trimmings 75CL 27.2kg BP FRZ Halal Generic Carton</v>
      </c>
      <c r="F1726" s="36">
        <v>108235.29</v>
      </c>
      <c r="G1726" s="41">
        <v>5.6</v>
      </c>
      <c r="H1726" s="1"/>
      <c r="I1726" s="38">
        <f t="shared" si="0"/>
        <v>606117.62399999995</v>
      </c>
      <c r="J1726" s="1"/>
      <c r="K1726" s="29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75" customHeight="1" x14ac:dyDescent="0.3">
      <c r="A1727" s="1"/>
      <c r="B1727" s="33">
        <v>44473</v>
      </c>
      <c r="C1727" s="34"/>
      <c r="D1727" s="24">
        <v>55217</v>
      </c>
      <c r="E1727" s="46" t="str">
        <f ca="1">IFERROR(OFFSET('Product list'!$D$1,MATCH(D1727,'Product list'!$C:$C,0)-1,0),"Product Not in List")</f>
        <v xml:space="preserve">Short Ribs - 3 Rib MW/VAC FRZ    Carton </v>
      </c>
      <c r="F1727" s="36">
        <v>10705.88</v>
      </c>
      <c r="G1727" s="42">
        <v>10.3</v>
      </c>
      <c r="H1727" s="1"/>
      <c r="I1727" s="38">
        <f t="shared" si="0"/>
        <v>110270.564</v>
      </c>
      <c r="J1727" s="1"/>
      <c r="K1727" s="29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75" customHeight="1" x14ac:dyDescent="0.3">
      <c r="A1728" s="1"/>
      <c r="B1728" s="33">
        <v>44473</v>
      </c>
      <c r="C1728" s="34"/>
      <c r="D1728" s="24">
        <v>689667</v>
      </c>
      <c r="E1728" s="46" t="str">
        <f ca="1">IFERROR(OFFSET('Product list'!$D$1,MATCH(D1728,'Product list'!$C:$C,0)-1,0),"Product Not in List")</f>
        <v xml:space="preserve">Neck Bone  LP FRZ  Halal  Carton </v>
      </c>
      <c r="F1728" s="36">
        <v>8182</v>
      </c>
      <c r="G1728" s="42">
        <v>2.2000000000000002</v>
      </c>
      <c r="H1728" s="1"/>
      <c r="I1728" s="38">
        <f t="shared" si="0"/>
        <v>18000.400000000001</v>
      </c>
      <c r="J1728" s="1"/>
      <c r="K1728" s="29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75" customHeight="1" x14ac:dyDescent="0.3">
      <c r="A1729" s="1"/>
      <c r="B1729" s="33">
        <v>44473</v>
      </c>
      <c r="C1729" s="34"/>
      <c r="D1729" s="24">
        <v>689794</v>
      </c>
      <c r="E1729" s="46" t="str">
        <f ca="1">IFERROR(OFFSET('Product list'!$D$1,MATCH(D1729,'Product list'!$C:$C,0)-1,0),"Product Not in List")</f>
        <v xml:space="preserve">Chuck Roll - 5 Rib IW/VAC FRZ  Halal  Carton </v>
      </c>
      <c r="F1729" s="36">
        <v>39117.65</v>
      </c>
      <c r="G1729" s="42">
        <v>9.1999999999999993</v>
      </c>
      <c r="H1729" s="1"/>
      <c r="I1729" s="38">
        <f t="shared" si="0"/>
        <v>359882.38</v>
      </c>
      <c r="J1729" s="1"/>
      <c r="K1729" s="29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75" customHeight="1" x14ac:dyDescent="0.3">
      <c r="A1730" s="1"/>
      <c r="B1730" s="33">
        <v>44473</v>
      </c>
      <c r="C1730" s="34"/>
      <c r="D1730" s="24">
        <v>697365</v>
      </c>
      <c r="E1730" s="46" t="str">
        <f ca="1">IFERROR(OFFSET('Product list'!$D$1,MATCH(D1730,'Product list'!$C:$C,0)-1,0),"Product Not in List")</f>
        <v>*YP* Knuckle - Undercut On IW/VAC FRZ Halal Generic Carton</v>
      </c>
      <c r="F1730" s="36">
        <v>25294</v>
      </c>
      <c r="G1730" s="42">
        <v>9</v>
      </c>
      <c r="H1730" s="1"/>
      <c r="I1730" s="38">
        <f t="shared" si="0"/>
        <v>227646</v>
      </c>
      <c r="J1730" s="1"/>
      <c r="K1730" s="29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75" customHeight="1" x14ac:dyDescent="0.3">
      <c r="A1731" s="1"/>
      <c r="B1731" s="33">
        <v>44473</v>
      </c>
      <c r="C1731" s="34"/>
      <c r="D1731" s="24">
        <v>698188</v>
      </c>
      <c r="E1731" s="46" t="str">
        <f ca="1">IFERROR(OFFSET('Product list'!$D$1,MATCH(D1731,'Product list'!$C:$C,0)-1,0),"Product Not in List")</f>
        <v xml:space="preserve">Chuck Roll - 5 Rib IW/VAC FRZ HGP-Free  CHINA LABEL Carton </v>
      </c>
      <c r="F1731" s="36">
        <v>16167.47</v>
      </c>
      <c r="G1731" s="42">
        <v>9.1999999999999993</v>
      </c>
      <c r="H1731" s="1"/>
      <c r="I1731" s="38">
        <f t="shared" si="0"/>
        <v>148740.72399999999</v>
      </c>
      <c r="J1731" s="1"/>
      <c r="K1731" s="29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75" customHeight="1" x14ac:dyDescent="0.3">
      <c r="A1732" s="1"/>
      <c r="B1732" s="33">
        <v>44473</v>
      </c>
      <c r="C1732" s="34"/>
      <c r="D1732" s="48">
        <v>698227</v>
      </c>
      <c r="E1732" s="49" t="str">
        <f ca="1">IFERROR(OFFSET('Product list'!$D$1,MATCH(D1732,'Product list'!$C:$C,0)-1,0),"Product Not in List")</f>
        <v xml:space="preserve">Chuck Short Rib - 3 Rib MW/VAC FRZ HGP-Free  CHINA LABEL Carton </v>
      </c>
      <c r="F1732" s="36">
        <v>3529.41</v>
      </c>
      <c r="G1732" s="51">
        <v>9.07</v>
      </c>
      <c r="H1732" s="1"/>
      <c r="I1732" s="38">
        <f t="shared" si="0"/>
        <v>32011.7487</v>
      </c>
      <c r="J1732" s="1"/>
      <c r="K1732" s="29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75" customHeight="1" x14ac:dyDescent="0.3">
      <c r="A1733" s="1"/>
      <c r="B1733" s="33">
        <v>44473</v>
      </c>
      <c r="C1733" s="34"/>
      <c r="D1733" s="24">
        <v>698228</v>
      </c>
      <c r="E1733" s="46" t="str">
        <f ca="1">IFERROR(OFFSET('Product list'!$D$1,MATCH(D1733,'Product list'!$C:$C,0)-1,0),"Product Not in List")</f>
        <v xml:space="preserve">Short Rib  MW/VAC FRZ HGP-Free  CHINA LABEL Carton </v>
      </c>
      <c r="F1733" s="36">
        <v>4411.76</v>
      </c>
      <c r="G1733" s="42">
        <v>12.8</v>
      </c>
      <c r="H1733" s="1"/>
      <c r="I1733" s="38">
        <f t="shared" si="0"/>
        <v>56470.528000000006</v>
      </c>
      <c r="J1733" s="1"/>
      <c r="K1733" s="29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75" customHeight="1" x14ac:dyDescent="0.3">
      <c r="A1734" s="1"/>
      <c r="B1734" s="33">
        <v>44473</v>
      </c>
      <c r="C1734" s="34"/>
      <c r="D1734" s="24">
        <v>698267</v>
      </c>
      <c r="E1734" s="46" t="str">
        <f ca="1">IFERROR(OFFSET('Product list'!$D$1,MATCH(D1734,'Product list'!$C:$C,0)-1,0),"Product Not in List")</f>
        <v xml:space="preserve">Back Ribs - 6 Rib LP FRZ    Carton </v>
      </c>
      <c r="F1734" s="36">
        <v>8235.2900000000009</v>
      </c>
      <c r="G1734" s="42">
        <v>6.8</v>
      </c>
      <c r="H1734" s="1"/>
      <c r="I1734" s="38">
        <f t="shared" si="0"/>
        <v>55999.972000000002</v>
      </c>
      <c r="J1734" s="1"/>
      <c r="K1734" s="29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75" customHeight="1" x14ac:dyDescent="0.3">
      <c r="A1735" s="1"/>
      <c r="B1735" s="33">
        <v>44473</v>
      </c>
      <c r="C1735" s="34"/>
      <c r="D1735" s="24">
        <v>698268</v>
      </c>
      <c r="E1735" s="46" t="str">
        <f ca="1">IFERROR(OFFSET('Product list'!$D$1,MATCH(D1735,'Product list'!$C:$C,0)-1,0),"Product Not in List")</f>
        <v xml:space="preserve">Tri Tip  MW/VAC CHILLED    Carton </v>
      </c>
      <c r="F1735" s="36">
        <v>7352.94</v>
      </c>
      <c r="G1735" s="42">
        <v>9.8000000000000007</v>
      </c>
      <c r="H1735" s="1"/>
      <c r="I1735" s="38">
        <f t="shared" si="0"/>
        <v>72058.812000000005</v>
      </c>
      <c r="J1735" s="1"/>
      <c r="K1735" s="29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75" customHeight="1" x14ac:dyDescent="0.3">
      <c r="A1736" s="1"/>
      <c r="B1736" s="33">
        <v>44473</v>
      </c>
      <c r="C1736" s="34"/>
      <c r="D1736" s="24">
        <v>698273</v>
      </c>
      <c r="E1736" s="46" t="str">
        <f ca="1">IFERROR(OFFSET('Product list'!$D$1,MATCH(D1736,'Product list'!$C:$C,0)-1,0),"Product Not in List")</f>
        <v xml:space="preserve">Brisket Pieces - Deckle MW/VAC FRZ HGP-Free  CHINA LABEL Carton </v>
      </c>
      <c r="F1736" s="36">
        <v>4411.76</v>
      </c>
      <c r="G1736" s="42">
        <v>5</v>
      </c>
      <c r="H1736" s="1"/>
      <c r="I1736" s="38">
        <f t="shared" si="0"/>
        <v>22058.800000000003</v>
      </c>
      <c r="J1736" s="1"/>
      <c r="K1736" s="29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75" customHeight="1" x14ac:dyDescent="0.3">
      <c r="A1737" s="1"/>
      <c r="B1737" s="33">
        <v>44473</v>
      </c>
      <c r="C1737" s="34"/>
      <c r="D1737" s="24">
        <v>698301</v>
      </c>
      <c r="E1737" s="46" t="str">
        <f ca="1">IFERROR(OFFSET('Product list'!$D$1,MATCH(D1737,'Product list'!$C:$C,0)-1,0),"Product Not in List")</f>
        <v xml:space="preserve">Back Ribs - 6 Rib, approx 120mm LP FRZ HGP-Free  CHINA LABEL Carton </v>
      </c>
      <c r="F1737" s="36">
        <v>3529</v>
      </c>
      <c r="G1737" s="42">
        <v>6.8</v>
      </c>
      <c r="H1737" s="1"/>
      <c r="I1737" s="38">
        <f t="shared" si="0"/>
        <v>23997.200000000001</v>
      </c>
      <c r="J1737" s="1"/>
      <c r="K1737" s="29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75" customHeight="1" x14ac:dyDescent="0.3">
      <c r="A1738" s="1"/>
      <c r="B1738" s="33">
        <v>44473</v>
      </c>
      <c r="C1738" s="34"/>
      <c r="D1738" s="24">
        <v>698565</v>
      </c>
      <c r="E1738" s="46" t="str">
        <f ca="1">IFERROR(OFFSET('Product list'!$D$1,MATCH(D1738,'Product list'!$C:$C,0)-1,0),"Product Not in List")</f>
        <v xml:space="preserve">Brisket Navel End - 7 Rib IW/VAC CHILLED    Carton </v>
      </c>
      <c r="F1738" s="36">
        <v>25863</v>
      </c>
      <c r="G1738" s="42">
        <v>8.8000000000000007</v>
      </c>
      <c r="H1738" s="1"/>
      <c r="I1738" s="38">
        <f t="shared" si="0"/>
        <v>227594.40000000002</v>
      </c>
      <c r="J1738" s="1"/>
      <c r="K1738" s="29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75" customHeight="1" x14ac:dyDescent="0.3">
      <c r="A1739" s="1"/>
      <c r="B1739" s="33">
        <v>44473</v>
      </c>
      <c r="C1739" s="34"/>
      <c r="D1739" s="24">
        <v>698818</v>
      </c>
      <c r="E1739" s="46" t="str">
        <f ca="1">IFERROR(OFFSET('Product list'!$D$1,MATCH(D1739,'Product list'!$C:$C,0)-1,0),"Product Not in List")</f>
        <v>*YP* Trimmings 65CL 27.2kg BP FRZ Halal Generic Carton</v>
      </c>
      <c r="F1739" s="36">
        <v>91285</v>
      </c>
      <c r="G1739" s="42">
        <v>4.5999999999999996</v>
      </c>
      <c r="H1739" s="1"/>
      <c r="I1739" s="38">
        <f t="shared" si="0"/>
        <v>419910.99999999994</v>
      </c>
      <c r="J1739" s="1"/>
      <c r="K1739" s="29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75" customHeight="1" x14ac:dyDescent="0.3">
      <c r="A1740" s="1"/>
      <c r="B1740" s="33">
        <v>44473</v>
      </c>
      <c r="C1740" s="34"/>
      <c r="D1740" s="24">
        <v>763706</v>
      </c>
      <c r="E1740" s="46" t="str">
        <f ca="1">IFERROR(OFFSET('Product list'!$D$1,MATCH(D1740,'Product list'!$C:$C,0)-1,0),"Product Not in List")</f>
        <v xml:space="preserve">Intercostals - Portion Minimum 85mm MW/VAC FRZ    Carton </v>
      </c>
      <c r="F1740" s="36">
        <v>7352</v>
      </c>
      <c r="G1740" s="42">
        <v>11</v>
      </c>
      <c r="H1740" s="1"/>
      <c r="I1740" s="38">
        <f t="shared" si="0"/>
        <v>80872</v>
      </c>
      <c r="J1740" s="1"/>
      <c r="K1740" s="29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75" customHeight="1" x14ac:dyDescent="0.3">
      <c r="A1741" s="1"/>
      <c r="B1741" s="33">
        <v>44473</v>
      </c>
      <c r="C1741" s="34"/>
      <c r="D1741" s="24">
        <v>763707</v>
      </c>
      <c r="E1741" s="46" t="str">
        <f ca="1">IFERROR(OFFSET('Product list'!$D$1,MATCH(D1741,'Product list'!$C:$C,0)-1,0),"Product Not in List")</f>
        <v xml:space="preserve">Oyster Blade  IW/VAC FRZ    Carton </v>
      </c>
      <c r="F1741" s="36">
        <v>8823.5300000000007</v>
      </c>
      <c r="G1741" s="42">
        <v>9</v>
      </c>
      <c r="H1741" s="1"/>
      <c r="I1741" s="38">
        <f t="shared" si="0"/>
        <v>79411.77</v>
      </c>
      <c r="J1741" s="1"/>
      <c r="K1741" s="29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75" customHeight="1" x14ac:dyDescent="0.3">
      <c r="A1742" s="1"/>
      <c r="B1742" s="33">
        <v>44473</v>
      </c>
      <c r="C1742" s="34"/>
      <c r="D1742" s="24">
        <v>764794</v>
      </c>
      <c r="E1742" s="46" t="str">
        <f ca="1">IFERROR(OFFSET('Product list'!$D$1,MATCH(D1742,'Product list'!$C:$C,0)-1,0),"Product Not in List")</f>
        <v xml:space="preserve">Chuck Short Rib - 3 Rib MW/VAC FRZ    Carton </v>
      </c>
      <c r="F1742" s="36">
        <v>11764.71</v>
      </c>
      <c r="G1742" s="42">
        <v>8.9</v>
      </c>
      <c r="H1742" s="1"/>
      <c r="I1742" s="38">
        <f t="shared" si="0"/>
        <v>104705.91899999999</v>
      </c>
      <c r="J1742" s="1"/>
      <c r="K1742" s="29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customHeight="1" x14ac:dyDescent="0.3">
      <c r="A1743" s="1"/>
      <c r="B1743" s="33">
        <v>44473</v>
      </c>
      <c r="C1743" s="34"/>
      <c r="D1743" s="24">
        <v>764817</v>
      </c>
      <c r="E1743" s="46" t="str">
        <f ca="1">IFERROR(OFFSET('Product list'!$D$1,MATCH(D1743,'Product list'!$C:$C,0)-1,0),"Product Not in List")</f>
        <v xml:space="preserve">Flap Meat  MW/VAC CHILLED    Carton </v>
      </c>
      <c r="F1743" s="36">
        <v>15441</v>
      </c>
      <c r="G1743" s="42">
        <v>14.4</v>
      </c>
      <c r="H1743" s="1"/>
      <c r="I1743" s="38">
        <f t="shared" si="0"/>
        <v>222350.4</v>
      </c>
      <c r="J1743" s="1"/>
      <c r="K1743" s="29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customHeight="1" x14ac:dyDescent="0.3">
      <c r="A1744" s="1"/>
      <c r="B1744" s="33">
        <v>44473</v>
      </c>
      <c r="C1744" s="34"/>
      <c r="D1744" s="24">
        <v>764822</v>
      </c>
      <c r="E1744" s="46" t="str">
        <f ca="1">IFERROR(OFFSET('Product list'!$D$1,MATCH(D1744,'Product list'!$C:$C,0)-1,0),"Product Not in List")</f>
        <v xml:space="preserve">Bolar Blade  IW/VAC FRZ    Carton </v>
      </c>
      <c r="F1744" s="36">
        <v>11764</v>
      </c>
      <c r="G1744" s="42">
        <v>8.5</v>
      </c>
      <c r="H1744" s="1"/>
      <c r="I1744" s="38">
        <f t="shared" si="0"/>
        <v>99994</v>
      </c>
      <c r="J1744" s="1"/>
      <c r="K1744" s="29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customHeight="1" x14ac:dyDescent="0.3">
      <c r="A1745" s="1"/>
      <c r="B1745" s="33">
        <v>44473</v>
      </c>
      <c r="C1745" s="34"/>
      <c r="D1745" s="24">
        <v>764828</v>
      </c>
      <c r="E1745" s="46" t="str">
        <f ca="1">IFERROR(OFFSET('Product list'!$D$1,MATCH(D1745,'Product list'!$C:$C,0)-1,0),"Product Not in List")</f>
        <v xml:space="preserve">Inside Skirt  MW/VAC FRZ    Carton </v>
      </c>
      <c r="F1745" s="36">
        <v>11323.53</v>
      </c>
      <c r="G1745" s="42">
        <v>9.1999999999999993</v>
      </c>
      <c r="H1745" s="1"/>
      <c r="I1745" s="38">
        <f t="shared" si="0"/>
        <v>104176.476</v>
      </c>
      <c r="J1745" s="1"/>
      <c r="K1745" s="29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customHeight="1" x14ac:dyDescent="0.3">
      <c r="A1746" s="1"/>
      <c r="B1746" s="33">
        <v>44473</v>
      </c>
      <c r="C1746" s="34"/>
      <c r="D1746" s="24">
        <v>764832</v>
      </c>
      <c r="E1746" s="46" t="str">
        <f ca="1">IFERROR(OFFSET('Product list'!$D$1,MATCH(D1746,'Product list'!$C:$C,0)-1,0),"Product Not in List")</f>
        <v xml:space="preserve">Plate Rib  BP FRZ    Carton </v>
      </c>
      <c r="F1746" s="36">
        <v>4411.76</v>
      </c>
      <c r="G1746" s="42">
        <v>3.9</v>
      </c>
      <c r="H1746" s="1"/>
      <c r="I1746" s="38">
        <f t="shared" si="0"/>
        <v>17205.864000000001</v>
      </c>
      <c r="J1746" s="1"/>
      <c r="K1746" s="29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customHeight="1" x14ac:dyDescent="0.3">
      <c r="A1747" s="1"/>
      <c r="B1747" s="33">
        <v>44473</v>
      </c>
      <c r="C1747" s="34"/>
      <c r="D1747" s="24">
        <v>764844</v>
      </c>
      <c r="E1747" s="46" t="str">
        <f ca="1">IFERROR(OFFSET('Product list'!$D$1,MATCH(D1747,'Product list'!$C:$C,0)-1,0),"Product Not in List")</f>
        <v xml:space="preserve">Spare Ribs - 3Rib LP FRZ    Carton </v>
      </c>
      <c r="F1747" s="36">
        <v>5882</v>
      </c>
      <c r="G1747" s="42">
        <v>4.4000000000000004</v>
      </c>
      <c r="H1747" s="1"/>
      <c r="I1747" s="38">
        <f t="shared" si="0"/>
        <v>25880.800000000003</v>
      </c>
      <c r="J1747" s="1"/>
      <c r="K1747" s="29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customHeight="1" x14ac:dyDescent="0.3">
      <c r="A1748" s="1"/>
      <c r="B1748" s="33">
        <v>44473</v>
      </c>
      <c r="C1748" s="34"/>
      <c r="D1748" s="24">
        <v>764861</v>
      </c>
      <c r="E1748" s="46" t="str">
        <f ca="1">IFERROR(OFFSET('Product list'!$D$1,MATCH(D1748,'Product list'!$C:$C,0)-1,0),"Product Not in List")</f>
        <v>*YP* Trimmings 50CL 25.0kg BP FRZ Halal Generic Carton</v>
      </c>
      <c r="F1748" s="36">
        <v>17647.060000000001</v>
      </c>
      <c r="G1748" s="42">
        <v>3.8</v>
      </c>
      <c r="H1748" s="1"/>
      <c r="I1748" s="38">
        <f t="shared" si="0"/>
        <v>67058.828000000009</v>
      </c>
      <c r="J1748" s="1"/>
      <c r="K1748" s="29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customHeight="1" x14ac:dyDescent="0.3">
      <c r="A1749" s="1"/>
      <c r="B1749" s="33">
        <v>44473</v>
      </c>
      <c r="C1749" s="34"/>
      <c r="D1749" s="24">
        <v>764867</v>
      </c>
      <c r="E1749" s="46" t="str">
        <f ca="1">IFERROR(OFFSET('Product list'!$D$1,MATCH(D1749,'Product list'!$C:$C,0)-1,0),"Product Not in List")</f>
        <v xml:space="preserve">Eye Round  MW/VAC FRZ    Carton </v>
      </c>
      <c r="F1749" s="36">
        <v>15441.18</v>
      </c>
      <c r="G1749" s="42">
        <v>9.1999999999999993</v>
      </c>
      <c r="H1749" s="1"/>
      <c r="I1749" s="38">
        <f t="shared" si="0"/>
        <v>142058.856</v>
      </c>
      <c r="J1749" s="1"/>
      <c r="K1749" s="29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customHeight="1" x14ac:dyDescent="0.3">
      <c r="A1750" s="1"/>
      <c r="B1750" s="33">
        <v>44473</v>
      </c>
      <c r="C1750" s="34"/>
      <c r="D1750" s="24">
        <v>764869</v>
      </c>
      <c r="E1750" s="46" t="str">
        <f ca="1">IFERROR(OFFSET('Product list'!$D$1,MATCH(D1750,'Product list'!$C:$C,0)-1,0),"Product Not in List")</f>
        <v xml:space="preserve">Brisket Point End - Deckle Off 5 Rib IW/VAC FRZ    Carton </v>
      </c>
      <c r="F1750" s="36">
        <v>51470.59</v>
      </c>
      <c r="G1750" s="42">
        <v>8.9</v>
      </c>
      <c r="H1750" s="1"/>
      <c r="I1750" s="38">
        <f t="shared" si="0"/>
        <v>458088.25099999999</v>
      </c>
      <c r="J1750" s="1"/>
      <c r="K1750" s="29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customHeight="1" x14ac:dyDescent="0.3">
      <c r="A1751" s="1"/>
      <c r="B1751" s="33">
        <v>44473</v>
      </c>
      <c r="C1751" s="34"/>
      <c r="D1751" s="24">
        <v>764916</v>
      </c>
      <c r="E1751" s="46" t="str">
        <f ca="1">IFERROR(OFFSET('Product list'!$D$1,MATCH(D1751,'Product list'!$C:$C,0)-1,0),"Product Not in List")</f>
        <v xml:space="preserve">Flank Steak  LP FRZ    Carton </v>
      </c>
      <c r="F1751" s="36">
        <v>5705</v>
      </c>
      <c r="G1751" s="42">
        <v>11</v>
      </c>
      <c r="H1751" s="1"/>
      <c r="I1751" s="38">
        <f t="shared" si="0"/>
        <v>62755</v>
      </c>
      <c r="J1751" s="1"/>
      <c r="K1751" s="29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customHeight="1" x14ac:dyDescent="0.3">
      <c r="A1752" s="1"/>
      <c r="B1752" s="33">
        <v>44473</v>
      </c>
      <c r="C1752" s="34"/>
      <c r="D1752" s="24">
        <v>79863</v>
      </c>
      <c r="E1752" s="46" t="str">
        <f ca="1">IFERROR(OFFSET('Product list'!$D$1,MATCH(D1752,'Product list'!$C:$C,0)-1,0),"Product Not in List")</f>
        <v>Outside Flat IW/VAC FZN Non-Halal Generic Carton</v>
      </c>
      <c r="F1752" s="36">
        <v>10294</v>
      </c>
      <c r="G1752" s="42">
        <v>7.5</v>
      </c>
      <c r="H1752" s="1"/>
      <c r="I1752" s="38">
        <f t="shared" si="0"/>
        <v>77205</v>
      </c>
      <c r="J1752" s="1"/>
      <c r="K1752" s="29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customHeight="1" x14ac:dyDescent="0.3">
      <c r="A1753" s="1"/>
      <c r="B1753" s="33">
        <v>44473</v>
      </c>
      <c r="C1753" s="34"/>
      <c r="D1753" s="24">
        <v>764738</v>
      </c>
      <c r="E1753" s="47" t="str">
        <f ca="1">IFERROR(OFFSET('Product list'!$D$1,MATCH(D1753,'Product list'!$C:$C,0)-1,0),"Product Not in List")</f>
        <v>Trimmings 85cl</v>
      </c>
      <c r="F1753" s="36">
        <v>17647</v>
      </c>
      <c r="G1753" s="43">
        <v>7.5</v>
      </c>
      <c r="H1753" s="1"/>
      <c r="I1753" s="38">
        <f t="shared" si="0"/>
        <v>132352.5</v>
      </c>
      <c r="J1753" s="1"/>
      <c r="K1753" s="29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75" customHeight="1" x14ac:dyDescent="0.3">
      <c r="A1754" s="1"/>
      <c r="B1754" s="33">
        <v>44473</v>
      </c>
      <c r="C1754" s="34"/>
      <c r="D1754" s="48">
        <v>663968</v>
      </c>
      <c r="E1754" s="52" t="str">
        <f ca="1">IFERROR(OFFSET('Product list'!$D$1,MATCH(D1754,'Product list'!$C:$C,0)-1,0),"Product Not in List")</f>
        <v xml:space="preserve">Brisket Navel End - 5 Rib MW/VAC FRZ HGP-Free  CHINA LABEL Carton </v>
      </c>
      <c r="F1754" s="36">
        <v>5019</v>
      </c>
      <c r="G1754" s="53">
        <v>9.59</v>
      </c>
      <c r="H1754" s="1"/>
      <c r="I1754" s="38">
        <f t="shared" si="0"/>
        <v>48132.21</v>
      </c>
      <c r="J1754" s="1"/>
      <c r="K1754" s="29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customHeight="1" x14ac:dyDescent="0.3">
      <c r="A1755" s="1"/>
      <c r="B1755" s="33">
        <v>44473</v>
      </c>
      <c r="C1755" s="34"/>
      <c r="D1755" s="48">
        <v>698166</v>
      </c>
      <c r="E1755" s="52" t="str">
        <f ca="1">IFERROR(OFFSET('Product list'!$D$1,MATCH(D1755,'Product list'!$C:$C,0)-1,0),"Product Not in List")</f>
        <v xml:space="preserve">Thin Flank  MW/VAC FRZ HGP-Free  CHINA LABEL Carton </v>
      </c>
      <c r="F1755" s="36">
        <v>1362</v>
      </c>
      <c r="G1755" s="53">
        <v>6.45</v>
      </c>
      <c r="H1755" s="1"/>
      <c r="I1755" s="38">
        <f t="shared" si="0"/>
        <v>8784.9</v>
      </c>
      <c r="J1755" s="1"/>
      <c r="K1755" s="29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75" customHeight="1" x14ac:dyDescent="0.3">
      <c r="A1756" s="1"/>
      <c r="B1756" s="33">
        <v>44473</v>
      </c>
      <c r="C1756" s="34"/>
      <c r="D1756" s="48">
        <v>764862</v>
      </c>
      <c r="E1756" s="52" t="str">
        <f ca="1">IFERROR(OFFSET('Product list'!$D$1,MATCH(D1756,'Product list'!$C:$C,0)-1,0),"Product Not in List")</f>
        <v xml:space="preserve">Neck Bones  LP FRZ HGP-Free  CHINA LABEL Carton </v>
      </c>
      <c r="F1756" s="36">
        <v>2553</v>
      </c>
      <c r="G1756" s="53">
        <v>3.5</v>
      </c>
      <c r="H1756" s="1"/>
      <c r="I1756" s="38">
        <f t="shared" si="0"/>
        <v>8935.5</v>
      </c>
      <c r="J1756" s="1"/>
      <c r="K1756" s="29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customHeight="1" x14ac:dyDescent="0.3">
      <c r="A1757" s="1"/>
      <c r="B1757" s="33">
        <v>44480</v>
      </c>
      <c r="C1757" s="34"/>
      <c r="D1757" s="24">
        <v>12444</v>
      </c>
      <c r="E1757" s="45" t="str">
        <f ca="1">IFERROR(OFFSET('Product list'!$D$1,MATCH(D1757,'Product list'!$C:$C,0)-1,0),"Product Not in List")</f>
        <v>*YP* Trimmings 75CL 27.2kg BP FRZ Halal Generic Carton</v>
      </c>
      <c r="F1757" s="36">
        <v>108235.29</v>
      </c>
      <c r="G1757" s="41">
        <v>5.6</v>
      </c>
      <c r="H1757" s="1"/>
      <c r="I1757" s="38">
        <f t="shared" si="0"/>
        <v>606117.62399999995</v>
      </c>
      <c r="J1757" s="1"/>
      <c r="K1757" s="29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customHeight="1" x14ac:dyDescent="0.3">
      <c r="A1758" s="1"/>
      <c r="B1758" s="33">
        <v>44480</v>
      </c>
      <c r="C1758" s="34"/>
      <c r="D1758" s="24">
        <v>55217</v>
      </c>
      <c r="E1758" s="46" t="str">
        <f ca="1">IFERROR(OFFSET('Product list'!$D$1,MATCH(D1758,'Product list'!$C:$C,0)-1,0),"Product Not in List")</f>
        <v xml:space="preserve">Short Ribs - 3 Rib MW/VAC FRZ    Carton </v>
      </c>
      <c r="F1758" s="36">
        <v>10705.88</v>
      </c>
      <c r="G1758" s="42">
        <v>10.3</v>
      </c>
      <c r="H1758" s="1"/>
      <c r="I1758" s="38">
        <f t="shared" si="0"/>
        <v>110270.564</v>
      </c>
      <c r="J1758" s="1"/>
      <c r="K1758" s="29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75" customHeight="1" x14ac:dyDescent="0.3">
      <c r="A1759" s="1"/>
      <c r="B1759" s="33">
        <v>44480</v>
      </c>
      <c r="C1759" s="34"/>
      <c r="D1759" s="24">
        <v>689667</v>
      </c>
      <c r="E1759" s="46" t="str">
        <f ca="1">IFERROR(OFFSET('Product list'!$D$1,MATCH(D1759,'Product list'!$C:$C,0)-1,0),"Product Not in List")</f>
        <v xml:space="preserve">Neck Bone  LP FRZ  Halal  Carton </v>
      </c>
      <c r="F1759" s="36">
        <v>8182</v>
      </c>
      <c r="G1759" s="42">
        <v>2.2000000000000002</v>
      </c>
      <c r="H1759" s="1"/>
      <c r="I1759" s="38">
        <f t="shared" si="0"/>
        <v>18000.400000000001</v>
      </c>
      <c r="J1759" s="1"/>
      <c r="K1759" s="29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customHeight="1" x14ac:dyDescent="0.3">
      <c r="A1760" s="1"/>
      <c r="B1760" s="33">
        <v>44480</v>
      </c>
      <c r="C1760" s="34"/>
      <c r="D1760" s="24">
        <v>689794</v>
      </c>
      <c r="E1760" s="46" t="str">
        <f ca="1">IFERROR(OFFSET('Product list'!$D$1,MATCH(D1760,'Product list'!$C:$C,0)-1,0),"Product Not in List")</f>
        <v xml:space="preserve">Chuck Roll - 5 Rib IW/VAC FRZ  Halal  Carton </v>
      </c>
      <c r="F1760" s="36">
        <v>39117.65</v>
      </c>
      <c r="G1760" s="42">
        <v>9.1999999999999993</v>
      </c>
      <c r="H1760" s="1"/>
      <c r="I1760" s="38">
        <f t="shared" si="0"/>
        <v>359882.38</v>
      </c>
      <c r="J1760" s="1"/>
      <c r="K1760" s="29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customHeight="1" x14ac:dyDescent="0.3">
      <c r="A1761" s="1"/>
      <c r="B1761" s="33">
        <v>44480</v>
      </c>
      <c r="C1761" s="34"/>
      <c r="D1761" s="24">
        <v>697365</v>
      </c>
      <c r="E1761" s="46" t="str">
        <f ca="1">IFERROR(OFFSET('Product list'!$D$1,MATCH(D1761,'Product list'!$C:$C,0)-1,0),"Product Not in List")</f>
        <v>*YP* Knuckle - Undercut On IW/VAC FRZ Halal Generic Carton</v>
      </c>
      <c r="F1761" s="36">
        <v>25294</v>
      </c>
      <c r="G1761" s="42">
        <v>9</v>
      </c>
      <c r="H1761" s="1"/>
      <c r="I1761" s="38">
        <f t="shared" si="0"/>
        <v>227646</v>
      </c>
      <c r="J1761" s="1"/>
      <c r="K1761" s="29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customHeight="1" x14ac:dyDescent="0.3">
      <c r="A1762" s="1"/>
      <c r="B1762" s="33">
        <v>44480</v>
      </c>
      <c r="C1762" s="34"/>
      <c r="D1762" s="24">
        <v>698188</v>
      </c>
      <c r="E1762" s="46" t="str">
        <f ca="1">IFERROR(OFFSET('Product list'!$D$1,MATCH(D1762,'Product list'!$C:$C,0)-1,0),"Product Not in List")</f>
        <v xml:space="preserve">Chuck Roll - 5 Rib IW/VAC FRZ HGP-Free  CHINA LABEL Carton </v>
      </c>
      <c r="F1762" s="36">
        <v>16167.47</v>
      </c>
      <c r="G1762" s="42">
        <v>9.1999999999999993</v>
      </c>
      <c r="H1762" s="1"/>
      <c r="I1762" s="38">
        <f t="shared" si="0"/>
        <v>148740.72399999999</v>
      </c>
      <c r="J1762" s="1"/>
      <c r="K1762" s="29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75" customHeight="1" x14ac:dyDescent="0.3">
      <c r="A1763" s="1"/>
      <c r="B1763" s="33">
        <v>44480</v>
      </c>
      <c r="C1763" s="34"/>
      <c r="D1763" s="48">
        <v>698227</v>
      </c>
      <c r="E1763" s="49" t="str">
        <f ca="1">IFERROR(OFFSET('Product list'!$D$1,MATCH(D1763,'Product list'!$C:$C,0)-1,0),"Product Not in List")</f>
        <v xml:space="preserve">Chuck Short Rib - 3 Rib MW/VAC FRZ HGP-Free  CHINA LABEL Carton </v>
      </c>
      <c r="F1763" s="36">
        <v>3529.41</v>
      </c>
      <c r="G1763" s="51">
        <v>9.07</v>
      </c>
      <c r="H1763" s="1"/>
      <c r="I1763" s="38">
        <f t="shared" si="0"/>
        <v>32011.7487</v>
      </c>
      <c r="J1763" s="1"/>
      <c r="K1763" s="29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75" customHeight="1" x14ac:dyDescent="0.3">
      <c r="A1764" s="1"/>
      <c r="B1764" s="33">
        <v>44480</v>
      </c>
      <c r="C1764" s="34"/>
      <c r="D1764" s="24">
        <v>698228</v>
      </c>
      <c r="E1764" s="46" t="str">
        <f ca="1">IFERROR(OFFSET('Product list'!$D$1,MATCH(D1764,'Product list'!$C:$C,0)-1,0),"Product Not in List")</f>
        <v xml:space="preserve">Short Rib  MW/VAC FRZ HGP-Free  CHINA LABEL Carton </v>
      </c>
      <c r="F1764" s="36">
        <v>4411.76</v>
      </c>
      <c r="G1764" s="42">
        <v>12.8</v>
      </c>
      <c r="H1764" s="1"/>
      <c r="I1764" s="38">
        <f t="shared" si="0"/>
        <v>56470.528000000006</v>
      </c>
      <c r="J1764" s="1"/>
      <c r="K1764" s="29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customHeight="1" x14ac:dyDescent="0.3">
      <c r="A1765" s="1"/>
      <c r="B1765" s="33">
        <v>44480</v>
      </c>
      <c r="C1765" s="34"/>
      <c r="D1765" s="24">
        <v>698267</v>
      </c>
      <c r="E1765" s="46" t="str">
        <f ca="1">IFERROR(OFFSET('Product list'!$D$1,MATCH(D1765,'Product list'!$C:$C,0)-1,0),"Product Not in List")</f>
        <v xml:space="preserve">Back Ribs - 6 Rib LP FRZ    Carton </v>
      </c>
      <c r="F1765" s="36">
        <v>8235.2900000000009</v>
      </c>
      <c r="G1765" s="42">
        <v>6.8</v>
      </c>
      <c r="H1765" s="1"/>
      <c r="I1765" s="38">
        <f t="shared" si="0"/>
        <v>55999.972000000002</v>
      </c>
      <c r="J1765" s="1"/>
      <c r="K1765" s="29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customHeight="1" x14ac:dyDescent="0.3">
      <c r="A1766" s="1"/>
      <c r="B1766" s="33">
        <v>44480</v>
      </c>
      <c r="C1766" s="34"/>
      <c r="D1766" s="24">
        <v>698268</v>
      </c>
      <c r="E1766" s="46" t="str">
        <f ca="1">IFERROR(OFFSET('Product list'!$D$1,MATCH(D1766,'Product list'!$C:$C,0)-1,0),"Product Not in List")</f>
        <v xml:space="preserve">Tri Tip  MW/VAC CHILLED    Carton </v>
      </c>
      <c r="F1766" s="36">
        <v>7352.94</v>
      </c>
      <c r="G1766" s="42">
        <v>9.8000000000000007</v>
      </c>
      <c r="H1766" s="1"/>
      <c r="I1766" s="38">
        <f t="shared" si="0"/>
        <v>72058.812000000005</v>
      </c>
      <c r="J1766" s="1"/>
      <c r="K1766" s="29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75" customHeight="1" x14ac:dyDescent="0.3">
      <c r="A1767" s="1"/>
      <c r="B1767" s="33">
        <v>44480</v>
      </c>
      <c r="C1767" s="34"/>
      <c r="D1767" s="24">
        <v>698273</v>
      </c>
      <c r="E1767" s="46" t="str">
        <f ca="1">IFERROR(OFFSET('Product list'!$D$1,MATCH(D1767,'Product list'!$C:$C,0)-1,0),"Product Not in List")</f>
        <v xml:space="preserve">Brisket Pieces - Deckle MW/VAC FRZ HGP-Free  CHINA LABEL Carton </v>
      </c>
      <c r="F1767" s="36">
        <v>4411.76</v>
      </c>
      <c r="G1767" s="42">
        <v>5</v>
      </c>
      <c r="H1767" s="1"/>
      <c r="I1767" s="38">
        <f t="shared" si="0"/>
        <v>22058.800000000003</v>
      </c>
      <c r="J1767" s="1"/>
      <c r="K1767" s="29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75" customHeight="1" x14ac:dyDescent="0.3">
      <c r="A1768" s="1"/>
      <c r="B1768" s="33">
        <v>44480</v>
      </c>
      <c r="C1768" s="34"/>
      <c r="D1768" s="24">
        <v>698301</v>
      </c>
      <c r="E1768" s="46" t="str">
        <f ca="1">IFERROR(OFFSET('Product list'!$D$1,MATCH(D1768,'Product list'!$C:$C,0)-1,0),"Product Not in List")</f>
        <v xml:space="preserve">Back Ribs - 6 Rib, approx 120mm LP FRZ HGP-Free  CHINA LABEL Carton </v>
      </c>
      <c r="F1768" s="36">
        <v>3529</v>
      </c>
      <c r="G1768" s="42">
        <v>6.8</v>
      </c>
      <c r="H1768" s="1"/>
      <c r="I1768" s="38">
        <f t="shared" si="0"/>
        <v>23997.200000000001</v>
      </c>
      <c r="J1768" s="1"/>
      <c r="K1768" s="29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75" customHeight="1" x14ac:dyDescent="0.3">
      <c r="A1769" s="1"/>
      <c r="B1769" s="33">
        <v>44480</v>
      </c>
      <c r="C1769" s="34"/>
      <c r="D1769" s="24">
        <v>698565</v>
      </c>
      <c r="E1769" s="46" t="str">
        <f ca="1">IFERROR(OFFSET('Product list'!$D$1,MATCH(D1769,'Product list'!$C:$C,0)-1,0),"Product Not in List")</f>
        <v xml:space="preserve">Brisket Navel End - 7 Rib IW/VAC CHILLED    Carton </v>
      </c>
      <c r="F1769" s="36">
        <v>25863</v>
      </c>
      <c r="G1769" s="42">
        <v>8.8000000000000007</v>
      </c>
      <c r="H1769" s="1"/>
      <c r="I1769" s="38">
        <f t="shared" si="0"/>
        <v>227594.40000000002</v>
      </c>
      <c r="J1769" s="1"/>
      <c r="K1769" s="29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customHeight="1" x14ac:dyDescent="0.3">
      <c r="A1770" s="1"/>
      <c r="B1770" s="33">
        <v>44480</v>
      </c>
      <c r="C1770" s="34"/>
      <c r="D1770" s="24">
        <v>698818</v>
      </c>
      <c r="E1770" s="46" t="str">
        <f ca="1">IFERROR(OFFSET('Product list'!$D$1,MATCH(D1770,'Product list'!$C:$C,0)-1,0),"Product Not in List")</f>
        <v>*YP* Trimmings 65CL 27.2kg BP FRZ Halal Generic Carton</v>
      </c>
      <c r="F1770" s="36">
        <v>91285</v>
      </c>
      <c r="G1770" s="42">
        <v>4.5999999999999996</v>
      </c>
      <c r="H1770" s="1"/>
      <c r="I1770" s="38">
        <f t="shared" si="0"/>
        <v>419910.99999999994</v>
      </c>
      <c r="J1770" s="1"/>
      <c r="K1770" s="29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75" customHeight="1" x14ac:dyDescent="0.3">
      <c r="A1771" s="1"/>
      <c r="B1771" s="33">
        <v>44480</v>
      </c>
      <c r="C1771" s="34"/>
      <c r="D1771" s="24">
        <v>763706</v>
      </c>
      <c r="E1771" s="46" t="str">
        <f ca="1">IFERROR(OFFSET('Product list'!$D$1,MATCH(D1771,'Product list'!$C:$C,0)-1,0),"Product Not in List")</f>
        <v xml:space="preserve">Intercostals - Portion Minimum 85mm MW/VAC FRZ    Carton </v>
      </c>
      <c r="F1771" s="36">
        <v>7352</v>
      </c>
      <c r="G1771" s="42">
        <v>11</v>
      </c>
      <c r="H1771" s="1"/>
      <c r="I1771" s="38">
        <f t="shared" si="0"/>
        <v>80872</v>
      </c>
      <c r="J1771" s="1"/>
      <c r="K1771" s="29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customHeight="1" x14ac:dyDescent="0.3">
      <c r="A1772" s="1"/>
      <c r="B1772" s="33">
        <v>44480</v>
      </c>
      <c r="C1772" s="34"/>
      <c r="D1772" s="24">
        <v>763707</v>
      </c>
      <c r="E1772" s="46" t="str">
        <f ca="1">IFERROR(OFFSET('Product list'!$D$1,MATCH(D1772,'Product list'!$C:$C,0)-1,0),"Product Not in List")</f>
        <v xml:space="preserve">Oyster Blade  IW/VAC FRZ    Carton </v>
      </c>
      <c r="F1772" s="36">
        <v>8823.5300000000007</v>
      </c>
      <c r="G1772" s="42">
        <v>9</v>
      </c>
      <c r="H1772" s="1"/>
      <c r="I1772" s="38">
        <f t="shared" si="0"/>
        <v>79411.77</v>
      </c>
      <c r="J1772" s="1"/>
      <c r="K1772" s="29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customHeight="1" x14ac:dyDescent="0.3">
      <c r="A1773" s="1"/>
      <c r="B1773" s="33">
        <v>44480</v>
      </c>
      <c r="C1773" s="34"/>
      <c r="D1773" s="24">
        <v>764794</v>
      </c>
      <c r="E1773" s="46" t="str">
        <f ca="1">IFERROR(OFFSET('Product list'!$D$1,MATCH(D1773,'Product list'!$C:$C,0)-1,0),"Product Not in List")</f>
        <v xml:space="preserve">Chuck Short Rib - 3 Rib MW/VAC FRZ    Carton </v>
      </c>
      <c r="F1773" s="36">
        <v>11764.71</v>
      </c>
      <c r="G1773" s="42">
        <v>8.9</v>
      </c>
      <c r="H1773" s="1"/>
      <c r="I1773" s="38">
        <f t="shared" si="0"/>
        <v>104705.91899999999</v>
      </c>
      <c r="J1773" s="1"/>
      <c r="K1773" s="29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75" customHeight="1" x14ac:dyDescent="0.3">
      <c r="A1774" s="1"/>
      <c r="B1774" s="33">
        <v>44480</v>
      </c>
      <c r="C1774" s="34"/>
      <c r="D1774" s="24">
        <v>764817</v>
      </c>
      <c r="E1774" s="46" t="str">
        <f ca="1">IFERROR(OFFSET('Product list'!$D$1,MATCH(D1774,'Product list'!$C:$C,0)-1,0),"Product Not in List")</f>
        <v xml:space="preserve">Flap Meat  MW/VAC CHILLED    Carton </v>
      </c>
      <c r="F1774" s="36">
        <v>15441</v>
      </c>
      <c r="G1774" s="42">
        <v>14.4</v>
      </c>
      <c r="H1774" s="1"/>
      <c r="I1774" s="38">
        <f t="shared" si="0"/>
        <v>222350.4</v>
      </c>
      <c r="J1774" s="1"/>
      <c r="K1774" s="29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customHeight="1" x14ac:dyDescent="0.3">
      <c r="A1775" s="1"/>
      <c r="B1775" s="33">
        <v>44480</v>
      </c>
      <c r="C1775" s="34"/>
      <c r="D1775" s="24">
        <v>764822</v>
      </c>
      <c r="E1775" s="46" t="str">
        <f ca="1">IFERROR(OFFSET('Product list'!$D$1,MATCH(D1775,'Product list'!$C:$C,0)-1,0),"Product Not in List")</f>
        <v xml:space="preserve">Bolar Blade  IW/VAC FRZ    Carton </v>
      </c>
      <c r="F1775" s="36">
        <v>11764</v>
      </c>
      <c r="G1775" s="42">
        <v>8.5</v>
      </c>
      <c r="H1775" s="1"/>
      <c r="I1775" s="38">
        <f t="shared" si="0"/>
        <v>99994</v>
      </c>
      <c r="J1775" s="1"/>
      <c r="K1775" s="29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customHeight="1" x14ac:dyDescent="0.3">
      <c r="A1776" s="1"/>
      <c r="B1776" s="33">
        <v>44480</v>
      </c>
      <c r="C1776" s="34"/>
      <c r="D1776" s="24">
        <v>764828</v>
      </c>
      <c r="E1776" s="46" t="str">
        <f ca="1">IFERROR(OFFSET('Product list'!$D$1,MATCH(D1776,'Product list'!$C:$C,0)-1,0),"Product Not in List")</f>
        <v xml:space="preserve">Inside Skirt  MW/VAC FRZ    Carton </v>
      </c>
      <c r="F1776" s="36">
        <v>11323.53</v>
      </c>
      <c r="G1776" s="42">
        <v>9.1999999999999993</v>
      </c>
      <c r="H1776" s="1"/>
      <c r="I1776" s="38">
        <f t="shared" si="0"/>
        <v>104176.476</v>
      </c>
      <c r="J1776" s="1"/>
      <c r="K1776" s="29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customHeight="1" x14ac:dyDescent="0.3">
      <c r="A1777" s="1"/>
      <c r="B1777" s="33">
        <v>44480</v>
      </c>
      <c r="C1777" s="34"/>
      <c r="D1777" s="24">
        <v>764832</v>
      </c>
      <c r="E1777" s="46" t="str">
        <f ca="1">IFERROR(OFFSET('Product list'!$D$1,MATCH(D1777,'Product list'!$C:$C,0)-1,0),"Product Not in List")</f>
        <v xml:space="preserve">Plate Rib  BP FRZ    Carton </v>
      </c>
      <c r="F1777" s="36">
        <v>4411.76</v>
      </c>
      <c r="G1777" s="42">
        <v>3.9</v>
      </c>
      <c r="H1777" s="1"/>
      <c r="I1777" s="38">
        <f t="shared" si="0"/>
        <v>17205.864000000001</v>
      </c>
      <c r="J1777" s="1"/>
      <c r="K1777" s="29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customHeight="1" x14ac:dyDescent="0.3">
      <c r="A1778" s="1"/>
      <c r="B1778" s="33">
        <v>44480</v>
      </c>
      <c r="C1778" s="34"/>
      <c r="D1778" s="24">
        <v>764844</v>
      </c>
      <c r="E1778" s="46" t="str">
        <f ca="1">IFERROR(OFFSET('Product list'!$D$1,MATCH(D1778,'Product list'!$C:$C,0)-1,0),"Product Not in List")</f>
        <v xml:space="preserve">Spare Ribs - 3Rib LP FRZ    Carton </v>
      </c>
      <c r="F1778" s="36">
        <v>5882</v>
      </c>
      <c r="G1778" s="42">
        <v>4.4000000000000004</v>
      </c>
      <c r="H1778" s="1"/>
      <c r="I1778" s="38">
        <f t="shared" si="0"/>
        <v>25880.800000000003</v>
      </c>
      <c r="J1778" s="1"/>
      <c r="K1778" s="29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customHeight="1" x14ac:dyDescent="0.3">
      <c r="A1779" s="1"/>
      <c r="B1779" s="33">
        <v>44480</v>
      </c>
      <c r="C1779" s="34"/>
      <c r="D1779" s="24">
        <v>764861</v>
      </c>
      <c r="E1779" s="46" t="str">
        <f ca="1">IFERROR(OFFSET('Product list'!$D$1,MATCH(D1779,'Product list'!$C:$C,0)-1,0),"Product Not in List")</f>
        <v>*YP* Trimmings 50CL 25.0kg BP FRZ Halal Generic Carton</v>
      </c>
      <c r="F1779" s="36">
        <v>17647.060000000001</v>
      </c>
      <c r="G1779" s="42">
        <v>3.8</v>
      </c>
      <c r="H1779" s="1"/>
      <c r="I1779" s="38">
        <f t="shared" si="0"/>
        <v>67058.828000000009</v>
      </c>
      <c r="J1779" s="1"/>
      <c r="K1779" s="29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75" customHeight="1" x14ac:dyDescent="0.3">
      <c r="A1780" s="1"/>
      <c r="B1780" s="33">
        <v>44480</v>
      </c>
      <c r="C1780" s="34"/>
      <c r="D1780" s="24">
        <v>764867</v>
      </c>
      <c r="E1780" s="46" t="str">
        <f ca="1">IFERROR(OFFSET('Product list'!$D$1,MATCH(D1780,'Product list'!$C:$C,0)-1,0),"Product Not in List")</f>
        <v xml:space="preserve">Eye Round  MW/VAC FRZ    Carton </v>
      </c>
      <c r="F1780" s="36">
        <v>15441.18</v>
      </c>
      <c r="G1780" s="42">
        <v>9.1999999999999993</v>
      </c>
      <c r="H1780" s="1"/>
      <c r="I1780" s="38">
        <f t="shared" si="0"/>
        <v>142058.856</v>
      </c>
      <c r="J1780" s="1"/>
      <c r="K1780" s="29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customHeight="1" x14ac:dyDescent="0.3">
      <c r="A1781" s="1"/>
      <c r="B1781" s="33">
        <v>44480</v>
      </c>
      <c r="C1781" s="34"/>
      <c r="D1781" s="24">
        <v>764869</v>
      </c>
      <c r="E1781" s="46" t="str">
        <f ca="1">IFERROR(OFFSET('Product list'!$D$1,MATCH(D1781,'Product list'!$C:$C,0)-1,0),"Product Not in List")</f>
        <v xml:space="preserve">Brisket Point End - Deckle Off 5 Rib IW/VAC FRZ    Carton </v>
      </c>
      <c r="F1781" s="36">
        <v>51470.59</v>
      </c>
      <c r="G1781" s="42">
        <v>8.9</v>
      </c>
      <c r="H1781" s="1"/>
      <c r="I1781" s="38">
        <f t="shared" si="0"/>
        <v>458088.25099999999</v>
      </c>
      <c r="J1781" s="1"/>
      <c r="K1781" s="29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customHeight="1" x14ac:dyDescent="0.3">
      <c r="A1782" s="1"/>
      <c r="B1782" s="33">
        <v>44480</v>
      </c>
      <c r="C1782" s="34"/>
      <c r="D1782" s="24">
        <v>764916</v>
      </c>
      <c r="E1782" s="46" t="str">
        <f ca="1">IFERROR(OFFSET('Product list'!$D$1,MATCH(D1782,'Product list'!$C:$C,0)-1,0),"Product Not in List")</f>
        <v xml:space="preserve">Flank Steak  LP FRZ    Carton </v>
      </c>
      <c r="F1782" s="36">
        <v>5705</v>
      </c>
      <c r="G1782" s="42">
        <v>11</v>
      </c>
      <c r="H1782" s="1"/>
      <c r="I1782" s="38">
        <f t="shared" si="0"/>
        <v>62755</v>
      </c>
      <c r="J1782" s="1"/>
      <c r="K1782" s="29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customHeight="1" x14ac:dyDescent="0.3">
      <c r="A1783" s="1"/>
      <c r="B1783" s="33">
        <v>44480</v>
      </c>
      <c r="C1783" s="34"/>
      <c r="D1783" s="24">
        <v>79863</v>
      </c>
      <c r="E1783" s="46" t="str">
        <f ca="1">IFERROR(OFFSET('Product list'!$D$1,MATCH(D1783,'Product list'!$C:$C,0)-1,0),"Product Not in List")</f>
        <v>Outside Flat IW/VAC FZN Non-Halal Generic Carton</v>
      </c>
      <c r="F1783" s="36">
        <v>10294</v>
      </c>
      <c r="G1783" s="42">
        <v>7.5</v>
      </c>
      <c r="H1783" s="1"/>
      <c r="I1783" s="38">
        <f t="shared" si="0"/>
        <v>77205</v>
      </c>
      <c r="J1783" s="1"/>
      <c r="K1783" s="29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customHeight="1" x14ac:dyDescent="0.3">
      <c r="A1784" s="1"/>
      <c r="B1784" s="33">
        <v>44480</v>
      </c>
      <c r="C1784" s="34"/>
      <c r="D1784" s="24">
        <v>764738</v>
      </c>
      <c r="E1784" s="47" t="str">
        <f ca="1">IFERROR(OFFSET('Product list'!$D$1,MATCH(D1784,'Product list'!$C:$C,0)-1,0),"Product Not in List")</f>
        <v>Trimmings 85cl</v>
      </c>
      <c r="F1784" s="36">
        <v>17647</v>
      </c>
      <c r="G1784" s="43">
        <v>7.5</v>
      </c>
      <c r="H1784" s="1"/>
      <c r="I1784" s="38">
        <f t="shared" si="0"/>
        <v>132352.5</v>
      </c>
      <c r="J1784" s="1"/>
      <c r="K1784" s="29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75" customHeight="1" x14ac:dyDescent="0.3">
      <c r="A1785" s="1"/>
      <c r="B1785" s="33">
        <v>44480</v>
      </c>
      <c r="C1785" s="34"/>
      <c r="D1785" s="48">
        <v>663968</v>
      </c>
      <c r="E1785" s="52" t="str">
        <f ca="1">IFERROR(OFFSET('Product list'!$D$1,MATCH(D1785,'Product list'!$C:$C,0)-1,0),"Product Not in List")</f>
        <v xml:space="preserve">Brisket Navel End - 5 Rib MW/VAC FRZ HGP-Free  CHINA LABEL Carton </v>
      </c>
      <c r="F1785" s="36">
        <v>5019</v>
      </c>
      <c r="G1785" s="53">
        <v>9.59</v>
      </c>
      <c r="H1785" s="1"/>
      <c r="I1785" s="38">
        <f t="shared" si="0"/>
        <v>48132.21</v>
      </c>
      <c r="J1785" s="1"/>
      <c r="K1785" s="29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75" customHeight="1" x14ac:dyDescent="0.3">
      <c r="A1786" s="1"/>
      <c r="B1786" s="33">
        <v>44480</v>
      </c>
      <c r="C1786" s="34"/>
      <c r="D1786" s="48">
        <v>698166</v>
      </c>
      <c r="E1786" s="52" t="str">
        <f ca="1">IFERROR(OFFSET('Product list'!$D$1,MATCH(D1786,'Product list'!$C:$C,0)-1,0),"Product Not in List")</f>
        <v xml:space="preserve">Thin Flank  MW/VAC FRZ HGP-Free  CHINA LABEL Carton </v>
      </c>
      <c r="F1786" s="36">
        <v>1362</v>
      </c>
      <c r="G1786" s="53">
        <v>6.45</v>
      </c>
      <c r="H1786" s="1"/>
      <c r="I1786" s="38">
        <f t="shared" si="0"/>
        <v>8784.9</v>
      </c>
      <c r="J1786" s="1"/>
      <c r="K1786" s="29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75" customHeight="1" x14ac:dyDescent="0.3">
      <c r="A1787" s="1"/>
      <c r="B1787" s="33">
        <v>44480</v>
      </c>
      <c r="C1787" s="34"/>
      <c r="D1787" s="48">
        <v>764862</v>
      </c>
      <c r="E1787" s="52" t="str">
        <f ca="1">IFERROR(OFFSET('Product list'!$D$1,MATCH(D1787,'Product list'!$C:$C,0)-1,0),"Product Not in List")</f>
        <v xml:space="preserve">Neck Bones  LP FRZ HGP-Free  CHINA LABEL Carton </v>
      </c>
      <c r="F1787" s="36">
        <v>2553</v>
      </c>
      <c r="G1787" s="53">
        <v>3.5</v>
      </c>
      <c r="H1787" s="1"/>
      <c r="I1787" s="38">
        <f t="shared" si="0"/>
        <v>8935.5</v>
      </c>
      <c r="J1787" s="1"/>
      <c r="K1787" s="29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75" customHeight="1" x14ac:dyDescent="0.3">
      <c r="A1788" s="1"/>
      <c r="B1788" s="33">
        <v>44487</v>
      </c>
      <c r="C1788" s="34"/>
      <c r="D1788" s="24">
        <v>12444</v>
      </c>
      <c r="E1788" s="45" t="str">
        <f ca="1">IFERROR(OFFSET('Product list'!$D$1,MATCH(D1788,'Product list'!$C:$C,0)-1,0),"Product Not in List")</f>
        <v>*YP* Trimmings 75CL 27.2kg BP FRZ Halal Generic Carton</v>
      </c>
      <c r="F1788" s="36">
        <v>108235.29</v>
      </c>
      <c r="G1788" s="41">
        <v>5.6</v>
      </c>
      <c r="H1788" s="1"/>
      <c r="I1788" s="38">
        <f t="shared" si="0"/>
        <v>606117.62399999995</v>
      </c>
      <c r="J1788" s="1"/>
      <c r="K1788" s="29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75" customHeight="1" x14ac:dyDescent="0.3">
      <c r="A1789" s="1"/>
      <c r="B1789" s="33">
        <v>44487</v>
      </c>
      <c r="C1789" s="34"/>
      <c r="D1789" s="24">
        <v>55217</v>
      </c>
      <c r="E1789" s="46" t="str">
        <f ca="1">IFERROR(OFFSET('Product list'!$D$1,MATCH(D1789,'Product list'!$C:$C,0)-1,0),"Product Not in List")</f>
        <v xml:space="preserve">Short Ribs - 3 Rib MW/VAC FRZ    Carton </v>
      </c>
      <c r="F1789" s="36">
        <v>10705.88</v>
      </c>
      <c r="G1789" s="42">
        <v>10.3</v>
      </c>
      <c r="H1789" s="1"/>
      <c r="I1789" s="38">
        <f t="shared" si="0"/>
        <v>110270.564</v>
      </c>
      <c r="J1789" s="1"/>
      <c r="K1789" s="29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.75" customHeight="1" x14ac:dyDescent="0.3">
      <c r="A1790" s="1"/>
      <c r="B1790" s="33">
        <v>44487</v>
      </c>
      <c r="C1790" s="34"/>
      <c r="D1790" s="24">
        <v>689667</v>
      </c>
      <c r="E1790" s="46" t="str">
        <f ca="1">IFERROR(OFFSET('Product list'!$D$1,MATCH(D1790,'Product list'!$C:$C,0)-1,0),"Product Not in List")</f>
        <v xml:space="preserve">Neck Bone  LP FRZ  Halal  Carton </v>
      </c>
      <c r="F1790" s="36">
        <v>8182</v>
      </c>
      <c r="G1790" s="42">
        <v>2.2000000000000002</v>
      </c>
      <c r="H1790" s="1"/>
      <c r="I1790" s="38">
        <f t="shared" si="0"/>
        <v>18000.400000000001</v>
      </c>
      <c r="J1790" s="1"/>
      <c r="K1790" s="29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75" customHeight="1" x14ac:dyDescent="0.3">
      <c r="A1791" s="1"/>
      <c r="B1791" s="33">
        <v>44487</v>
      </c>
      <c r="C1791" s="34"/>
      <c r="D1791" s="24">
        <v>689794</v>
      </c>
      <c r="E1791" s="46" t="str">
        <f ca="1">IFERROR(OFFSET('Product list'!$D$1,MATCH(D1791,'Product list'!$C:$C,0)-1,0),"Product Not in List")</f>
        <v xml:space="preserve">Chuck Roll - 5 Rib IW/VAC FRZ  Halal  Carton </v>
      </c>
      <c r="F1791" s="36">
        <v>39117.65</v>
      </c>
      <c r="G1791" s="42">
        <v>9.1999999999999993</v>
      </c>
      <c r="H1791" s="1"/>
      <c r="I1791" s="38">
        <f t="shared" si="0"/>
        <v>359882.38</v>
      </c>
      <c r="J1791" s="1"/>
      <c r="K1791" s="29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75" customHeight="1" x14ac:dyDescent="0.3">
      <c r="A1792" s="1"/>
      <c r="B1792" s="33">
        <v>44487</v>
      </c>
      <c r="C1792" s="34"/>
      <c r="D1792" s="24">
        <v>697365</v>
      </c>
      <c r="E1792" s="46" t="str">
        <f ca="1">IFERROR(OFFSET('Product list'!$D$1,MATCH(D1792,'Product list'!$C:$C,0)-1,0),"Product Not in List")</f>
        <v>*YP* Knuckle - Undercut On IW/VAC FRZ Halal Generic Carton</v>
      </c>
      <c r="F1792" s="36">
        <v>25294</v>
      </c>
      <c r="G1792" s="42">
        <v>9</v>
      </c>
      <c r="H1792" s="1"/>
      <c r="I1792" s="38">
        <f t="shared" si="0"/>
        <v>227646</v>
      </c>
      <c r="J1792" s="1"/>
      <c r="K1792" s="29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75" customHeight="1" x14ac:dyDescent="0.3">
      <c r="A1793" s="1"/>
      <c r="B1793" s="33">
        <v>44487</v>
      </c>
      <c r="C1793" s="34"/>
      <c r="D1793" s="24">
        <v>698188</v>
      </c>
      <c r="E1793" s="46" t="str">
        <f ca="1">IFERROR(OFFSET('Product list'!$D$1,MATCH(D1793,'Product list'!$C:$C,0)-1,0),"Product Not in List")</f>
        <v xml:space="preserve">Chuck Roll - 5 Rib IW/VAC FRZ HGP-Free  CHINA LABEL Carton </v>
      </c>
      <c r="F1793" s="36">
        <v>16167.47</v>
      </c>
      <c r="G1793" s="42">
        <v>9.1999999999999993</v>
      </c>
      <c r="H1793" s="1"/>
      <c r="I1793" s="38">
        <f t="shared" si="0"/>
        <v>148740.72399999999</v>
      </c>
      <c r="J1793" s="1"/>
      <c r="K1793" s="29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.75" customHeight="1" x14ac:dyDescent="0.3">
      <c r="A1794" s="1"/>
      <c r="B1794" s="33">
        <v>44487</v>
      </c>
      <c r="C1794" s="34"/>
      <c r="D1794" s="48">
        <v>698227</v>
      </c>
      <c r="E1794" s="49" t="str">
        <f ca="1">IFERROR(OFFSET('Product list'!$D$1,MATCH(D1794,'Product list'!$C:$C,0)-1,0),"Product Not in List")</f>
        <v xml:space="preserve">Chuck Short Rib - 3 Rib MW/VAC FRZ HGP-Free  CHINA LABEL Carton </v>
      </c>
      <c r="F1794" s="36">
        <v>3529.41</v>
      </c>
      <c r="G1794" s="51">
        <v>9.07</v>
      </c>
      <c r="H1794" s="1"/>
      <c r="I1794" s="38">
        <f t="shared" si="0"/>
        <v>32011.7487</v>
      </c>
      <c r="J1794" s="1"/>
      <c r="K1794" s="29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75" customHeight="1" x14ac:dyDescent="0.3">
      <c r="A1795" s="1"/>
      <c r="B1795" s="33">
        <v>44487</v>
      </c>
      <c r="C1795" s="34"/>
      <c r="D1795" s="24">
        <v>698228</v>
      </c>
      <c r="E1795" s="46" t="str">
        <f ca="1">IFERROR(OFFSET('Product list'!$D$1,MATCH(D1795,'Product list'!$C:$C,0)-1,0),"Product Not in List")</f>
        <v xml:space="preserve">Short Rib  MW/VAC FRZ HGP-Free  CHINA LABEL Carton </v>
      </c>
      <c r="F1795" s="36">
        <v>4411.76</v>
      </c>
      <c r="G1795" s="42">
        <v>12.8</v>
      </c>
      <c r="H1795" s="1"/>
      <c r="I1795" s="38">
        <f t="shared" si="0"/>
        <v>56470.528000000006</v>
      </c>
      <c r="J1795" s="1"/>
      <c r="K1795" s="29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75" customHeight="1" x14ac:dyDescent="0.3">
      <c r="A1796" s="1"/>
      <c r="B1796" s="33">
        <v>44487</v>
      </c>
      <c r="C1796" s="34"/>
      <c r="D1796" s="24">
        <v>698267</v>
      </c>
      <c r="E1796" s="46" t="str">
        <f ca="1">IFERROR(OFFSET('Product list'!$D$1,MATCH(D1796,'Product list'!$C:$C,0)-1,0),"Product Not in List")</f>
        <v xml:space="preserve">Back Ribs - 6 Rib LP FRZ    Carton </v>
      </c>
      <c r="F1796" s="36">
        <v>8235.2900000000009</v>
      </c>
      <c r="G1796" s="42">
        <v>6.8</v>
      </c>
      <c r="H1796" s="1"/>
      <c r="I1796" s="38">
        <f t="shared" si="0"/>
        <v>55999.972000000002</v>
      </c>
      <c r="J1796" s="1"/>
      <c r="K1796" s="29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75" customHeight="1" x14ac:dyDescent="0.3">
      <c r="A1797" s="1"/>
      <c r="B1797" s="33">
        <v>44487</v>
      </c>
      <c r="C1797" s="34"/>
      <c r="D1797" s="24">
        <v>698268</v>
      </c>
      <c r="E1797" s="46" t="str">
        <f ca="1">IFERROR(OFFSET('Product list'!$D$1,MATCH(D1797,'Product list'!$C:$C,0)-1,0),"Product Not in List")</f>
        <v xml:space="preserve">Tri Tip  MW/VAC CHILLED    Carton </v>
      </c>
      <c r="F1797" s="36">
        <v>7352.94</v>
      </c>
      <c r="G1797" s="42">
        <v>9.8000000000000007</v>
      </c>
      <c r="H1797" s="1"/>
      <c r="I1797" s="38">
        <f t="shared" si="0"/>
        <v>72058.812000000005</v>
      </c>
      <c r="J1797" s="1"/>
      <c r="K1797" s="29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75" customHeight="1" x14ac:dyDescent="0.3">
      <c r="A1798" s="1"/>
      <c r="B1798" s="33">
        <v>44487</v>
      </c>
      <c r="C1798" s="34"/>
      <c r="D1798" s="24">
        <v>698273</v>
      </c>
      <c r="E1798" s="46" t="str">
        <f ca="1">IFERROR(OFFSET('Product list'!$D$1,MATCH(D1798,'Product list'!$C:$C,0)-1,0),"Product Not in List")</f>
        <v xml:space="preserve">Brisket Pieces - Deckle MW/VAC FRZ HGP-Free  CHINA LABEL Carton </v>
      </c>
      <c r="F1798" s="36">
        <v>4411.76</v>
      </c>
      <c r="G1798" s="42">
        <v>5</v>
      </c>
      <c r="H1798" s="1"/>
      <c r="I1798" s="38">
        <f t="shared" si="0"/>
        <v>22058.800000000003</v>
      </c>
      <c r="J1798" s="1"/>
      <c r="K1798" s="29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75" customHeight="1" x14ac:dyDescent="0.3">
      <c r="A1799" s="1"/>
      <c r="B1799" s="33">
        <v>44487</v>
      </c>
      <c r="C1799" s="34"/>
      <c r="D1799" s="24">
        <v>698301</v>
      </c>
      <c r="E1799" s="46" t="str">
        <f ca="1">IFERROR(OFFSET('Product list'!$D$1,MATCH(D1799,'Product list'!$C:$C,0)-1,0),"Product Not in List")</f>
        <v xml:space="preserve">Back Ribs - 6 Rib, approx 120mm LP FRZ HGP-Free  CHINA LABEL Carton </v>
      </c>
      <c r="F1799" s="36">
        <v>3529</v>
      </c>
      <c r="G1799" s="42">
        <v>6.8</v>
      </c>
      <c r="H1799" s="1"/>
      <c r="I1799" s="38">
        <f t="shared" si="0"/>
        <v>23997.200000000001</v>
      </c>
      <c r="J1799" s="1"/>
      <c r="K1799" s="29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75" customHeight="1" x14ac:dyDescent="0.3">
      <c r="A1800" s="1"/>
      <c r="B1800" s="33">
        <v>44487</v>
      </c>
      <c r="C1800" s="34"/>
      <c r="D1800" s="24">
        <v>698565</v>
      </c>
      <c r="E1800" s="46" t="str">
        <f ca="1">IFERROR(OFFSET('Product list'!$D$1,MATCH(D1800,'Product list'!$C:$C,0)-1,0),"Product Not in List")</f>
        <v xml:space="preserve">Brisket Navel End - 7 Rib IW/VAC CHILLED    Carton </v>
      </c>
      <c r="F1800" s="36">
        <v>25863</v>
      </c>
      <c r="G1800" s="42">
        <v>8.8000000000000007</v>
      </c>
      <c r="H1800" s="1"/>
      <c r="I1800" s="38">
        <f t="shared" si="0"/>
        <v>227594.40000000002</v>
      </c>
      <c r="J1800" s="1"/>
      <c r="K1800" s="29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.75" customHeight="1" x14ac:dyDescent="0.3">
      <c r="A1801" s="1"/>
      <c r="B1801" s="33">
        <v>44487</v>
      </c>
      <c r="C1801" s="34"/>
      <c r="D1801" s="24">
        <v>698818</v>
      </c>
      <c r="E1801" s="46" t="str">
        <f ca="1">IFERROR(OFFSET('Product list'!$D$1,MATCH(D1801,'Product list'!$C:$C,0)-1,0),"Product Not in List")</f>
        <v>*YP* Trimmings 65CL 27.2kg BP FRZ Halal Generic Carton</v>
      </c>
      <c r="F1801" s="36">
        <v>91285</v>
      </c>
      <c r="G1801" s="42">
        <v>4.5999999999999996</v>
      </c>
      <c r="H1801" s="1"/>
      <c r="I1801" s="38">
        <f t="shared" si="0"/>
        <v>419910.99999999994</v>
      </c>
      <c r="J1801" s="1"/>
      <c r="K1801" s="29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75" customHeight="1" x14ac:dyDescent="0.3">
      <c r="A1802" s="1"/>
      <c r="B1802" s="33">
        <v>44487</v>
      </c>
      <c r="C1802" s="34"/>
      <c r="D1802" s="24">
        <v>763706</v>
      </c>
      <c r="E1802" s="46" t="str">
        <f ca="1">IFERROR(OFFSET('Product list'!$D$1,MATCH(D1802,'Product list'!$C:$C,0)-1,0),"Product Not in List")</f>
        <v xml:space="preserve">Intercostals - Portion Minimum 85mm MW/VAC FRZ    Carton </v>
      </c>
      <c r="F1802" s="36">
        <v>7352</v>
      </c>
      <c r="G1802" s="42">
        <v>11</v>
      </c>
      <c r="H1802" s="1"/>
      <c r="I1802" s="38">
        <f t="shared" si="0"/>
        <v>80872</v>
      </c>
      <c r="J1802" s="1"/>
      <c r="K1802" s="29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75" customHeight="1" x14ac:dyDescent="0.3">
      <c r="A1803" s="1"/>
      <c r="B1803" s="33">
        <v>44487</v>
      </c>
      <c r="C1803" s="34"/>
      <c r="D1803" s="24">
        <v>763707</v>
      </c>
      <c r="E1803" s="46" t="str">
        <f ca="1">IFERROR(OFFSET('Product list'!$D$1,MATCH(D1803,'Product list'!$C:$C,0)-1,0),"Product Not in List")</f>
        <v xml:space="preserve">Oyster Blade  IW/VAC FRZ    Carton </v>
      </c>
      <c r="F1803" s="36">
        <v>8823.5300000000007</v>
      </c>
      <c r="G1803" s="42">
        <v>9</v>
      </c>
      <c r="H1803" s="1"/>
      <c r="I1803" s="38">
        <f t="shared" si="0"/>
        <v>79411.77</v>
      </c>
      <c r="J1803" s="1"/>
      <c r="K1803" s="29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75" customHeight="1" x14ac:dyDescent="0.3">
      <c r="A1804" s="1"/>
      <c r="B1804" s="33">
        <v>44487</v>
      </c>
      <c r="C1804" s="34"/>
      <c r="D1804" s="24">
        <v>764794</v>
      </c>
      <c r="E1804" s="46" t="str">
        <f ca="1">IFERROR(OFFSET('Product list'!$D$1,MATCH(D1804,'Product list'!$C:$C,0)-1,0),"Product Not in List")</f>
        <v xml:space="preserve">Chuck Short Rib - 3 Rib MW/VAC FRZ    Carton </v>
      </c>
      <c r="F1804" s="36">
        <v>11764.71</v>
      </c>
      <c r="G1804" s="42">
        <v>8.9</v>
      </c>
      <c r="H1804" s="1"/>
      <c r="I1804" s="38">
        <f t="shared" si="0"/>
        <v>104705.91899999999</v>
      </c>
      <c r="J1804" s="1"/>
      <c r="K1804" s="29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75" customHeight="1" x14ac:dyDescent="0.3">
      <c r="A1805" s="1"/>
      <c r="B1805" s="33">
        <v>44487</v>
      </c>
      <c r="C1805" s="34"/>
      <c r="D1805" s="24">
        <v>764817</v>
      </c>
      <c r="E1805" s="46" t="str">
        <f ca="1">IFERROR(OFFSET('Product list'!$D$1,MATCH(D1805,'Product list'!$C:$C,0)-1,0),"Product Not in List")</f>
        <v xml:space="preserve">Flap Meat  MW/VAC CHILLED    Carton </v>
      </c>
      <c r="F1805" s="36">
        <v>15441</v>
      </c>
      <c r="G1805" s="42">
        <v>14.4</v>
      </c>
      <c r="H1805" s="1"/>
      <c r="I1805" s="38">
        <f t="shared" si="0"/>
        <v>222350.4</v>
      </c>
      <c r="J1805" s="1"/>
      <c r="K1805" s="29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75" customHeight="1" x14ac:dyDescent="0.3">
      <c r="A1806" s="1"/>
      <c r="B1806" s="33">
        <v>44487</v>
      </c>
      <c r="C1806" s="34"/>
      <c r="D1806" s="24">
        <v>764822</v>
      </c>
      <c r="E1806" s="46" t="str">
        <f ca="1">IFERROR(OFFSET('Product list'!$D$1,MATCH(D1806,'Product list'!$C:$C,0)-1,0),"Product Not in List")</f>
        <v xml:space="preserve">Bolar Blade  IW/VAC FRZ    Carton </v>
      </c>
      <c r="F1806" s="36">
        <v>11764</v>
      </c>
      <c r="G1806" s="42">
        <v>8.5</v>
      </c>
      <c r="H1806" s="1"/>
      <c r="I1806" s="38">
        <f t="shared" si="0"/>
        <v>99994</v>
      </c>
      <c r="J1806" s="1"/>
      <c r="K1806" s="29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75" customHeight="1" x14ac:dyDescent="0.3">
      <c r="A1807" s="1"/>
      <c r="B1807" s="33">
        <v>44487</v>
      </c>
      <c r="C1807" s="34"/>
      <c r="D1807" s="24">
        <v>764828</v>
      </c>
      <c r="E1807" s="46" t="str">
        <f ca="1">IFERROR(OFFSET('Product list'!$D$1,MATCH(D1807,'Product list'!$C:$C,0)-1,0),"Product Not in List")</f>
        <v xml:space="preserve">Inside Skirt  MW/VAC FRZ    Carton </v>
      </c>
      <c r="F1807" s="36">
        <v>11323.53</v>
      </c>
      <c r="G1807" s="42">
        <v>9.1999999999999993</v>
      </c>
      <c r="H1807" s="1"/>
      <c r="I1807" s="38">
        <f t="shared" si="0"/>
        <v>104176.476</v>
      </c>
      <c r="J1807" s="1"/>
      <c r="K1807" s="29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75" customHeight="1" x14ac:dyDescent="0.3">
      <c r="A1808" s="1"/>
      <c r="B1808" s="33">
        <v>44487</v>
      </c>
      <c r="C1808" s="34"/>
      <c r="D1808" s="24">
        <v>764832</v>
      </c>
      <c r="E1808" s="46" t="str">
        <f ca="1">IFERROR(OFFSET('Product list'!$D$1,MATCH(D1808,'Product list'!$C:$C,0)-1,0),"Product Not in List")</f>
        <v xml:space="preserve">Plate Rib  BP FRZ    Carton </v>
      </c>
      <c r="F1808" s="36">
        <v>4411.76</v>
      </c>
      <c r="G1808" s="42">
        <v>3.9</v>
      </c>
      <c r="H1808" s="1"/>
      <c r="I1808" s="38">
        <f t="shared" si="0"/>
        <v>17205.864000000001</v>
      </c>
      <c r="J1808" s="1"/>
      <c r="K1808" s="29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75" customHeight="1" x14ac:dyDescent="0.3">
      <c r="A1809" s="1"/>
      <c r="B1809" s="33">
        <v>44487</v>
      </c>
      <c r="C1809" s="34"/>
      <c r="D1809" s="24">
        <v>764844</v>
      </c>
      <c r="E1809" s="46" t="str">
        <f ca="1">IFERROR(OFFSET('Product list'!$D$1,MATCH(D1809,'Product list'!$C:$C,0)-1,0),"Product Not in List")</f>
        <v xml:space="preserve">Spare Ribs - 3Rib LP FRZ    Carton </v>
      </c>
      <c r="F1809" s="36">
        <v>5882</v>
      </c>
      <c r="G1809" s="42">
        <v>4.4000000000000004</v>
      </c>
      <c r="H1809" s="1"/>
      <c r="I1809" s="38">
        <f t="shared" si="0"/>
        <v>25880.800000000003</v>
      </c>
      <c r="J1809" s="1"/>
      <c r="K1809" s="29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.75" customHeight="1" x14ac:dyDescent="0.3">
      <c r="A1810" s="1"/>
      <c r="B1810" s="33">
        <v>44487</v>
      </c>
      <c r="C1810" s="34"/>
      <c r="D1810" s="24">
        <v>764861</v>
      </c>
      <c r="E1810" s="46" t="str">
        <f ca="1">IFERROR(OFFSET('Product list'!$D$1,MATCH(D1810,'Product list'!$C:$C,0)-1,0),"Product Not in List")</f>
        <v>*YP* Trimmings 50CL 25.0kg BP FRZ Halal Generic Carton</v>
      </c>
      <c r="F1810" s="36">
        <v>17647.060000000001</v>
      </c>
      <c r="G1810" s="42">
        <v>3.8</v>
      </c>
      <c r="H1810" s="1"/>
      <c r="I1810" s="38">
        <f t="shared" si="0"/>
        <v>67058.828000000009</v>
      </c>
      <c r="J1810" s="1"/>
      <c r="K1810" s="29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.75" customHeight="1" x14ac:dyDescent="0.3">
      <c r="A1811" s="1"/>
      <c r="B1811" s="33">
        <v>44487</v>
      </c>
      <c r="C1811" s="34"/>
      <c r="D1811" s="24">
        <v>764867</v>
      </c>
      <c r="E1811" s="46" t="str">
        <f ca="1">IFERROR(OFFSET('Product list'!$D$1,MATCH(D1811,'Product list'!$C:$C,0)-1,0),"Product Not in List")</f>
        <v xml:space="preserve">Eye Round  MW/VAC FRZ    Carton </v>
      </c>
      <c r="F1811" s="36">
        <v>15441.18</v>
      </c>
      <c r="G1811" s="42">
        <v>9.1999999999999993</v>
      </c>
      <c r="H1811" s="1"/>
      <c r="I1811" s="38">
        <f t="shared" si="0"/>
        <v>142058.856</v>
      </c>
      <c r="J1811" s="1"/>
      <c r="K1811" s="29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75" customHeight="1" x14ac:dyDescent="0.3">
      <c r="A1812" s="1"/>
      <c r="B1812" s="33">
        <v>44487</v>
      </c>
      <c r="C1812" s="34"/>
      <c r="D1812" s="24">
        <v>764869</v>
      </c>
      <c r="E1812" s="46" t="str">
        <f ca="1">IFERROR(OFFSET('Product list'!$D$1,MATCH(D1812,'Product list'!$C:$C,0)-1,0),"Product Not in List")</f>
        <v xml:space="preserve">Brisket Point End - Deckle Off 5 Rib IW/VAC FRZ    Carton </v>
      </c>
      <c r="F1812" s="36">
        <v>51470.59</v>
      </c>
      <c r="G1812" s="42">
        <v>8.9</v>
      </c>
      <c r="H1812" s="1"/>
      <c r="I1812" s="38">
        <f t="shared" si="0"/>
        <v>458088.25099999999</v>
      </c>
      <c r="J1812" s="1"/>
      <c r="K1812" s="29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75" customHeight="1" x14ac:dyDescent="0.3">
      <c r="A1813" s="1"/>
      <c r="B1813" s="33">
        <v>44487</v>
      </c>
      <c r="C1813" s="34"/>
      <c r="D1813" s="24">
        <v>764916</v>
      </c>
      <c r="E1813" s="46" t="str">
        <f ca="1">IFERROR(OFFSET('Product list'!$D$1,MATCH(D1813,'Product list'!$C:$C,0)-1,0),"Product Not in List")</f>
        <v xml:space="preserve">Flank Steak  LP FRZ    Carton </v>
      </c>
      <c r="F1813" s="36">
        <v>5705</v>
      </c>
      <c r="G1813" s="42">
        <v>11</v>
      </c>
      <c r="H1813" s="1"/>
      <c r="I1813" s="38">
        <f t="shared" si="0"/>
        <v>62755</v>
      </c>
      <c r="J1813" s="1"/>
      <c r="K1813" s="29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75" customHeight="1" x14ac:dyDescent="0.3">
      <c r="A1814" s="1"/>
      <c r="B1814" s="33">
        <v>44487</v>
      </c>
      <c r="C1814" s="34"/>
      <c r="D1814" s="24">
        <v>79863</v>
      </c>
      <c r="E1814" s="46" t="str">
        <f ca="1">IFERROR(OFFSET('Product list'!$D$1,MATCH(D1814,'Product list'!$C:$C,0)-1,0),"Product Not in List")</f>
        <v>Outside Flat IW/VAC FZN Non-Halal Generic Carton</v>
      </c>
      <c r="F1814" s="36">
        <v>10294</v>
      </c>
      <c r="G1814" s="42">
        <v>7.5</v>
      </c>
      <c r="H1814" s="1"/>
      <c r="I1814" s="38">
        <f t="shared" si="0"/>
        <v>77205</v>
      </c>
      <c r="J1814" s="1"/>
      <c r="K1814" s="29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75" customHeight="1" x14ac:dyDescent="0.3">
      <c r="A1815" s="1"/>
      <c r="B1815" s="33">
        <v>44487</v>
      </c>
      <c r="C1815" s="34"/>
      <c r="D1815" s="24">
        <v>764738</v>
      </c>
      <c r="E1815" s="47" t="str">
        <f ca="1">IFERROR(OFFSET('Product list'!$D$1,MATCH(D1815,'Product list'!$C:$C,0)-1,0),"Product Not in List")</f>
        <v>Trimmings 85cl</v>
      </c>
      <c r="F1815" s="36">
        <v>17647</v>
      </c>
      <c r="G1815" s="43">
        <v>7.5</v>
      </c>
      <c r="H1815" s="1"/>
      <c r="I1815" s="38">
        <f t="shared" si="0"/>
        <v>132352.5</v>
      </c>
      <c r="J1815" s="1"/>
      <c r="K1815" s="29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75" customHeight="1" x14ac:dyDescent="0.3">
      <c r="A1816" s="1"/>
      <c r="B1816" s="33">
        <v>44487</v>
      </c>
      <c r="C1816" s="34"/>
      <c r="D1816" s="48">
        <v>663968</v>
      </c>
      <c r="E1816" s="52" t="str">
        <f ca="1">IFERROR(OFFSET('Product list'!$D$1,MATCH(D1816,'Product list'!$C:$C,0)-1,0),"Product Not in List")</f>
        <v xml:space="preserve">Brisket Navel End - 5 Rib MW/VAC FRZ HGP-Free  CHINA LABEL Carton </v>
      </c>
      <c r="F1816" s="36">
        <v>5019</v>
      </c>
      <c r="G1816" s="53">
        <v>9.59</v>
      </c>
      <c r="H1816" s="1"/>
      <c r="I1816" s="38">
        <f t="shared" si="0"/>
        <v>48132.21</v>
      </c>
      <c r="J1816" s="1"/>
      <c r="K1816" s="29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75" customHeight="1" x14ac:dyDescent="0.3">
      <c r="A1817" s="1"/>
      <c r="B1817" s="33">
        <v>44487</v>
      </c>
      <c r="C1817" s="34"/>
      <c r="D1817" s="48">
        <v>698166</v>
      </c>
      <c r="E1817" s="52" t="str">
        <f ca="1">IFERROR(OFFSET('Product list'!$D$1,MATCH(D1817,'Product list'!$C:$C,0)-1,0),"Product Not in List")</f>
        <v xml:space="preserve">Thin Flank  MW/VAC FRZ HGP-Free  CHINA LABEL Carton </v>
      </c>
      <c r="F1817" s="36">
        <v>1362</v>
      </c>
      <c r="G1817" s="53">
        <v>6.45</v>
      </c>
      <c r="H1817" s="1"/>
      <c r="I1817" s="38">
        <f t="shared" si="0"/>
        <v>8784.9</v>
      </c>
      <c r="J1817" s="1"/>
      <c r="K1817" s="29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75" customHeight="1" x14ac:dyDescent="0.3">
      <c r="A1818" s="1"/>
      <c r="B1818" s="33">
        <v>44487</v>
      </c>
      <c r="C1818" s="34"/>
      <c r="D1818" s="48">
        <v>764862</v>
      </c>
      <c r="E1818" s="52" t="str">
        <f ca="1">IFERROR(OFFSET('Product list'!$D$1,MATCH(D1818,'Product list'!$C:$C,0)-1,0),"Product Not in List")</f>
        <v xml:space="preserve">Neck Bones  LP FRZ HGP-Free  CHINA LABEL Carton </v>
      </c>
      <c r="F1818" s="36">
        <v>2553</v>
      </c>
      <c r="G1818" s="53">
        <v>3.5</v>
      </c>
      <c r="H1818" s="1"/>
      <c r="I1818" s="38">
        <f t="shared" si="0"/>
        <v>8935.5</v>
      </c>
      <c r="J1818" s="1"/>
      <c r="K1818" s="29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75" customHeight="1" x14ac:dyDescent="0.3">
      <c r="A1819" s="1"/>
      <c r="B1819" s="33">
        <v>44494</v>
      </c>
      <c r="C1819" s="34"/>
      <c r="D1819" s="24">
        <v>12444</v>
      </c>
      <c r="E1819" s="45" t="str">
        <f ca="1">IFERROR(OFFSET('Product list'!$D$1,MATCH(D1819,'Product list'!$C:$C,0)-1,0),"Product Not in List")</f>
        <v>*YP* Trimmings 75CL 27.2kg BP FRZ Halal Generic Carton</v>
      </c>
      <c r="F1819" s="36">
        <v>108235.29</v>
      </c>
      <c r="G1819" s="41">
        <v>5.6</v>
      </c>
      <c r="H1819" s="1"/>
      <c r="I1819" s="38">
        <f t="shared" si="0"/>
        <v>606117.62399999995</v>
      </c>
      <c r="J1819" s="1"/>
      <c r="K1819" s="29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75" customHeight="1" x14ac:dyDescent="0.3">
      <c r="A1820" s="1"/>
      <c r="B1820" s="33">
        <v>44494</v>
      </c>
      <c r="C1820" s="34"/>
      <c r="D1820" s="24">
        <v>55217</v>
      </c>
      <c r="E1820" s="46" t="str">
        <f ca="1">IFERROR(OFFSET('Product list'!$D$1,MATCH(D1820,'Product list'!$C:$C,0)-1,0),"Product Not in List")</f>
        <v xml:space="preserve">Short Ribs - 3 Rib MW/VAC FRZ    Carton </v>
      </c>
      <c r="F1820" s="36">
        <v>10705.88</v>
      </c>
      <c r="G1820" s="42">
        <v>10.3</v>
      </c>
      <c r="H1820" s="1"/>
      <c r="I1820" s="38">
        <f t="shared" si="0"/>
        <v>110270.564</v>
      </c>
      <c r="J1820" s="1"/>
      <c r="K1820" s="29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75" customHeight="1" x14ac:dyDescent="0.3">
      <c r="A1821" s="1"/>
      <c r="B1821" s="33">
        <v>44494</v>
      </c>
      <c r="C1821" s="34"/>
      <c r="D1821" s="24">
        <v>689667</v>
      </c>
      <c r="E1821" s="46" t="str">
        <f ca="1">IFERROR(OFFSET('Product list'!$D$1,MATCH(D1821,'Product list'!$C:$C,0)-1,0),"Product Not in List")</f>
        <v xml:space="preserve">Neck Bone  LP FRZ  Halal  Carton </v>
      </c>
      <c r="F1821" s="36">
        <v>8182</v>
      </c>
      <c r="G1821" s="42">
        <v>2.2000000000000002</v>
      </c>
      <c r="H1821" s="1"/>
      <c r="I1821" s="38">
        <f t="shared" si="0"/>
        <v>18000.400000000001</v>
      </c>
      <c r="J1821" s="1"/>
      <c r="K1821" s="29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75" customHeight="1" x14ac:dyDescent="0.3">
      <c r="A1822" s="1"/>
      <c r="B1822" s="33">
        <v>44494</v>
      </c>
      <c r="C1822" s="34"/>
      <c r="D1822" s="24">
        <v>689794</v>
      </c>
      <c r="E1822" s="46" t="str">
        <f ca="1">IFERROR(OFFSET('Product list'!$D$1,MATCH(D1822,'Product list'!$C:$C,0)-1,0),"Product Not in List")</f>
        <v xml:space="preserve">Chuck Roll - 5 Rib IW/VAC FRZ  Halal  Carton </v>
      </c>
      <c r="F1822" s="36">
        <v>39117.65</v>
      </c>
      <c r="G1822" s="42">
        <v>9.1999999999999993</v>
      </c>
      <c r="H1822" s="1"/>
      <c r="I1822" s="38">
        <f t="shared" si="0"/>
        <v>359882.38</v>
      </c>
      <c r="J1822" s="1"/>
      <c r="K1822" s="29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75" customHeight="1" x14ac:dyDescent="0.3">
      <c r="A1823" s="1"/>
      <c r="B1823" s="33">
        <v>44494</v>
      </c>
      <c r="C1823" s="34"/>
      <c r="D1823" s="24">
        <v>697365</v>
      </c>
      <c r="E1823" s="46" t="str">
        <f ca="1">IFERROR(OFFSET('Product list'!$D$1,MATCH(D1823,'Product list'!$C:$C,0)-1,0),"Product Not in List")</f>
        <v>*YP* Knuckle - Undercut On IW/VAC FRZ Halal Generic Carton</v>
      </c>
      <c r="F1823" s="36">
        <v>25294</v>
      </c>
      <c r="G1823" s="42">
        <v>9</v>
      </c>
      <c r="H1823" s="1"/>
      <c r="I1823" s="38">
        <f t="shared" si="0"/>
        <v>227646</v>
      </c>
      <c r="J1823" s="1"/>
      <c r="K1823" s="29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75" customHeight="1" x14ac:dyDescent="0.3">
      <c r="A1824" s="1"/>
      <c r="B1824" s="33">
        <v>44494</v>
      </c>
      <c r="C1824" s="34"/>
      <c r="D1824" s="24">
        <v>698188</v>
      </c>
      <c r="E1824" s="46" t="str">
        <f ca="1">IFERROR(OFFSET('Product list'!$D$1,MATCH(D1824,'Product list'!$C:$C,0)-1,0),"Product Not in List")</f>
        <v xml:space="preserve">Chuck Roll - 5 Rib IW/VAC FRZ HGP-Free  CHINA LABEL Carton </v>
      </c>
      <c r="F1824" s="36">
        <v>16167.47</v>
      </c>
      <c r="G1824" s="42">
        <v>9.1999999999999993</v>
      </c>
      <c r="H1824" s="1"/>
      <c r="I1824" s="38">
        <f t="shared" si="0"/>
        <v>148740.72399999999</v>
      </c>
      <c r="J1824" s="1"/>
      <c r="K1824" s="29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.75" customHeight="1" x14ac:dyDescent="0.3">
      <c r="A1825" s="1"/>
      <c r="B1825" s="33">
        <v>44494</v>
      </c>
      <c r="C1825" s="34"/>
      <c r="D1825" s="48">
        <v>698227</v>
      </c>
      <c r="E1825" s="49" t="str">
        <f ca="1">IFERROR(OFFSET('Product list'!$D$1,MATCH(D1825,'Product list'!$C:$C,0)-1,0),"Product Not in List")</f>
        <v xml:space="preserve">Chuck Short Rib - 3 Rib MW/VAC FRZ HGP-Free  CHINA LABEL Carton </v>
      </c>
      <c r="F1825" s="36">
        <v>3529.41</v>
      </c>
      <c r="G1825" s="51">
        <v>9.07</v>
      </c>
      <c r="H1825" s="1"/>
      <c r="I1825" s="38">
        <f t="shared" si="0"/>
        <v>32011.7487</v>
      </c>
      <c r="J1825" s="1"/>
      <c r="K1825" s="29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75" customHeight="1" x14ac:dyDescent="0.3">
      <c r="A1826" s="1"/>
      <c r="B1826" s="33">
        <v>44494</v>
      </c>
      <c r="C1826" s="34"/>
      <c r="D1826" s="24">
        <v>698228</v>
      </c>
      <c r="E1826" s="46" t="str">
        <f ca="1">IFERROR(OFFSET('Product list'!$D$1,MATCH(D1826,'Product list'!$C:$C,0)-1,0),"Product Not in List")</f>
        <v xml:space="preserve">Short Rib  MW/VAC FRZ HGP-Free  CHINA LABEL Carton </v>
      </c>
      <c r="F1826" s="36">
        <v>4411.76</v>
      </c>
      <c r="G1826" s="42">
        <v>12.8</v>
      </c>
      <c r="H1826" s="1"/>
      <c r="I1826" s="38">
        <f t="shared" si="0"/>
        <v>56470.528000000006</v>
      </c>
      <c r="J1826" s="1"/>
      <c r="K1826" s="29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75" customHeight="1" x14ac:dyDescent="0.3">
      <c r="A1827" s="1"/>
      <c r="B1827" s="33">
        <v>44494</v>
      </c>
      <c r="C1827" s="34"/>
      <c r="D1827" s="24">
        <v>698267</v>
      </c>
      <c r="E1827" s="46" t="str">
        <f ca="1">IFERROR(OFFSET('Product list'!$D$1,MATCH(D1827,'Product list'!$C:$C,0)-1,0),"Product Not in List")</f>
        <v xml:space="preserve">Back Ribs - 6 Rib LP FRZ    Carton </v>
      </c>
      <c r="F1827" s="36">
        <v>8235.2900000000009</v>
      </c>
      <c r="G1827" s="42">
        <v>6.8</v>
      </c>
      <c r="H1827" s="1"/>
      <c r="I1827" s="38">
        <f t="shared" si="0"/>
        <v>55999.972000000002</v>
      </c>
      <c r="J1827" s="1"/>
      <c r="K1827" s="29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75" customHeight="1" x14ac:dyDescent="0.3">
      <c r="A1828" s="1"/>
      <c r="B1828" s="33">
        <v>44494</v>
      </c>
      <c r="C1828" s="34"/>
      <c r="D1828" s="24">
        <v>698268</v>
      </c>
      <c r="E1828" s="46" t="str">
        <f ca="1">IFERROR(OFFSET('Product list'!$D$1,MATCH(D1828,'Product list'!$C:$C,0)-1,0),"Product Not in List")</f>
        <v xml:space="preserve">Tri Tip  MW/VAC CHILLED    Carton </v>
      </c>
      <c r="F1828" s="36">
        <v>7352.94</v>
      </c>
      <c r="G1828" s="42">
        <v>9.8000000000000007</v>
      </c>
      <c r="H1828" s="1"/>
      <c r="I1828" s="38">
        <f t="shared" si="0"/>
        <v>72058.812000000005</v>
      </c>
      <c r="J1828" s="1"/>
      <c r="K1828" s="29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75" customHeight="1" x14ac:dyDescent="0.3">
      <c r="A1829" s="1"/>
      <c r="B1829" s="33">
        <v>44494</v>
      </c>
      <c r="C1829" s="34"/>
      <c r="D1829" s="24">
        <v>698273</v>
      </c>
      <c r="E1829" s="46" t="str">
        <f ca="1">IFERROR(OFFSET('Product list'!$D$1,MATCH(D1829,'Product list'!$C:$C,0)-1,0),"Product Not in List")</f>
        <v xml:space="preserve">Brisket Pieces - Deckle MW/VAC FRZ HGP-Free  CHINA LABEL Carton </v>
      </c>
      <c r="F1829" s="36">
        <v>4411.76</v>
      </c>
      <c r="G1829" s="42">
        <v>5</v>
      </c>
      <c r="H1829" s="1"/>
      <c r="I1829" s="38">
        <f t="shared" si="0"/>
        <v>22058.800000000003</v>
      </c>
      <c r="J1829" s="1"/>
      <c r="K1829" s="29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75" customHeight="1" x14ac:dyDescent="0.3">
      <c r="A1830" s="1"/>
      <c r="B1830" s="33">
        <v>44494</v>
      </c>
      <c r="C1830" s="34"/>
      <c r="D1830" s="24">
        <v>698301</v>
      </c>
      <c r="E1830" s="46" t="str">
        <f ca="1">IFERROR(OFFSET('Product list'!$D$1,MATCH(D1830,'Product list'!$C:$C,0)-1,0),"Product Not in List")</f>
        <v xml:space="preserve">Back Ribs - 6 Rib, approx 120mm LP FRZ HGP-Free  CHINA LABEL Carton </v>
      </c>
      <c r="F1830" s="36">
        <v>3529</v>
      </c>
      <c r="G1830" s="42">
        <v>6.8</v>
      </c>
      <c r="H1830" s="1"/>
      <c r="I1830" s="38">
        <f t="shared" si="0"/>
        <v>23997.200000000001</v>
      </c>
      <c r="J1830" s="1"/>
      <c r="K1830" s="29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75" customHeight="1" x14ac:dyDescent="0.3">
      <c r="A1831" s="1"/>
      <c r="B1831" s="33">
        <v>44494</v>
      </c>
      <c r="C1831" s="34"/>
      <c r="D1831" s="24">
        <v>698565</v>
      </c>
      <c r="E1831" s="46" t="str">
        <f ca="1">IFERROR(OFFSET('Product list'!$D$1,MATCH(D1831,'Product list'!$C:$C,0)-1,0),"Product Not in List")</f>
        <v xml:space="preserve">Brisket Navel End - 7 Rib IW/VAC CHILLED    Carton </v>
      </c>
      <c r="F1831" s="36">
        <v>25863</v>
      </c>
      <c r="G1831" s="42">
        <v>8.8000000000000007</v>
      </c>
      <c r="H1831" s="1"/>
      <c r="I1831" s="38">
        <f t="shared" si="0"/>
        <v>227594.40000000002</v>
      </c>
      <c r="J1831" s="1"/>
      <c r="K1831" s="29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75" customHeight="1" x14ac:dyDescent="0.3">
      <c r="A1832" s="1"/>
      <c r="B1832" s="33">
        <v>44494</v>
      </c>
      <c r="C1832" s="34"/>
      <c r="D1832" s="24">
        <v>698818</v>
      </c>
      <c r="E1832" s="46" t="str">
        <f ca="1">IFERROR(OFFSET('Product list'!$D$1,MATCH(D1832,'Product list'!$C:$C,0)-1,0),"Product Not in List")</f>
        <v>*YP* Trimmings 65CL 27.2kg BP FRZ Halal Generic Carton</v>
      </c>
      <c r="F1832" s="36">
        <v>91285</v>
      </c>
      <c r="G1832" s="42">
        <v>4.5999999999999996</v>
      </c>
      <c r="H1832" s="1"/>
      <c r="I1832" s="38">
        <f t="shared" si="0"/>
        <v>419910.99999999994</v>
      </c>
      <c r="J1832" s="1"/>
      <c r="K1832" s="29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75" customHeight="1" x14ac:dyDescent="0.3">
      <c r="A1833" s="1"/>
      <c r="B1833" s="33">
        <v>44494</v>
      </c>
      <c r="C1833" s="34"/>
      <c r="D1833" s="24">
        <v>763706</v>
      </c>
      <c r="E1833" s="46" t="str">
        <f ca="1">IFERROR(OFFSET('Product list'!$D$1,MATCH(D1833,'Product list'!$C:$C,0)-1,0),"Product Not in List")</f>
        <v xml:space="preserve">Intercostals - Portion Minimum 85mm MW/VAC FRZ    Carton </v>
      </c>
      <c r="F1833" s="36">
        <v>7352</v>
      </c>
      <c r="G1833" s="42">
        <v>11</v>
      </c>
      <c r="H1833" s="1"/>
      <c r="I1833" s="38">
        <f t="shared" si="0"/>
        <v>80872</v>
      </c>
      <c r="J1833" s="1"/>
      <c r="K1833" s="29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75" customHeight="1" x14ac:dyDescent="0.3">
      <c r="A1834" s="1"/>
      <c r="B1834" s="33">
        <v>44494</v>
      </c>
      <c r="C1834" s="34"/>
      <c r="D1834" s="24">
        <v>763707</v>
      </c>
      <c r="E1834" s="46" t="str">
        <f ca="1">IFERROR(OFFSET('Product list'!$D$1,MATCH(D1834,'Product list'!$C:$C,0)-1,0),"Product Not in List")</f>
        <v xml:space="preserve">Oyster Blade  IW/VAC FRZ    Carton </v>
      </c>
      <c r="F1834" s="36">
        <v>8823.5300000000007</v>
      </c>
      <c r="G1834" s="42">
        <v>9</v>
      </c>
      <c r="H1834" s="1"/>
      <c r="I1834" s="38">
        <f t="shared" si="0"/>
        <v>79411.77</v>
      </c>
      <c r="J1834" s="1"/>
      <c r="K1834" s="29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75" customHeight="1" x14ac:dyDescent="0.3">
      <c r="A1835" s="1"/>
      <c r="B1835" s="33">
        <v>44494</v>
      </c>
      <c r="C1835" s="34"/>
      <c r="D1835" s="24">
        <v>764794</v>
      </c>
      <c r="E1835" s="46" t="str">
        <f ca="1">IFERROR(OFFSET('Product list'!$D$1,MATCH(D1835,'Product list'!$C:$C,0)-1,0),"Product Not in List")</f>
        <v xml:space="preserve">Chuck Short Rib - 3 Rib MW/VAC FRZ    Carton </v>
      </c>
      <c r="F1835" s="36">
        <v>11764.71</v>
      </c>
      <c r="G1835" s="42">
        <v>8.9</v>
      </c>
      <c r="H1835" s="1"/>
      <c r="I1835" s="38">
        <f t="shared" si="0"/>
        <v>104705.91899999999</v>
      </c>
      <c r="J1835" s="1"/>
      <c r="K1835" s="29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75" customHeight="1" x14ac:dyDescent="0.3">
      <c r="A1836" s="1"/>
      <c r="B1836" s="33">
        <v>44494</v>
      </c>
      <c r="C1836" s="34"/>
      <c r="D1836" s="24">
        <v>764817</v>
      </c>
      <c r="E1836" s="46" t="str">
        <f ca="1">IFERROR(OFFSET('Product list'!$D$1,MATCH(D1836,'Product list'!$C:$C,0)-1,0),"Product Not in List")</f>
        <v xml:space="preserve">Flap Meat  MW/VAC CHILLED    Carton </v>
      </c>
      <c r="F1836" s="36">
        <v>15441</v>
      </c>
      <c r="G1836" s="42">
        <v>14.4</v>
      </c>
      <c r="H1836" s="1"/>
      <c r="I1836" s="38">
        <f t="shared" si="0"/>
        <v>222350.4</v>
      </c>
      <c r="J1836" s="1"/>
      <c r="K1836" s="29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75" customHeight="1" x14ac:dyDescent="0.3">
      <c r="A1837" s="1"/>
      <c r="B1837" s="33">
        <v>44494</v>
      </c>
      <c r="C1837" s="34"/>
      <c r="D1837" s="24">
        <v>764822</v>
      </c>
      <c r="E1837" s="46" t="str">
        <f ca="1">IFERROR(OFFSET('Product list'!$D$1,MATCH(D1837,'Product list'!$C:$C,0)-1,0),"Product Not in List")</f>
        <v xml:space="preserve">Bolar Blade  IW/VAC FRZ    Carton </v>
      </c>
      <c r="F1837" s="36">
        <v>11764</v>
      </c>
      <c r="G1837" s="42">
        <v>8.5</v>
      </c>
      <c r="H1837" s="1"/>
      <c r="I1837" s="38">
        <f t="shared" si="0"/>
        <v>99994</v>
      </c>
      <c r="J1837" s="1"/>
      <c r="K1837" s="29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.75" customHeight="1" x14ac:dyDescent="0.3">
      <c r="A1838" s="1"/>
      <c r="B1838" s="33">
        <v>44494</v>
      </c>
      <c r="C1838" s="34"/>
      <c r="D1838" s="24">
        <v>764828</v>
      </c>
      <c r="E1838" s="46" t="str">
        <f ca="1">IFERROR(OFFSET('Product list'!$D$1,MATCH(D1838,'Product list'!$C:$C,0)-1,0),"Product Not in List")</f>
        <v xml:space="preserve">Inside Skirt  MW/VAC FRZ    Carton </v>
      </c>
      <c r="F1838" s="36">
        <v>11323.53</v>
      </c>
      <c r="G1838" s="42">
        <v>9.1999999999999993</v>
      </c>
      <c r="H1838" s="1"/>
      <c r="I1838" s="38">
        <f t="shared" si="0"/>
        <v>104176.476</v>
      </c>
      <c r="J1838" s="1"/>
      <c r="K1838" s="29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75" customHeight="1" x14ac:dyDescent="0.3">
      <c r="A1839" s="1"/>
      <c r="B1839" s="33">
        <v>44494</v>
      </c>
      <c r="C1839" s="34"/>
      <c r="D1839" s="24">
        <v>764832</v>
      </c>
      <c r="E1839" s="46" t="str">
        <f ca="1">IFERROR(OFFSET('Product list'!$D$1,MATCH(D1839,'Product list'!$C:$C,0)-1,0),"Product Not in List")</f>
        <v xml:space="preserve">Plate Rib  BP FRZ    Carton </v>
      </c>
      <c r="F1839" s="36">
        <v>4411.76</v>
      </c>
      <c r="G1839" s="42">
        <v>3.9</v>
      </c>
      <c r="H1839" s="1"/>
      <c r="I1839" s="38">
        <f t="shared" si="0"/>
        <v>17205.864000000001</v>
      </c>
      <c r="J1839" s="1"/>
      <c r="K1839" s="29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.75" customHeight="1" x14ac:dyDescent="0.3">
      <c r="A1840" s="1"/>
      <c r="B1840" s="33">
        <v>44494</v>
      </c>
      <c r="C1840" s="34"/>
      <c r="D1840" s="24">
        <v>764844</v>
      </c>
      <c r="E1840" s="46" t="str">
        <f ca="1">IFERROR(OFFSET('Product list'!$D$1,MATCH(D1840,'Product list'!$C:$C,0)-1,0),"Product Not in List")</f>
        <v xml:space="preserve">Spare Ribs - 3Rib LP FRZ    Carton </v>
      </c>
      <c r="F1840" s="36">
        <v>5882</v>
      </c>
      <c r="G1840" s="42">
        <v>4.4000000000000004</v>
      </c>
      <c r="H1840" s="1"/>
      <c r="I1840" s="38">
        <f t="shared" si="0"/>
        <v>25880.800000000003</v>
      </c>
      <c r="J1840" s="1"/>
      <c r="K1840" s="29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75" customHeight="1" x14ac:dyDescent="0.3">
      <c r="A1841" s="1"/>
      <c r="B1841" s="33">
        <v>44494</v>
      </c>
      <c r="C1841" s="34"/>
      <c r="D1841" s="24">
        <v>764861</v>
      </c>
      <c r="E1841" s="46" t="str">
        <f ca="1">IFERROR(OFFSET('Product list'!$D$1,MATCH(D1841,'Product list'!$C:$C,0)-1,0),"Product Not in List")</f>
        <v>*YP* Trimmings 50CL 25.0kg BP FRZ Halal Generic Carton</v>
      </c>
      <c r="F1841" s="36">
        <v>17647.060000000001</v>
      </c>
      <c r="G1841" s="42">
        <v>3.8</v>
      </c>
      <c r="H1841" s="1"/>
      <c r="I1841" s="38">
        <f t="shared" si="0"/>
        <v>67058.828000000009</v>
      </c>
      <c r="J1841" s="1"/>
      <c r="K1841" s="29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75" customHeight="1" x14ac:dyDescent="0.3">
      <c r="A1842" s="1"/>
      <c r="B1842" s="33">
        <v>44494</v>
      </c>
      <c r="C1842" s="34"/>
      <c r="D1842" s="24">
        <v>764867</v>
      </c>
      <c r="E1842" s="46" t="str">
        <f ca="1">IFERROR(OFFSET('Product list'!$D$1,MATCH(D1842,'Product list'!$C:$C,0)-1,0),"Product Not in List")</f>
        <v xml:space="preserve">Eye Round  MW/VAC FRZ    Carton </v>
      </c>
      <c r="F1842" s="36">
        <v>15441.18</v>
      </c>
      <c r="G1842" s="42">
        <v>9.1999999999999993</v>
      </c>
      <c r="H1842" s="1"/>
      <c r="I1842" s="38">
        <f t="shared" si="0"/>
        <v>142058.856</v>
      </c>
      <c r="J1842" s="1"/>
      <c r="K1842" s="29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75" customHeight="1" x14ac:dyDescent="0.3">
      <c r="A1843" s="1"/>
      <c r="B1843" s="33">
        <v>44494</v>
      </c>
      <c r="C1843" s="34"/>
      <c r="D1843" s="24">
        <v>764869</v>
      </c>
      <c r="E1843" s="46" t="str">
        <f ca="1">IFERROR(OFFSET('Product list'!$D$1,MATCH(D1843,'Product list'!$C:$C,0)-1,0),"Product Not in List")</f>
        <v xml:space="preserve">Brisket Point End - Deckle Off 5 Rib IW/VAC FRZ    Carton </v>
      </c>
      <c r="F1843" s="36">
        <v>51470.59</v>
      </c>
      <c r="G1843" s="42">
        <v>8.9</v>
      </c>
      <c r="H1843" s="1"/>
      <c r="I1843" s="38">
        <f t="shared" si="0"/>
        <v>458088.25099999999</v>
      </c>
      <c r="J1843" s="1"/>
      <c r="K1843" s="29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75" customHeight="1" x14ac:dyDescent="0.3">
      <c r="A1844" s="1"/>
      <c r="B1844" s="33">
        <v>44494</v>
      </c>
      <c r="C1844" s="34"/>
      <c r="D1844" s="24">
        <v>764916</v>
      </c>
      <c r="E1844" s="46" t="str">
        <f ca="1">IFERROR(OFFSET('Product list'!$D$1,MATCH(D1844,'Product list'!$C:$C,0)-1,0),"Product Not in List")</f>
        <v xml:space="preserve">Flank Steak  LP FRZ    Carton </v>
      </c>
      <c r="F1844" s="36">
        <v>5705</v>
      </c>
      <c r="G1844" s="42">
        <v>11</v>
      </c>
      <c r="H1844" s="1"/>
      <c r="I1844" s="38">
        <f t="shared" si="0"/>
        <v>62755</v>
      </c>
      <c r="J1844" s="1"/>
      <c r="K1844" s="29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75" customHeight="1" x14ac:dyDescent="0.3">
      <c r="A1845" s="1"/>
      <c r="B1845" s="33">
        <v>44494</v>
      </c>
      <c r="C1845" s="34"/>
      <c r="D1845" s="24">
        <v>79863</v>
      </c>
      <c r="E1845" s="46" t="str">
        <f ca="1">IFERROR(OFFSET('Product list'!$D$1,MATCH(D1845,'Product list'!$C:$C,0)-1,0),"Product Not in List")</f>
        <v>Outside Flat IW/VAC FZN Non-Halal Generic Carton</v>
      </c>
      <c r="F1845" s="36">
        <v>10294</v>
      </c>
      <c r="G1845" s="42">
        <v>7.5</v>
      </c>
      <c r="H1845" s="1"/>
      <c r="I1845" s="38">
        <f t="shared" si="0"/>
        <v>77205</v>
      </c>
      <c r="J1845" s="1"/>
      <c r="K1845" s="29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.75" customHeight="1" x14ac:dyDescent="0.3">
      <c r="A1846" s="1"/>
      <c r="B1846" s="33">
        <v>44494</v>
      </c>
      <c r="C1846" s="34"/>
      <c r="D1846" s="24">
        <v>764738</v>
      </c>
      <c r="E1846" s="47" t="str">
        <f ca="1">IFERROR(OFFSET('Product list'!$D$1,MATCH(D1846,'Product list'!$C:$C,0)-1,0),"Product Not in List")</f>
        <v>Trimmings 85cl</v>
      </c>
      <c r="F1846" s="36">
        <v>17647</v>
      </c>
      <c r="G1846" s="43">
        <v>7.5</v>
      </c>
      <c r="H1846" s="1"/>
      <c r="I1846" s="38">
        <f t="shared" si="0"/>
        <v>132352.5</v>
      </c>
      <c r="J1846" s="1"/>
      <c r="K1846" s="29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75" customHeight="1" x14ac:dyDescent="0.3">
      <c r="A1847" s="1"/>
      <c r="B1847" s="33">
        <v>44494</v>
      </c>
      <c r="C1847" s="34"/>
      <c r="D1847" s="48">
        <v>663968</v>
      </c>
      <c r="E1847" s="52" t="str">
        <f ca="1">IFERROR(OFFSET('Product list'!$D$1,MATCH(D1847,'Product list'!$C:$C,0)-1,0),"Product Not in List")</f>
        <v xml:space="preserve">Brisket Navel End - 5 Rib MW/VAC FRZ HGP-Free  CHINA LABEL Carton </v>
      </c>
      <c r="F1847" s="36">
        <v>5019</v>
      </c>
      <c r="G1847" s="53">
        <v>9.59</v>
      </c>
      <c r="H1847" s="1"/>
      <c r="I1847" s="38">
        <f t="shared" si="0"/>
        <v>48132.21</v>
      </c>
      <c r="J1847" s="1"/>
      <c r="K1847" s="29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75" customHeight="1" x14ac:dyDescent="0.3">
      <c r="A1848" s="1"/>
      <c r="B1848" s="33">
        <v>44494</v>
      </c>
      <c r="C1848" s="34"/>
      <c r="D1848" s="48">
        <v>698166</v>
      </c>
      <c r="E1848" s="52" t="str">
        <f ca="1">IFERROR(OFFSET('Product list'!$D$1,MATCH(D1848,'Product list'!$C:$C,0)-1,0),"Product Not in List")</f>
        <v xml:space="preserve">Thin Flank  MW/VAC FRZ HGP-Free  CHINA LABEL Carton </v>
      </c>
      <c r="F1848" s="36">
        <v>1362</v>
      </c>
      <c r="G1848" s="53">
        <v>6.45</v>
      </c>
      <c r="H1848" s="1"/>
      <c r="I1848" s="38">
        <f t="shared" si="0"/>
        <v>8784.9</v>
      </c>
      <c r="J1848" s="1"/>
      <c r="K1848" s="29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75" customHeight="1" x14ac:dyDescent="0.3">
      <c r="A1849" s="1"/>
      <c r="B1849" s="33">
        <v>44494</v>
      </c>
      <c r="C1849" s="34"/>
      <c r="D1849" s="48">
        <v>764862</v>
      </c>
      <c r="E1849" s="52" t="str">
        <f ca="1">IFERROR(OFFSET('Product list'!$D$1,MATCH(D1849,'Product list'!$C:$C,0)-1,0),"Product Not in List")</f>
        <v xml:space="preserve">Neck Bones  LP FRZ HGP-Free  CHINA LABEL Carton </v>
      </c>
      <c r="F1849" s="36">
        <v>2553</v>
      </c>
      <c r="G1849" s="53">
        <v>3.5</v>
      </c>
      <c r="H1849" s="1"/>
      <c r="I1849" s="38">
        <f t="shared" si="0"/>
        <v>8935.5</v>
      </c>
      <c r="J1849" s="1"/>
      <c r="K1849" s="29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75" customHeight="1" x14ac:dyDescent="0.3">
      <c r="A1850" s="1"/>
      <c r="B1850" s="33">
        <v>44501</v>
      </c>
      <c r="C1850" s="34"/>
      <c r="D1850" s="24">
        <v>12444</v>
      </c>
      <c r="E1850" s="45" t="str">
        <f ca="1">IFERROR(OFFSET('Product list'!$D$1,MATCH(D1850,'Product list'!$C:$C,0)-1,0),"Product Not in List")</f>
        <v>*YP* Trimmings 75CL 27.2kg BP FRZ Halal Generic Carton</v>
      </c>
      <c r="F1850" s="36">
        <v>108235.29</v>
      </c>
      <c r="G1850" s="41">
        <v>5.6</v>
      </c>
      <c r="H1850" s="1"/>
      <c r="I1850" s="38">
        <f t="shared" si="0"/>
        <v>606117.62399999995</v>
      </c>
      <c r="J1850" s="1"/>
      <c r="K1850" s="29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75" customHeight="1" x14ac:dyDescent="0.3">
      <c r="A1851" s="1"/>
      <c r="B1851" s="33">
        <v>44501</v>
      </c>
      <c r="C1851" s="34"/>
      <c r="D1851" s="24">
        <v>55217</v>
      </c>
      <c r="E1851" s="46" t="str">
        <f ca="1">IFERROR(OFFSET('Product list'!$D$1,MATCH(D1851,'Product list'!$C:$C,0)-1,0),"Product Not in List")</f>
        <v xml:space="preserve">Short Ribs - 3 Rib MW/VAC FRZ    Carton </v>
      </c>
      <c r="F1851" s="36">
        <v>10705.88</v>
      </c>
      <c r="G1851" s="42">
        <v>10.3</v>
      </c>
      <c r="H1851" s="1"/>
      <c r="I1851" s="38">
        <f t="shared" si="0"/>
        <v>110270.564</v>
      </c>
      <c r="J1851" s="1"/>
      <c r="K1851" s="29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75" customHeight="1" x14ac:dyDescent="0.3">
      <c r="A1852" s="1"/>
      <c r="B1852" s="33">
        <v>44501</v>
      </c>
      <c r="C1852" s="34"/>
      <c r="D1852" s="24">
        <v>689667</v>
      </c>
      <c r="E1852" s="46" t="str">
        <f ca="1">IFERROR(OFFSET('Product list'!$D$1,MATCH(D1852,'Product list'!$C:$C,0)-1,0),"Product Not in List")</f>
        <v xml:space="preserve">Neck Bone  LP FRZ  Halal  Carton </v>
      </c>
      <c r="F1852" s="36">
        <v>8182</v>
      </c>
      <c r="G1852" s="42">
        <v>2.2000000000000002</v>
      </c>
      <c r="H1852" s="1"/>
      <c r="I1852" s="38">
        <f t="shared" si="0"/>
        <v>18000.400000000001</v>
      </c>
      <c r="J1852" s="1"/>
      <c r="K1852" s="29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75" customHeight="1" x14ac:dyDescent="0.3">
      <c r="A1853" s="1"/>
      <c r="B1853" s="33">
        <v>44501</v>
      </c>
      <c r="C1853" s="34"/>
      <c r="D1853" s="24">
        <v>689794</v>
      </c>
      <c r="E1853" s="46" t="str">
        <f ca="1">IFERROR(OFFSET('Product list'!$D$1,MATCH(D1853,'Product list'!$C:$C,0)-1,0),"Product Not in List")</f>
        <v xml:space="preserve">Chuck Roll - 5 Rib IW/VAC FRZ  Halal  Carton </v>
      </c>
      <c r="F1853" s="36">
        <v>39117.65</v>
      </c>
      <c r="G1853" s="42">
        <v>9.1999999999999993</v>
      </c>
      <c r="H1853" s="1"/>
      <c r="I1853" s="38">
        <f t="shared" si="0"/>
        <v>359882.38</v>
      </c>
      <c r="J1853" s="1"/>
      <c r="K1853" s="29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.75" customHeight="1" x14ac:dyDescent="0.3">
      <c r="A1854" s="1"/>
      <c r="B1854" s="33">
        <v>44501</v>
      </c>
      <c r="C1854" s="34"/>
      <c r="D1854" s="24">
        <v>697365</v>
      </c>
      <c r="E1854" s="46" t="str">
        <f ca="1">IFERROR(OFFSET('Product list'!$D$1,MATCH(D1854,'Product list'!$C:$C,0)-1,0),"Product Not in List")</f>
        <v>*YP* Knuckle - Undercut On IW/VAC FRZ Halal Generic Carton</v>
      </c>
      <c r="F1854" s="36">
        <v>25294</v>
      </c>
      <c r="G1854" s="42">
        <v>9</v>
      </c>
      <c r="H1854" s="1"/>
      <c r="I1854" s="38">
        <f t="shared" si="0"/>
        <v>227646</v>
      </c>
      <c r="J1854" s="1"/>
      <c r="K1854" s="29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75" customHeight="1" x14ac:dyDescent="0.3">
      <c r="A1855" s="1"/>
      <c r="B1855" s="33">
        <v>44501</v>
      </c>
      <c r="C1855" s="34"/>
      <c r="D1855" s="24">
        <v>698188</v>
      </c>
      <c r="E1855" s="46" t="str">
        <f ca="1">IFERROR(OFFSET('Product list'!$D$1,MATCH(D1855,'Product list'!$C:$C,0)-1,0),"Product Not in List")</f>
        <v xml:space="preserve">Chuck Roll - 5 Rib IW/VAC FRZ HGP-Free  CHINA LABEL Carton </v>
      </c>
      <c r="F1855" s="36">
        <v>16167.47</v>
      </c>
      <c r="G1855" s="42">
        <v>9.1999999999999993</v>
      </c>
      <c r="H1855" s="1"/>
      <c r="I1855" s="38">
        <f t="shared" si="0"/>
        <v>148740.72399999999</v>
      </c>
      <c r="J1855" s="1"/>
      <c r="K1855" s="29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.75" customHeight="1" x14ac:dyDescent="0.3">
      <c r="A1856" s="1"/>
      <c r="B1856" s="33">
        <v>44501</v>
      </c>
      <c r="C1856" s="34"/>
      <c r="D1856" s="48">
        <v>698227</v>
      </c>
      <c r="E1856" s="49" t="str">
        <f ca="1">IFERROR(OFFSET('Product list'!$D$1,MATCH(D1856,'Product list'!$C:$C,0)-1,0),"Product Not in List")</f>
        <v xml:space="preserve">Chuck Short Rib - 3 Rib MW/VAC FRZ HGP-Free  CHINA LABEL Carton </v>
      </c>
      <c r="F1856" s="36">
        <v>3529.41</v>
      </c>
      <c r="G1856" s="51">
        <v>9.07</v>
      </c>
      <c r="H1856" s="1"/>
      <c r="I1856" s="38">
        <f t="shared" si="0"/>
        <v>32011.7487</v>
      </c>
      <c r="J1856" s="1"/>
      <c r="K1856" s="29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75" customHeight="1" x14ac:dyDescent="0.3">
      <c r="A1857" s="1"/>
      <c r="B1857" s="33">
        <v>44501</v>
      </c>
      <c r="C1857" s="34"/>
      <c r="D1857" s="24">
        <v>698228</v>
      </c>
      <c r="E1857" s="46" t="str">
        <f ca="1">IFERROR(OFFSET('Product list'!$D$1,MATCH(D1857,'Product list'!$C:$C,0)-1,0),"Product Not in List")</f>
        <v xml:space="preserve">Short Rib  MW/VAC FRZ HGP-Free  CHINA LABEL Carton </v>
      </c>
      <c r="F1857" s="36">
        <v>4411.76</v>
      </c>
      <c r="G1857" s="42">
        <v>12.8</v>
      </c>
      <c r="H1857" s="1"/>
      <c r="I1857" s="38">
        <f t="shared" si="0"/>
        <v>56470.528000000006</v>
      </c>
      <c r="J1857" s="1"/>
      <c r="K1857" s="29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75" customHeight="1" x14ac:dyDescent="0.3">
      <c r="A1858" s="1"/>
      <c r="B1858" s="33">
        <v>44501</v>
      </c>
      <c r="C1858" s="34"/>
      <c r="D1858" s="24">
        <v>698267</v>
      </c>
      <c r="E1858" s="46" t="str">
        <f ca="1">IFERROR(OFFSET('Product list'!$D$1,MATCH(D1858,'Product list'!$C:$C,0)-1,0),"Product Not in List")</f>
        <v xml:space="preserve">Back Ribs - 6 Rib LP FRZ    Carton </v>
      </c>
      <c r="F1858" s="36">
        <v>8235.2900000000009</v>
      </c>
      <c r="G1858" s="42">
        <v>6.8</v>
      </c>
      <c r="H1858" s="1"/>
      <c r="I1858" s="38">
        <f t="shared" si="0"/>
        <v>55999.972000000002</v>
      </c>
      <c r="J1858" s="1"/>
      <c r="K1858" s="29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75" customHeight="1" x14ac:dyDescent="0.3">
      <c r="A1859" s="1"/>
      <c r="B1859" s="33">
        <v>44501</v>
      </c>
      <c r="C1859" s="34"/>
      <c r="D1859" s="24">
        <v>698268</v>
      </c>
      <c r="E1859" s="46" t="str">
        <f ca="1">IFERROR(OFFSET('Product list'!$D$1,MATCH(D1859,'Product list'!$C:$C,0)-1,0),"Product Not in List")</f>
        <v xml:space="preserve">Tri Tip  MW/VAC CHILLED    Carton </v>
      </c>
      <c r="F1859" s="36">
        <v>7352.94</v>
      </c>
      <c r="G1859" s="42">
        <v>9.8000000000000007</v>
      </c>
      <c r="H1859" s="1"/>
      <c r="I1859" s="38">
        <f t="shared" si="0"/>
        <v>72058.812000000005</v>
      </c>
      <c r="J1859" s="1"/>
      <c r="K1859" s="29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75" customHeight="1" x14ac:dyDescent="0.3">
      <c r="A1860" s="1"/>
      <c r="B1860" s="33">
        <v>44501</v>
      </c>
      <c r="C1860" s="34"/>
      <c r="D1860" s="24">
        <v>698273</v>
      </c>
      <c r="E1860" s="46" t="str">
        <f ca="1">IFERROR(OFFSET('Product list'!$D$1,MATCH(D1860,'Product list'!$C:$C,0)-1,0),"Product Not in List")</f>
        <v xml:space="preserve">Brisket Pieces - Deckle MW/VAC FRZ HGP-Free  CHINA LABEL Carton </v>
      </c>
      <c r="F1860" s="36">
        <v>4411.76</v>
      </c>
      <c r="G1860" s="42">
        <v>5</v>
      </c>
      <c r="H1860" s="1"/>
      <c r="I1860" s="38">
        <f t="shared" si="0"/>
        <v>22058.800000000003</v>
      </c>
      <c r="J1860" s="1"/>
      <c r="K1860" s="29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.75" customHeight="1" x14ac:dyDescent="0.3">
      <c r="A1861" s="1"/>
      <c r="B1861" s="33">
        <v>44501</v>
      </c>
      <c r="C1861" s="34"/>
      <c r="D1861" s="24">
        <v>698301</v>
      </c>
      <c r="E1861" s="46" t="str">
        <f ca="1">IFERROR(OFFSET('Product list'!$D$1,MATCH(D1861,'Product list'!$C:$C,0)-1,0),"Product Not in List")</f>
        <v xml:space="preserve">Back Ribs - 6 Rib, approx 120mm LP FRZ HGP-Free  CHINA LABEL Carton </v>
      </c>
      <c r="F1861" s="36">
        <v>3529</v>
      </c>
      <c r="G1861" s="42">
        <v>6.8</v>
      </c>
      <c r="H1861" s="1"/>
      <c r="I1861" s="38">
        <f t="shared" si="0"/>
        <v>23997.200000000001</v>
      </c>
      <c r="J1861" s="1"/>
      <c r="K1861" s="29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75" customHeight="1" x14ac:dyDescent="0.3">
      <c r="A1862" s="1"/>
      <c r="B1862" s="33">
        <v>44501</v>
      </c>
      <c r="C1862" s="34"/>
      <c r="D1862" s="24">
        <v>698565</v>
      </c>
      <c r="E1862" s="46" t="str">
        <f ca="1">IFERROR(OFFSET('Product list'!$D$1,MATCH(D1862,'Product list'!$C:$C,0)-1,0),"Product Not in List")</f>
        <v xml:space="preserve">Brisket Navel End - 7 Rib IW/VAC CHILLED    Carton </v>
      </c>
      <c r="F1862" s="36">
        <v>25863</v>
      </c>
      <c r="G1862" s="42">
        <v>8.8000000000000007</v>
      </c>
      <c r="H1862" s="1"/>
      <c r="I1862" s="38">
        <f t="shared" si="0"/>
        <v>227594.40000000002</v>
      </c>
      <c r="J1862" s="1"/>
      <c r="K1862" s="29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.75" customHeight="1" x14ac:dyDescent="0.3">
      <c r="A1863" s="1"/>
      <c r="B1863" s="33">
        <v>44501</v>
      </c>
      <c r="C1863" s="34"/>
      <c r="D1863" s="24">
        <v>698818</v>
      </c>
      <c r="E1863" s="46" t="str">
        <f ca="1">IFERROR(OFFSET('Product list'!$D$1,MATCH(D1863,'Product list'!$C:$C,0)-1,0),"Product Not in List")</f>
        <v>*YP* Trimmings 65CL 27.2kg BP FRZ Halal Generic Carton</v>
      </c>
      <c r="F1863" s="36">
        <v>91285</v>
      </c>
      <c r="G1863" s="42">
        <v>4.5999999999999996</v>
      </c>
      <c r="H1863" s="1"/>
      <c r="I1863" s="38">
        <f t="shared" si="0"/>
        <v>419910.99999999994</v>
      </c>
      <c r="J1863" s="1"/>
      <c r="K1863" s="29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75" customHeight="1" x14ac:dyDescent="0.3">
      <c r="A1864" s="1"/>
      <c r="B1864" s="33">
        <v>44501</v>
      </c>
      <c r="C1864" s="34"/>
      <c r="D1864" s="24">
        <v>763706</v>
      </c>
      <c r="E1864" s="46" t="str">
        <f ca="1">IFERROR(OFFSET('Product list'!$D$1,MATCH(D1864,'Product list'!$C:$C,0)-1,0),"Product Not in List")</f>
        <v xml:space="preserve">Intercostals - Portion Minimum 85mm MW/VAC FRZ    Carton </v>
      </c>
      <c r="F1864" s="36">
        <v>7352</v>
      </c>
      <c r="G1864" s="42">
        <v>11</v>
      </c>
      <c r="H1864" s="1"/>
      <c r="I1864" s="38">
        <f t="shared" si="0"/>
        <v>80872</v>
      </c>
      <c r="J1864" s="1"/>
      <c r="K1864" s="29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.75" customHeight="1" x14ac:dyDescent="0.3">
      <c r="A1865" s="1"/>
      <c r="B1865" s="33">
        <v>44501</v>
      </c>
      <c r="C1865" s="34"/>
      <c r="D1865" s="24">
        <v>763707</v>
      </c>
      <c r="E1865" s="46" t="str">
        <f ca="1">IFERROR(OFFSET('Product list'!$D$1,MATCH(D1865,'Product list'!$C:$C,0)-1,0),"Product Not in List")</f>
        <v xml:space="preserve">Oyster Blade  IW/VAC FRZ    Carton </v>
      </c>
      <c r="F1865" s="36">
        <v>8823.5300000000007</v>
      </c>
      <c r="G1865" s="42">
        <v>9</v>
      </c>
      <c r="H1865" s="1"/>
      <c r="I1865" s="38">
        <f t="shared" si="0"/>
        <v>79411.77</v>
      </c>
      <c r="J1865" s="1"/>
      <c r="K1865" s="29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75" customHeight="1" x14ac:dyDescent="0.3">
      <c r="A1866" s="1"/>
      <c r="B1866" s="33">
        <v>44501</v>
      </c>
      <c r="C1866" s="34"/>
      <c r="D1866" s="24">
        <v>764794</v>
      </c>
      <c r="E1866" s="46" t="str">
        <f ca="1">IFERROR(OFFSET('Product list'!$D$1,MATCH(D1866,'Product list'!$C:$C,0)-1,0),"Product Not in List")</f>
        <v xml:space="preserve">Chuck Short Rib - 3 Rib MW/VAC FRZ    Carton </v>
      </c>
      <c r="F1866" s="36">
        <v>11764.71</v>
      </c>
      <c r="G1866" s="42">
        <v>8.9</v>
      </c>
      <c r="H1866" s="1"/>
      <c r="I1866" s="38">
        <f t="shared" si="0"/>
        <v>104705.91899999999</v>
      </c>
      <c r="J1866" s="1"/>
      <c r="K1866" s="29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75" customHeight="1" x14ac:dyDescent="0.3">
      <c r="A1867" s="1"/>
      <c r="B1867" s="33">
        <v>44501</v>
      </c>
      <c r="C1867" s="34"/>
      <c r="D1867" s="24">
        <v>764817</v>
      </c>
      <c r="E1867" s="46" t="str">
        <f ca="1">IFERROR(OFFSET('Product list'!$D$1,MATCH(D1867,'Product list'!$C:$C,0)-1,0),"Product Not in List")</f>
        <v xml:space="preserve">Flap Meat  MW/VAC CHILLED    Carton </v>
      </c>
      <c r="F1867" s="36">
        <v>15441</v>
      </c>
      <c r="G1867" s="42">
        <v>14.4</v>
      </c>
      <c r="H1867" s="1"/>
      <c r="I1867" s="38">
        <f t="shared" si="0"/>
        <v>222350.4</v>
      </c>
      <c r="J1867" s="1"/>
      <c r="K1867" s="29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75" customHeight="1" x14ac:dyDescent="0.3">
      <c r="A1868" s="1"/>
      <c r="B1868" s="33">
        <v>44501</v>
      </c>
      <c r="C1868" s="34"/>
      <c r="D1868" s="24">
        <v>764822</v>
      </c>
      <c r="E1868" s="46" t="str">
        <f ca="1">IFERROR(OFFSET('Product list'!$D$1,MATCH(D1868,'Product list'!$C:$C,0)-1,0),"Product Not in List")</f>
        <v xml:space="preserve">Bolar Blade  IW/VAC FRZ    Carton </v>
      </c>
      <c r="F1868" s="36">
        <v>11764</v>
      </c>
      <c r="G1868" s="42">
        <v>8.5</v>
      </c>
      <c r="H1868" s="1"/>
      <c r="I1868" s="38">
        <f t="shared" si="0"/>
        <v>99994</v>
      </c>
      <c r="J1868" s="1"/>
      <c r="K1868" s="29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75" customHeight="1" x14ac:dyDescent="0.3">
      <c r="A1869" s="1"/>
      <c r="B1869" s="33">
        <v>44501</v>
      </c>
      <c r="C1869" s="34"/>
      <c r="D1869" s="24">
        <v>764828</v>
      </c>
      <c r="E1869" s="46" t="str">
        <f ca="1">IFERROR(OFFSET('Product list'!$D$1,MATCH(D1869,'Product list'!$C:$C,0)-1,0),"Product Not in List")</f>
        <v xml:space="preserve">Inside Skirt  MW/VAC FRZ    Carton </v>
      </c>
      <c r="F1869" s="36">
        <v>11323.53</v>
      </c>
      <c r="G1869" s="42">
        <v>9.1999999999999993</v>
      </c>
      <c r="H1869" s="1"/>
      <c r="I1869" s="38">
        <f t="shared" si="0"/>
        <v>104176.476</v>
      </c>
      <c r="J1869" s="1"/>
      <c r="K1869" s="29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.75" customHeight="1" x14ac:dyDescent="0.3">
      <c r="A1870" s="1"/>
      <c r="B1870" s="33">
        <v>44501</v>
      </c>
      <c r="C1870" s="34"/>
      <c r="D1870" s="24">
        <v>764832</v>
      </c>
      <c r="E1870" s="46" t="str">
        <f ca="1">IFERROR(OFFSET('Product list'!$D$1,MATCH(D1870,'Product list'!$C:$C,0)-1,0),"Product Not in List")</f>
        <v xml:space="preserve">Plate Rib  BP FRZ    Carton </v>
      </c>
      <c r="F1870" s="36">
        <v>4411.76</v>
      </c>
      <c r="G1870" s="42">
        <v>3.9</v>
      </c>
      <c r="H1870" s="1"/>
      <c r="I1870" s="38">
        <f t="shared" si="0"/>
        <v>17205.864000000001</v>
      </c>
      <c r="J1870" s="1"/>
      <c r="K1870" s="29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75" customHeight="1" x14ac:dyDescent="0.3">
      <c r="A1871" s="1"/>
      <c r="B1871" s="33">
        <v>44501</v>
      </c>
      <c r="C1871" s="34"/>
      <c r="D1871" s="24">
        <v>764844</v>
      </c>
      <c r="E1871" s="46" t="str">
        <f ca="1">IFERROR(OFFSET('Product list'!$D$1,MATCH(D1871,'Product list'!$C:$C,0)-1,0),"Product Not in List")</f>
        <v xml:space="preserve">Spare Ribs - 3Rib LP FRZ    Carton </v>
      </c>
      <c r="F1871" s="36">
        <v>5882</v>
      </c>
      <c r="G1871" s="42">
        <v>4.4000000000000004</v>
      </c>
      <c r="H1871" s="1"/>
      <c r="I1871" s="38">
        <f t="shared" si="0"/>
        <v>25880.800000000003</v>
      </c>
      <c r="J1871" s="1"/>
      <c r="K1871" s="29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75" customHeight="1" x14ac:dyDescent="0.3">
      <c r="A1872" s="1"/>
      <c r="B1872" s="33">
        <v>44501</v>
      </c>
      <c r="C1872" s="34"/>
      <c r="D1872" s="24">
        <v>764861</v>
      </c>
      <c r="E1872" s="46" t="str">
        <f ca="1">IFERROR(OFFSET('Product list'!$D$1,MATCH(D1872,'Product list'!$C:$C,0)-1,0),"Product Not in List")</f>
        <v>*YP* Trimmings 50CL 25.0kg BP FRZ Halal Generic Carton</v>
      </c>
      <c r="F1872" s="36">
        <v>17647.060000000001</v>
      </c>
      <c r="G1872" s="42">
        <v>3.8</v>
      </c>
      <c r="H1872" s="1"/>
      <c r="I1872" s="38">
        <f t="shared" si="0"/>
        <v>67058.828000000009</v>
      </c>
      <c r="J1872" s="1"/>
      <c r="K1872" s="29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75" customHeight="1" x14ac:dyDescent="0.3">
      <c r="A1873" s="1"/>
      <c r="B1873" s="33">
        <v>44501</v>
      </c>
      <c r="C1873" s="34"/>
      <c r="D1873" s="24">
        <v>764867</v>
      </c>
      <c r="E1873" s="46" t="str">
        <f ca="1">IFERROR(OFFSET('Product list'!$D$1,MATCH(D1873,'Product list'!$C:$C,0)-1,0),"Product Not in List")</f>
        <v xml:space="preserve">Eye Round  MW/VAC FRZ    Carton </v>
      </c>
      <c r="F1873" s="36">
        <v>15441.18</v>
      </c>
      <c r="G1873" s="42">
        <v>9.1999999999999993</v>
      </c>
      <c r="H1873" s="1"/>
      <c r="I1873" s="38">
        <f t="shared" si="0"/>
        <v>142058.856</v>
      </c>
      <c r="J1873" s="1"/>
      <c r="K1873" s="29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75" customHeight="1" x14ac:dyDescent="0.3">
      <c r="A1874" s="1"/>
      <c r="B1874" s="33">
        <v>44501</v>
      </c>
      <c r="C1874" s="34"/>
      <c r="D1874" s="24">
        <v>764869</v>
      </c>
      <c r="E1874" s="46" t="str">
        <f ca="1">IFERROR(OFFSET('Product list'!$D$1,MATCH(D1874,'Product list'!$C:$C,0)-1,0),"Product Not in List")</f>
        <v xml:space="preserve">Brisket Point End - Deckle Off 5 Rib IW/VAC FRZ    Carton </v>
      </c>
      <c r="F1874" s="36">
        <v>51470.59</v>
      </c>
      <c r="G1874" s="42">
        <v>8.9</v>
      </c>
      <c r="H1874" s="1"/>
      <c r="I1874" s="38">
        <f t="shared" si="0"/>
        <v>458088.25099999999</v>
      </c>
      <c r="J1874" s="1"/>
      <c r="K1874" s="29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75" customHeight="1" x14ac:dyDescent="0.3">
      <c r="A1875" s="1"/>
      <c r="B1875" s="33">
        <v>44501</v>
      </c>
      <c r="C1875" s="34"/>
      <c r="D1875" s="24">
        <v>764916</v>
      </c>
      <c r="E1875" s="46" t="str">
        <f ca="1">IFERROR(OFFSET('Product list'!$D$1,MATCH(D1875,'Product list'!$C:$C,0)-1,0),"Product Not in List")</f>
        <v xml:space="preserve">Flank Steak  LP FRZ    Carton </v>
      </c>
      <c r="F1875" s="36">
        <v>5705</v>
      </c>
      <c r="G1875" s="42">
        <v>11</v>
      </c>
      <c r="H1875" s="1"/>
      <c r="I1875" s="38">
        <f t="shared" si="0"/>
        <v>62755</v>
      </c>
      <c r="J1875" s="1"/>
      <c r="K1875" s="29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75" customHeight="1" x14ac:dyDescent="0.3">
      <c r="A1876" s="1"/>
      <c r="B1876" s="33">
        <v>44501</v>
      </c>
      <c r="C1876" s="34"/>
      <c r="D1876" s="24">
        <v>79863</v>
      </c>
      <c r="E1876" s="46" t="str">
        <f ca="1">IFERROR(OFFSET('Product list'!$D$1,MATCH(D1876,'Product list'!$C:$C,0)-1,0),"Product Not in List")</f>
        <v>Outside Flat IW/VAC FZN Non-Halal Generic Carton</v>
      </c>
      <c r="F1876" s="36">
        <v>10294</v>
      </c>
      <c r="G1876" s="42">
        <v>7.5</v>
      </c>
      <c r="H1876" s="1"/>
      <c r="I1876" s="38">
        <f t="shared" si="0"/>
        <v>77205</v>
      </c>
      <c r="J1876" s="1"/>
      <c r="K1876" s="29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75" customHeight="1" x14ac:dyDescent="0.3">
      <c r="A1877" s="1"/>
      <c r="B1877" s="33">
        <v>44501</v>
      </c>
      <c r="C1877" s="34"/>
      <c r="D1877" s="24">
        <v>764738</v>
      </c>
      <c r="E1877" s="47" t="str">
        <f ca="1">IFERROR(OFFSET('Product list'!$D$1,MATCH(D1877,'Product list'!$C:$C,0)-1,0),"Product Not in List")</f>
        <v>Trimmings 85cl</v>
      </c>
      <c r="F1877" s="36">
        <v>17647</v>
      </c>
      <c r="G1877" s="43">
        <v>7.5</v>
      </c>
      <c r="H1877" s="1"/>
      <c r="I1877" s="38">
        <f t="shared" si="0"/>
        <v>132352.5</v>
      </c>
      <c r="J1877" s="1"/>
      <c r="K1877" s="29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75" customHeight="1" x14ac:dyDescent="0.3">
      <c r="A1878" s="1"/>
      <c r="B1878" s="33">
        <v>44501</v>
      </c>
      <c r="C1878" s="34"/>
      <c r="D1878" s="48">
        <v>663968</v>
      </c>
      <c r="E1878" s="52" t="str">
        <f ca="1">IFERROR(OFFSET('Product list'!$D$1,MATCH(D1878,'Product list'!$C:$C,0)-1,0),"Product Not in List")</f>
        <v xml:space="preserve">Brisket Navel End - 5 Rib MW/VAC FRZ HGP-Free  CHINA LABEL Carton </v>
      </c>
      <c r="F1878" s="36">
        <v>5019</v>
      </c>
      <c r="G1878" s="53">
        <v>9.59</v>
      </c>
      <c r="H1878" s="1"/>
      <c r="I1878" s="38">
        <f t="shared" si="0"/>
        <v>48132.21</v>
      </c>
      <c r="J1878" s="1"/>
      <c r="K1878" s="29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75" customHeight="1" x14ac:dyDescent="0.3">
      <c r="A1879" s="1"/>
      <c r="B1879" s="33">
        <v>44501</v>
      </c>
      <c r="C1879" s="34"/>
      <c r="D1879" s="48">
        <v>698166</v>
      </c>
      <c r="E1879" s="52" t="str">
        <f ca="1">IFERROR(OFFSET('Product list'!$D$1,MATCH(D1879,'Product list'!$C:$C,0)-1,0),"Product Not in List")</f>
        <v xml:space="preserve">Thin Flank  MW/VAC FRZ HGP-Free  CHINA LABEL Carton </v>
      </c>
      <c r="F1879" s="36">
        <v>1362</v>
      </c>
      <c r="G1879" s="53">
        <v>6.45</v>
      </c>
      <c r="H1879" s="1"/>
      <c r="I1879" s="38">
        <f t="shared" si="0"/>
        <v>8784.9</v>
      </c>
      <c r="J1879" s="1"/>
      <c r="K1879" s="29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75" customHeight="1" x14ac:dyDescent="0.3">
      <c r="A1880" s="1"/>
      <c r="B1880" s="33">
        <v>44501</v>
      </c>
      <c r="C1880" s="34"/>
      <c r="D1880" s="48">
        <v>764862</v>
      </c>
      <c r="E1880" s="52" t="str">
        <f ca="1">IFERROR(OFFSET('Product list'!$D$1,MATCH(D1880,'Product list'!$C:$C,0)-1,0),"Product Not in List")</f>
        <v xml:space="preserve">Neck Bones  LP FRZ HGP-Free  CHINA LABEL Carton </v>
      </c>
      <c r="F1880" s="36">
        <v>2553</v>
      </c>
      <c r="G1880" s="53">
        <v>3.5</v>
      </c>
      <c r="H1880" s="1"/>
      <c r="I1880" s="38">
        <f t="shared" si="0"/>
        <v>8935.5</v>
      </c>
      <c r="J1880" s="1"/>
      <c r="K1880" s="29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75" customHeight="1" x14ac:dyDescent="0.3">
      <c r="A1881" s="1"/>
      <c r="B1881" s="54">
        <v>44508</v>
      </c>
      <c r="C1881" s="34"/>
      <c r="D1881" s="24">
        <v>12444</v>
      </c>
      <c r="E1881" s="45" t="str">
        <f ca="1">IFERROR(OFFSET('Product list'!$D$1,MATCH(D1881,'Product list'!$C:$C,0)-1,0),"Product Not in List")</f>
        <v>*YP* Trimmings 75CL 27.2kg BP FRZ Halal Generic Carton</v>
      </c>
      <c r="F1881" s="36">
        <v>108235.29</v>
      </c>
      <c r="G1881" s="41">
        <v>5.6</v>
      </c>
      <c r="H1881" s="1"/>
      <c r="I1881" s="38">
        <f t="shared" si="0"/>
        <v>606117.62399999995</v>
      </c>
      <c r="J1881" s="1"/>
      <c r="K1881" s="29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75" customHeight="1" x14ac:dyDescent="0.3">
      <c r="A1882" s="1"/>
      <c r="B1882" s="54">
        <v>44508</v>
      </c>
      <c r="C1882" s="34"/>
      <c r="D1882" s="24">
        <v>55217</v>
      </c>
      <c r="E1882" s="46" t="str">
        <f ca="1">IFERROR(OFFSET('Product list'!$D$1,MATCH(D1882,'Product list'!$C:$C,0)-1,0),"Product Not in List")</f>
        <v xml:space="preserve">Short Ribs - 3 Rib MW/VAC FRZ    Carton </v>
      </c>
      <c r="F1882" s="36">
        <v>10705.88</v>
      </c>
      <c r="G1882" s="42">
        <v>10.3</v>
      </c>
      <c r="H1882" s="1"/>
      <c r="I1882" s="38">
        <f t="shared" si="0"/>
        <v>110270.564</v>
      </c>
      <c r="J1882" s="1"/>
      <c r="K1882" s="29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75" customHeight="1" x14ac:dyDescent="0.3">
      <c r="A1883" s="1"/>
      <c r="B1883" s="54">
        <v>44508</v>
      </c>
      <c r="C1883" s="34"/>
      <c r="D1883" s="24">
        <v>689667</v>
      </c>
      <c r="E1883" s="46" t="str">
        <f ca="1">IFERROR(OFFSET('Product list'!$D$1,MATCH(D1883,'Product list'!$C:$C,0)-1,0),"Product Not in List")</f>
        <v xml:space="preserve">Neck Bone  LP FRZ  Halal  Carton </v>
      </c>
      <c r="F1883" s="36">
        <v>8182</v>
      </c>
      <c r="G1883" s="42">
        <v>2.2000000000000002</v>
      </c>
      <c r="H1883" s="1"/>
      <c r="I1883" s="38">
        <f t="shared" si="0"/>
        <v>18000.400000000001</v>
      </c>
      <c r="J1883" s="1"/>
      <c r="K1883" s="29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75" customHeight="1" x14ac:dyDescent="0.3">
      <c r="A1884" s="1"/>
      <c r="B1884" s="54">
        <v>44508</v>
      </c>
      <c r="C1884" s="34"/>
      <c r="D1884" s="24">
        <v>689794</v>
      </c>
      <c r="E1884" s="46" t="str">
        <f ca="1">IFERROR(OFFSET('Product list'!$D$1,MATCH(D1884,'Product list'!$C:$C,0)-1,0),"Product Not in List")</f>
        <v xml:space="preserve">Chuck Roll - 5 Rib IW/VAC FRZ  Halal  Carton </v>
      </c>
      <c r="F1884" s="36">
        <v>39117.65</v>
      </c>
      <c r="G1884" s="42">
        <v>9.1999999999999993</v>
      </c>
      <c r="H1884" s="1"/>
      <c r="I1884" s="38">
        <f t="shared" si="0"/>
        <v>359882.38</v>
      </c>
      <c r="J1884" s="1"/>
      <c r="K1884" s="29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75" customHeight="1" x14ac:dyDescent="0.3">
      <c r="A1885" s="1"/>
      <c r="B1885" s="54">
        <v>44508</v>
      </c>
      <c r="C1885" s="34"/>
      <c r="D1885" s="24">
        <v>697365</v>
      </c>
      <c r="E1885" s="46" t="str">
        <f ca="1">IFERROR(OFFSET('Product list'!$D$1,MATCH(D1885,'Product list'!$C:$C,0)-1,0),"Product Not in List")</f>
        <v>*YP* Knuckle - Undercut On IW/VAC FRZ Halal Generic Carton</v>
      </c>
      <c r="F1885" s="36">
        <v>25294</v>
      </c>
      <c r="G1885" s="42">
        <v>9</v>
      </c>
      <c r="H1885" s="1"/>
      <c r="I1885" s="38">
        <f t="shared" si="0"/>
        <v>227646</v>
      </c>
      <c r="J1885" s="1"/>
      <c r="K1885" s="29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75" customHeight="1" x14ac:dyDescent="0.3">
      <c r="A1886" s="1"/>
      <c r="B1886" s="54">
        <v>44508</v>
      </c>
      <c r="C1886" s="34"/>
      <c r="D1886" s="24">
        <v>698188</v>
      </c>
      <c r="E1886" s="46" t="str">
        <f ca="1">IFERROR(OFFSET('Product list'!$D$1,MATCH(D1886,'Product list'!$C:$C,0)-1,0),"Product Not in List")</f>
        <v xml:space="preserve">Chuck Roll - 5 Rib IW/VAC FRZ HGP-Free  CHINA LABEL Carton </v>
      </c>
      <c r="F1886" s="36">
        <v>16167.47</v>
      </c>
      <c r="G1886" s="42">
        <v>9.1999999999999993</v>
      </c>
      <c r="H1886" s="1"/>
      <c r="I1886" s="38">
        <f t="shared" si="0"/>
        <v>148740.72399999999</v>
      </c>
      <c r="J1886" s="1"/>
      <c r="K1886" s="29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75" customHeight="1" x14ac:dyDescent="0.3">
      <c r="A1887" s="1"/>
      <c r="B1887" s="54">
        <v>44508</v>
      </c>
      <c r="C1887" s="34"/>
      <c r="D1887" s="48">
        <v>698227</v>
      </c>
      <c r="E1887" s="49" t="str">
        <f ca="1">IFERROR(OFFSET('Product list'!$D$1,MATCH(D1887,'Product list'!$C:$C,0)-1,0),"Product Not in List")</f>
        <v xml:space="preserve">Chuck Short Rib - 3 Rib MW/VAC FRZ HGP-Free  CHINA LABEL Carton </v>
      </c>
      <c r="F1887" s="36">
        <v>3529.41</v>
      </c>
      <c r="G1887" s="51">
        <v>9.07</v>
      </c>
      <c r="H1887" s="1"/>
      <c r="I1887" s="38">
        <f t="shared" si="0"/>
        <v>32011.7487</v>
      </c>
      <c r="J1887" s="1"/>
      <c r="K1887" s="29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75" customHeight="1" x14ac:dyDescent="0.3">
      <c r="A1888" s="1"/>
      <c r="B1888" s="54">
        <v>44508</v>
      </c>
      <c r="C1888" s="34"/>
      <c r="D1888" s="24">
        <v>698228</v>
      </c>
      <c r="E1888" s="46" t="str">
        <f ca="1">IFERROR(OFFSET('Product list'!$D$1,MATCH(D1888,'Product list'!$C:$C,0)-1,0),"Product Not in List")</f>
        <v xml:space="preserve">Short Rib  MW/VAC FRZ HGP-Free  CHINA LABEL Carton </v>
      </c>
      <c r="F1888" s="36">
        <v>4411.76</v>
      </c>
      <c r="G1888" s="42">
        <v>12.8</v>
      </c>
      <c r="H1888" s="1"/>
      <c r="I1888" s="38">
        <f t="shared" si="0"/>
        <v>56470.528000000006</v>
      </c>
      <c r="J1888" s="1"/>
      <c r="K1888" s="29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75" customHeight="1" x14ac:dyDescent="0.3">
      <c r="A1889" s="1"/>
      <c r="B1889" s="54">
        <v>44508</v>
      </c>
      <c r="C1889" s="34"/>
      <c r="D1889" s="24">
        <v>698267</v>
      </c>
      <c r="E1889" s="46" t="str">
        <f ca="1">IFERROR(OFFSET('Product list'!$D$1,MATCH(D1889,'Product list'!$C:$C,0)-1,0),"Product Not in List")</f>
        <v xml:space="preserve">Back Ribs - 6 Rib LP FRZ    Carton </v>
      </c>
      <c r="F1889" s="36">
        <v>8235.2900000000009</v>
      </c>
      <c r="G1889" s="42">
        <v>6.8</v>
      </c>
      <c r="H1889" s="1"/>
      <c r="I1889" s="38">
        <f t="shared" si="0"/>
        <v>55999.972000000002</v>
      </c>
      <c r="J1889" s="1"/>
      <c r="K1889" s="29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75" customHeight="1" x14ac:dyDescent="0.3">
      <c r="A1890" s="1"/>
      <c r="B1890" s="54">
        <v>44508</v>
      </c>
      <c r="C1890" s="34"/>
      <c r="D1890" s="24">
        <v>698268</v>
      </c>
      <c r="E1890" s="46" t="str">
        <f ca="1">IFERROR(OFFSET('Product list'!$D$1,MATCH(D1890,'Product list'!$C:$C,0)-1,0),"Product Not in List")</f>
        <v xml:space="preserve">Tri Tip  MW/VAC CHILLED    Carton </v>
      </c>
      <c r="F1890" s="36">
        <v>7352.94</v>
      </c>
      <c r="G1890" s="42">
        <v>9.8000000000000007</v>
      </c>
      <c r="H1890" s="1"/>
      <c r="I1890" s="38">
        <f t="shared" si="0"/>
        <v>72058.812000000005</v>
      </c>
      <c r="J1890" s="1"/>
      <c r="K1890" s="29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75" customHeight="1" x14ac:dyDescent="0.3">
      <c r="A1891" s="1"/>
      <c r="B1891" s="54">
        <v>44508</v>
      </c>
      <c r="C1891" s="34"/>
      <c r="D1891" s="24">
        <v>698273</v>
      </c>
      <c r="E1891" s="46" t="str">
        <f ca="1">IFERROR(OFFSET('Product list'!$D$1,MATCH(D1891,'Product list'!$C:$C,0)-1,0),"Product Not in List")</f>
        <v xml:space="preserve">Brisket Pieces - Deckle MW/VAC FRZ HGP-Free  CHINA LABEL Carton </v>
      </c>
      <c r="F1891" s="36">
        <v>4411.76</v>
      </c>
      <c r="G1891" s="42">
        <v>5</v>
      </c>
      <c r="H1891" s="1"/>
      <c r="I1891" s="38">
        <f t="shared" si="0"/>
        <v>22058.800000000003</v>
      </c>
      <c r="J1891" s="1"/>
      <c r="K1891" s="29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75" customHeight="1" x14ac:dyDescent="0.3">
      <c r="A1892" s="1"/>
      <c r="B1892" s="54">
        <v>44508</v>
      </c>
      <c r="C1892" s="34"/>
      <c r="D1892" s="24">
        <v>698301</v>
      </c>
      <c r="E1892" s="46" t="str">
        <f ca="1">IFERROR(OFFSET('Product list'!$D$1,MATCH(D1892,'Product list'!$C:$C,0)-1,0),"Product Not in List")</f>
        <v xml:space="preserve">Back Ribs - 6 Rib, approx 120mm LP FRZ HGP-Free  CHINA LABEL Carton </v>
      </c>
      <c r="F1892" s="36">
        <v>3529</v>
      </c>
      <c r="G1892" s="42">
        <v>6.8</v>
      </c>
      <c r="H1892" s="1"/>
      <c r="I1892" s="38">
        <f t="shared" si="0"/>
        <v>23997.200000000001</v>
      </c>
      <c r="J1892" s="1"/>
      <c r="K1892" s="29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75" customHeight="1" x14ac:dyDescent="0.3">
      <c r="A1893" s="1"/>
      <c r="B1893" s="54">
        <v>44508</v>
      </c>
      <c r="C1893" s="34"/>
      <c r="D1893" s="24">
        <v>698565</v>
      </c>
      <c r="E1893" s="46" t="str">
        <f ca="1">IFERROR(OFFSET('Product list'!$D$1,MATCH(D1893,'Product list'!$C:$C,0)-1,0),"Product Not in List")</f>
        <v xml:space="preserve">Brisket Navel End - 7 Rib IW/VAC CHILLED    Carton </v>
      </c>
      <c r="F1893" s="36">
        <v>25863</v>
      </c>
      <c r="G1893" s="42">
        <v>8.8000000000000007</v>
      </c>
      <c r="H1893" s="1"/>
      <c r="I1893" s="38">
        <f t="shared" si="0"/>
        <v>227594.40000000002</v>
      </c>
      <c r="J1893" s="1"/>
      <c r="K1893" s="29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75" customHeight="1" x14ac:dyDescent="0.3">
      <c r="A1894" s="1"/>
      <c r="B1894" s="54">
        <v>44508</v>
      </c>
      <c r="C1894" s="34"/>
      <c r="D1894" s="24">
        <v>698818</v>
      </c>
      <c r="E1894" s="46" t="str">
        <f ca="1">IFERROR(OFFSET('Product list'!$D$1,MATCH(D1894,'Product list'!$C:$C,0)-1,0),"Product Not in List")</f>
        <v>*YP* Trimmings 65CL 27.2kg BP FRZ Halal Generic Carton</v>
      </c>
      <c r="F1894" s="36">
        <v>91285</v>
      </c>
      <c r="G1894" s="42">
        <v>4.5999999999999996</v>
      </c>
      <c r="H1894" s="1"/>
      <c r="I1894" s="38">
        <f t="shared" si="0"/>
        <v>419910.99999999994</v>
      </c>
      <c r="J1894" s="1"/>
      <c r="K1894" s="29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75" customHeight="1" x14ac:dyDescent="0.3">
      <c r="A1895" s="1"/>
      <c r="B1895" s="54">
        <v>44508</v>
      </c>
      <c r="C1895" s="34"/>
      <c r="D1895" s="24">
        <v>763706</v>
      </c>
      <c r="E1895" s="46" t="str">
        <f ca="1">IFERROR(OFFSET('Product list'!$D$1,MATCH(D1895,'Product list'!$C:$C,0)-1,0),"Product Not in List")</f>
        <v xml:space="preserve">Intercostals - Portion Minimum 85mm MW/VAC FRZ    Carton </v>
      </c>
      <c r="F1895" s="36">
        <v>7352</v>
      </c>
      <c r="G1895" s="42">
        <v>11</v>
      </c>
      <c r="H1895" s="1"/>
      <c r="I1895" s="38">
        <f t="shared" si="0"/>
        <v>80872</v>
      </c>
      <c r="J1895" s="1"/>
      <c r="K1895" s="29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75" customHeight="1" x14ac:dyDescent="0.3">
      <c r="A1896" s="1"/>
      <c r="B1896" s="54">
        <v>44508</v>
      </c>
      <c r="C1896" s="34"/>
      <c r="D1896" s="24">
        <v>763707</v>
      </c>
      <c r="E1896" s="46" t="str">
        <f ca="1">IFERROR(OFFSET('Product list'!$D$1,MATCH(D1896,'Product list'!$C:$C,0)-1,0),"Product Not in List")</f>
        <v xml:space="preserve">Oyster Blade  IW/VAC FRZ    Carton </v>
      </c>
      <c r="F1896" s="36">
        <v>8823.5300000000007</v>
      </c>
      <c r="G1896" s="42">
        <v>9</v>
      </c>
      <c r="H1896" s="1"/>
      <c r="I1896" s="38">
        <f t="shared" si="0"/>
        <v>79411.77</v>
      </c>
      <c r="J1896" s="1"/>
      <c r="K1896" s="29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75" customHeight="1" x14ac:dyDescent="0.3">
      <c r="A1897" s="1"/>
      <c r="B1897" s="54">
        <v>44508</v>
      </c>
      <c r="C1897" s="34"/>
      <c r="D1897" s="24">
        <v>764794</v>
      </c>
      <c r="E1897" s="46" t="str">
        <f ca="1">IFERROR(OFFSET('Product list'!$D$1,MATCH(D1897,'Product list'!$C:$C,0)-1,0),"Product Not in List")</f>
        <v xml:space="preserve">Chuck Short Rib - 3 Rib MW/VAC FRZ    Carton </v>
      </c>
      <c r="F1897" s="36">
        <v>11764.71</v>
      </c>
      <c r="G1897" s="42">
        <v>8.9</v>
      </c>
      <c r="H1897" s="1"/>
      <c r="I1897" s="38">
        <f t="shared" si="0"/>
        <v>104705.91899999999</v>
      </c>
      <c r="J1897" s="1"/>
      <c r="K1897" s="29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.75" customHeight="1" x14ac:dyDescent="0.3">
      <c r="A1898" s="1"/>
      <c r="B1898" s="54">
        <v>44508</v>
      </c>
      <c r="C1898" s="34"/>
      <c r="D1898" s="24">
        <v>764817</v>
      </c>
      <c r="E1898" s="46" t="str">
        <f ca="1">IFERROR(OFFSET('Product list'!$D$1,MATCH(D1898,'Product list'!$C:$C,0)-1,0),"Product Not in List")</f>
        <v xml:space="preserve">Flap Meat  MW/VAC CHILLED    Carton </v>
      </c>
      <c r="F1898" s="36">
        <v>15441</v>
      </c>
      <c r="G1898" s="42">
        <v>14.4</v>
      </c>
      <c r="H1898" s="1"/>
      <c r="I1898" s="38">
        <f t="shared" si="0"/>
        <v>222350.4</v>
      </c>
      <c r="J1898" s="1"/>
      <c r="K1898" s="29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75" customHeight="1" x14ac:dyDescent="0.3">
      <c r="A1899" s="1"/>
      <c r="B1899" s="54">
        <v>44508</v>
      </c>
      <c r="C1899" s="34"/>
      <c r="D1899" s="24">
        <v>764822</v>
      </c>
      <c r="E1899" s="46" t="str">
        <f ca="1">IFERROR(OFFSET('Product list'!$D$1,MATCH(D1899,'Product list'!$C:$C,0)-1,0),"Product Not in List")</f>
        <v xml:space="preserve">Bolar Blade  IW/VAC FRZ    Carton </v>
      </c>
      <c r="F1899" s="36">
        <v>11764</v>
      </c>
      <c r="G1899" s="42">
        <v>8.5</v>
      </c>
      <c r="H1899" s="1"/>
      <c r="I1899" s="38">
        <f t="shared" si="0"/>
        <v>99994</v>
      </c>
      <c r="J1899" s="1"/>
      <c r="K1899" s="29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75" customHeight="1" x14ac:dyDescent="0.3">
      <c r="A1900" s="1"/>
      <c r="B1900" s="54">
        <v>44508</v>
      </c>
      <c r="C1900" s="34"/>
      <c r="D1900" s="24">
        <v>764828</v>
      </c>
      <c r="E1900" s="46" t="str">
        <f ca="1">IFERROR(OFFSET('Product list'!$D$1,MATCH(D1900,'Product list'!$C:$C,0)-1,0),"Product Not in List")</f>
        <v xml:space="preserve">Inside Skirt  MW/VAC FRZ    Carton </v>
      </c>
      <c r="F1900" s="36">
        <v>11323.53</v>
      </c>
      <c r="G1900" s="42">
        <v>9.1999999999999993</v>
      </c>
      <c r="H1900" s="1"/>
      <c r="I1900" s="38">
        <f t="shared" si="0"/>
        <v>104176.476</v>
      </c>
      <c r="J1900" s="1"/>
      <c r="K1900" s="29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75" customHeight="1" x14ac:dyDescent="0.3">
      <c r="A1901" s="1"/>
      <c r="B1901" s="54">
        <v>44508</v>
      </c>
      <c r="C1901" s="34"/>
      <c r="D1901" s="24">
        <v>764832</v>
      </c>
      <c r="E1901" s="46" t="str">
        <f ca="1">IFERROR(OFFSET('Product list'!$D$1,MATCH(D1901,'Product list'!$C:$C,0)-1,0),"Product Not in List")</f>
        <v xml:space="preserve">Plate Rib  BP FRZ    Carton </v>
      </c>
      <c r="F1901" s="36">
        <v>4411.76</v>
      </c>
      <c r="G1901" s="42">
        <v>3.9</v>
      </c>
      <c r="H1901" s="1"/>
      <c r="I1901" s="38">
        <f t="shared" si="0"/>
        <v>17205.864000000001</v>
      </c>
      <c r="J1901" s="1"/>
      <c r="K1901" s="29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75" customHeight="1" x14ac:dyDescent="0.3">
      <c r="A1902" s="1"/>
      <c r="B1902" s="54">
        <v>44508</v>
      </c>
      <c r="C1902" s="34"/>
      <c r="D1902" s="24">
        <v>764844</v>
      </c>
      <c r="E1902" s="46" t="str">
        <f ca="1">IFERROR(OFFSET('Product list'!$D$1,MATCH(D1902,'Product list'!$C:$C,0)-1,0),"Product Not in List")</f>
        <v xml:space="preserve">Spare Ribs - 3Rib LP FRZ    Carton </v>
      </c>
      <c r="F1902" s="36">
        <v>5882</v>
      </c>
      <c r="G1902" s="42">
        <v>4.4000000000000004</v>
      </c>
      <c r="H1902" s="1"/>
      <c r="I1902" s="38">
        <f t="shared" si="0"/>
        <v>25880.800000000003</v>
      </c>
      <c r="J1902" s="1"/>
      <c r="K1902" s="29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75" customHeight="1" x14ac:dyDescent="0.3">
      <c r="A1903" s="1"/>
      <c r="B1903" s="54">
        <v>44508</v>
      </c>
      <c r="C1903" s="34"/>
      <c r="D1903" s="24">
        <v>764861</v>
      </c>
      <c r="E1903" s="46" t="str">
        <f ca="1">IFERROR(OFFSET('Product list'!$D$1,MATCH(D1903,'Product list'!$C:$C,0)-1,0),"Product Not in List")</f>
        <v>*YP* Trimmings 50CL 25.0kg BP FRZ Halal Generic Carton</v>
      </c>
      <c r="F1903" s="36">
        <v>17647.060000000001</v>
      </c>
      <c r="G1903" s="42">
        <v>3.8</v>
      </c>
      <c r="H1903" s="1"/>
      <c r="I1903" s="38">
        <f t="shared" si="0"/>
        <v>67058.828000000009</v>
      </c>
      <c r="J1903" s="1"/>
      <c r="K1903" s="29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75" customHeight="1" x14ac:dyDescent="0.3">
      <c r="A1904" s="1"/>
      <c r="B1904" s="54">
        <v>44508</v>
      </c>
      <c r="C1904" s="34"/>
      <c r="D1904" s="24">
        <v>764867</v>
      </c>
      <c r="E1904" s="46" t="str">
        <f ca="1">IFERROR(OFFSET('Product list'!$D$1,MATCH(D1904,'Product list'!$C:$C,0)-1,0),"Product Not in List")</f>
        <v xml:space="preserve">Eye Round  MW/VAC FRZ    Carton </v>
      </c>
      <c r="F1904" s="36">
        <v>15441.18</v>
      </c>
      <c r="G1904" s="42">
        <v>9.1999999999999993</v>
      </c>
      <c r="H1904" s="1"/>
      <c r="I1904" s="38">
        <f t="shared" si="0"/>
        <v>142058.856</v>
      </c>
      <c r="J1904" s="1"/>
      <c r="K1904" s="29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75" customHeight="1" x14ac:dyDescent="0.3">
      <c r="A1905" s="1"/>
      <c r="B1905" s="54">
        <v>44508</v>
      </c>
      <c r="C1905" s="34"/>
      <c r="D1905" s="24">
        <v>764869</v>
      </c>
      <c r="E1905" s="46" t="str">
        <f ca="1">IFERROR(OFFSET('Product list'!$D$1,MATCH(D1905,'Product list'!$C:$C,0)-1,0),"Product Not in List")</f>
        <v xml:space="preserve">Brisket Point End - Deckle Off 5 Rib IW/VAC FRZ    Carton </v>
      </c>
      <c r="F1905" s="36">
        <v>51470.59</v>
      </c>
      <c r="G1905" s="42">
        <v>8.9</v>
      </c>
      <c r="H1905" s="1"/>
      <c r="I1905" s="38">
        <f t="shared" si="0"/>
        <v>458088.25099999999</v>
      </c>
      <c r="J1905" s="1"/>
      <c r="K1905" s="29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75" customHeight="1" x14ac:dyDescent="0.3">
      <c r="A1906" s="1"/>
      <c r="B1906" s="54">
        <v>44508</v>
      </c>
      <c r="C1906" s="34"/>
      <c r="D1906" s="24">
        <v>764916</v>
      </c>
      <c r="E1906" s="46" t="str">
        <f ca="1">IFERROR(OFFSET('Product list'!$D$1,MATCH(D1906,'Product list'!$C:$C,0)-1,0),"Product Not in List")</f>
        <v xml:space="preserve">Flank Steak  LP FRZ    Carton </v>
      </c>
      <c r="F1906" s="36">
        <v>5705</v>
      </c>
      <c r="G1906" s="42">
        <v>11</v>
      </c>
      <c r="H1906" s="1"/>
      <c r="I1906" s="38">
        <f t="shared" si="0"/>
        <v>62755</v>
      </c>
      <c r="J1906" s="1"/>
      <c r="K1906" s="29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.75" customHeight="1" x14ac:dyDescent="0.3">
      <c r="A1907" s="1"/>
      <c r="B1907" s="54">
        <v>44508</v>
      </c>
      <c r="C1907" s="34"/>
      <c r="D1907" s="24">
        <v>79863</v>
      </c>
      <c r="E1907" s="46" t="str">
        <f ca="1">IFERROR(OFFSET('Product list'!$D$1,MATCH(D1907,'Product list'!$C:$C,0)-1,0),"Product Not in List")</f>
        <v>Outside Flat IW/VAC FZN Non-Halal Generic Carton</v>
      </c>
      <c r="F1907" s="36">
        <v>10294</v>
      </c>
      <c r="G1907" s="42">
        <v>7.5</v>
      </c>
      <c r="H1907" s="1"/>
      <c r="I1907" s="38">
        <f t="shared" si="0"/>
        <v>77205</v>
      </c>
      <c r="J1907" s="1"/>
      <c r="K1907" s="29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75" customHeight="1" x14ac:dyDescent="0.3">
      <c r="A1908" s="1"/>
      <c r="B1908" s="54">
        <v>44508</v>
      </c>
      <c r="C1908" s="34"/>
      <c r="D1908" s="24">
        <v>764738</v>
      </c>
      <c r="E1908" s="47" t="str">
        <f ca="1">IFERROR(OFFSET('Product list'!$D$1,MATCH(D1908,'Product list'!$C:$C,0)-1,0),"Product Not in List")</f>
        <v>Trimmings 85cl</v>
      </c>
      <c r="F1908" s="36">
        <v>17647</v>
      </c>
      <c r="G1908" s="43">
        <v>7.5</v>
      </c>
      <c r="H1908" s="1"/>
      <c r="I1908" s="38">
        <f t="shared" si="0"/>
        <v>132352.5</v>
      </c>
      <c r="J1908" s="1"/>
      <c r="K1908" s="29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.75" customHeight="1" x14ac:dyDescent="0.3">
      <c r="A1909" s="1"/>
      <c r="B1909" s="54">
        <v>44508</v>
      </c>
      <c r="C1909" s="34"/>
      <c r="D1909" s="48">
        <v>663968</v>
      </c>
      <c r="E1909" s="52" t="str">
        <f ca="1">IFERROR(OFFSET('Product list'!$D$1,MATCH(D1909,'Product list'!$C:$C,0)-1,0),"Product Not in List")</f>
        <v xml:space="preserve">Brisket Navel End - 5 Rib MW/VAC FRZ HGP-Free  CHINA LABEL Carton </v>
      </c>
      <c r="F1909" s="36">
        <v>5019</v>
      </c>
      <c r="G1909" s="53">
        <v>9.59</v>
      </c>
      <c r="H1909" s="1"/>
      <c r="I1909" s="38">
        <f t="shared" si="0"/>
        <v>48132.21</v>
      </c>
      <c r="J1909" s="1"/>
      <c r="K1909" s="29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75" customHeight="1" x14ac:dyDescent="0.3">
      <c r="A1910" s="1"/>
      <c r="B1910" s="54">
        <v>44508</v>
      </c>
      <c r="C1910" s="34"/>
      <c r="D1910" s="48">
        <v>698166</v>
      </c>
      <c r="E1910" s="52" t="str">
        <f ca="1">IFERROR(OFFSET('Product list'!$D$1,MATCH(D1910,'Product list'!$C:$C,0)-1,0),"Product Not in List")</f>
        <v xml:space="preserve">Thin Flank  MW/VAC FRZ HGP-Free  CHINA LABEL Carton </v>
      </c>
      <c r="F1910" s="36">
        <v>1362</v>
      </c>
      <c r="G1910" s="53">
        <v>6.45</v>
      </c>
      <c r="H1910" s="1"/>
      <c r="I1910" s="38">
        <f t="shared" si="0"/>
        <v>8784.9</v>
      </c>
      <c r="J1910" s="1"/>
      <c r="K1910" s="29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75" customHeight="1" x14ac:dyDescent="0.3">
      <c r="A1911" s="1"/>
      <c r="B1911" s="54">
        <v>44508</v>
      </c>
      <c r="C1911" s="34"/>
      <c r="D1911" s="48">
        <v>764862</v>
      </c>
      <c r="E1911" s="52" t="str">
        <f ca="1">IFERROR(OFFSET('Product list'!$D$1,MATCH(D1911,'Product list'!$C:$C,0)-1,0),"Product Not in List")</f>
        <v xml:space="preserve">Neck Bones  LP FRZ HGP-Free  CHINA LABEL Carton </v>
      </c>
      <c r="F1911" s="36">
        <v>2553</v>
      </c>
      <c r="G1911" s="53">
        <v>3.5</v>
      </c>
      <c r="H1911" s="1"/>
      <c r="I1911" s="38">
        <f t="shared" si="0"/>
        <v>8935.5</v>
      </c>
      <c r="J1911" s="1"/>
      <c r="K1911" s="29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75" customHeight="1" x14ac:dyDescent="0.3">
      <c r="A1912" s="1"/>
      <c r="B1912" s="54">
        <v>44515</v>
      </c>
      <c r="C1912" s="34"/>
      <c r="D1912" s="24">
        <v>12444</v>
      </c>
      <c r="E1912" s="45" t="str">
        <f ca="1">IFERROR(OFFSET('Product list'!$D$1,MATCH(D1912,'Product list'!$C:$C,0)-1,0),"Product Not in List")</f>
        <v>*YP* Trimmings 75CL 27.2kg BP FRZ Halal Generic Carton</v>
      </c>
      <c r="F1912" s="36">
        <v>108235.29</v>
      </c>
      <c r="G1912" s="41">
        <v>5.6</v>
      </c>
      <c r="H1912" s="1"/>
      <c r="I1912" s="38">
        <f t="shared" si="0"/>
        <v>606117.62399999995</v>
      </c>
      <c r="J1912" s="1"/>
      <c r="K1912" s="29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.75" customHeight="1" x14ac:dyDescent="0.3">
      <c r="A1913" s="1"/>
      <c r="B1913" s="54">
        <v>44515</v>
      </c>
      <c r="C1913" s="34"/>
      <c r="D1913" s="24">
        <v>55217</v>
      </c>
      <c r="E1913" s="46" t="str">
        <f ca="1">IFERROR(OFFSET('Product list'!$D$1,MATCH(D1913,'Product list'!$C:$C,0)-1,0),"Product Not in List")</f>
        <v xml:space="preserve">Short Ribs - 3 Rib MW/VAC FRZ    Carton </v>
      </c>
      <c r="F1913" s="36">
        <v>10705.88</v>
      </c>
      <c r="G1913" s="42">
        <v>10.3</v>
      </c>
      <c r="H1913" s="1"/>
      <c r="I1913" s="38">
        <f t="shared" si="0"/>
        <v>110270.564</v>
      </c>
      <c r="J1913" s="1"/>
      <c r="K1913" s="29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75" customHeight="1" x14ac:dyDescent="0.3">
      <c r="A1914" s="1"/>
      <c r="B1914" s="54">
        <v>44515</v>
      </c>
      <c r="C1914" s="34"/>
      <c r="D1914" s="24">
        <v>689667</v>
      </c>
      <c r="E1914" s="46" t="str">
        <f ca="1">IFERROR(OFFSET('Product list'!$D$1,MATCH(D1914,'Product list'!$C:$C,0)-1,0),"Product Not in List")</f>
        <v xml:space="preserve">Neck Bone  LP FRZ  Halal  Carton </v>
      </c>
      <c r="F1914" s="36">
        <v>8182</v>
      </c>
      <c r="G1914" s="42">
        <v>2.2000000000000002</v>
      </c>
      <c r="H1914" s="1"/>
      <c r="I1914" s="38">
        <f t="shared" si="0"/>
        <v>18000.400000000001</v>
      </c>
      <c r="J1914" s="1"/>
      <c r="K1914" s="29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75" customHeight="1" x14ac:dyDescent="0.3">
      <c r="A1915" s="1"/>
      <c r="B1915" s="54">
        <v>44515</v>
      </c>
      <c r="C1915" s="34"/>
      <c r="D1915" s="24">
        <v>689794</v>
      </c>
      <c r="E1915" s="46" t="str">
        <f ca="1">IFERROR(OFFSET('Product list'!$D$1,MATCH(D1915,'Product list'!$C:$C,0)-1,0),"Product Not in List")</f>
        <v xml:space="preserve">Chuck Roll - 5 Rib IW/VAC FRZ  Halal  Carton </v>
      </c>
      <c r="F1915" s="36">
        <v>39117.65</v>
      </c>
      <c r="G1915" s="42">
        <v>9.1999999999999993</v>
      </c>
      <c r="H1915" s="1"/>
      <c r="I1915" s="38">
        <f t="shared" si="0"/>
        <v>359882.38</v>
      </c>
      <c r="J1915" s="1"/>
      <c r="K1915" s="29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75" customHeight="1" x14ac:dyDescent="0.3">
      <c r="A1916" s="1"/>
      <c r="B1916" s="54">
        <v>44515</v>
      </c>
      <c r="C1916" s="34"/>
      <c r="D1916" s="24">
        <v>697365</v>
      </c>
      <c r="E1916" s="46" t="str">
        <f ca="1">IFERROR(OFFSET('Product list'!$D$1,MATCH(D1916,'Product list'!$C:$C,0)-1,0),"Product Not in List")</f>
        <v>*YP* Knuckle - Undercut On IW/VAC FRZ Halal Generic Carton</v>
      </c>
      <c r="F1916" s="36">
        <v>25294</v>
      </c>
      <c r="G1916" s="42">
        <v>9</v>
      </c>
      <c r="H1916" s="1"/>
      <c r="I1916" s="38">
        <f t="shared" si="0"/>
        <v>227646</v>
      </c>
      <c r="J1916" s="1"/>
      <c r="K1916" s="29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.75" customHeight="1" x14ac:dyDescent="0.3">
      <c r="A1917" s="1"/>
      <c r="B1917" s="54">
        <v>44515</v>
      </c>
      <c r="C1917" s="34"/>
      <c r="D1917" s="24">
        <v>698188</v>
      </c>
      <c r="E1917" s="46" t="str">
        <f ca="1">IFERROR(OFFSET('Product list'!$D$1,MATCH(D1917,'Product list'!$C:$C,0)-1,0),"Product Not in List")</f>
        <v xml:space="preserve">Chuck Roll - 5 Rib IW/VAC FRZ HGP-Free  CHINA LABEL Carton </v>
      </c>
      <c r="F1917" s="36">
        <v>16167.47</v>
      </c>
      <c r="G1917" s="42">
        <v>9.1999999999999993</v>
      </c>
      <c r="H1917" s="1"/>
      <c r="I1917" s="38">
        <f t="shared" si="0"/>
        <v>148740.72399999999</v>
      </c>
      <c r="J1917" s="1"/>
      <c r="K1917" s="29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75" customHeight="1" x14ac:dyDescent="0.3">
      <c r="A1918" s="1"/>
      <c r="B1918" s="54">
        <v>44515</v>
      </c>
      <c r="C1918" s="34"/>
      <c r="D1918" s="48">
        <v>698227</v>
      </c>
      <c r="E1918" s="49" t="str">
        <f ca="1">IFERROR(OFFSET('Product list'!$D$1,MATCH(D1918,'Product list'!$C:$C,0)-1,0),"Product Not in List")</f>
        <v xml:space="preserve">Chuck Short Rib - 3 Rib MW/VAC FRZ HGP-Free  CHINA LABEL Carton </v>
      </c>
      <c r="F1918" s="36">
        <v>3529.41</v>
      </c>
      <c r="G1918" s="51">
        <v>9.07</v>
      </c>
      <c r="H1918" s="1"/>
      <c r="I1918" s="38">
        <f t="shared" si="0"/>
        <v>32011.7487</v>
      </c>
      <c r="J1918" s="1"/>
      <c r="K1918" s="29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75" customHeight="1" x14ac:dyDescent="0.3">
      <c r="A1919" s="1"/>
      <c r="B1919" s="54">
        <v>44515</v>
      </c>
      <c r="C1919" s="34"/>
      <c r="D1919" s="24">
        <v>698228</v>
      </c>
      <c r="E1919" s="46" t="str">
        <f ca="1">IFERROR(OFFSET('Product list'!$D$1,MATCH(D1919,'Product list'!$C:$C,0)-1,0),"Product Not in List")</f>
        <v xml:space="preserve">Short Rib  MW/VAC FRZ HGP-Free  CHINA LABEL Carton </v>
      </c>
      <c r="F1919" s="36">
        <v>4411.76</v>
      </c>
      <c r="G1919" s="42">
        <v>12.8</v>
      </c>
      <c r="H1919" s="1"/>
      <c r="I1919" s="38">
        <f t="shared" si="0"/>
        <v>56470.528000000006</v>
      </c>
      <c r="J1919" s="1"/>
      <c r="K1919" s="29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75" customHeight="1" x14ac:dyDescent="0.3">
      <c r="A1920" s="1"/>
      <c r="B1920" s="54">
        <v>44515</v>
      </c>
      <c r="C1920" s="34"/>
      <c r="D1920" s="24">
        <v>698267</v>
      </c>
      <c r="E1920" s="46" t="str">
        <f ca="1">IFERROR(OFFSET('Product list'!$D$1,MATCH(D1920,'Product list'!$C:$C,0)-1,0),"Product Not in List")</f>
        <v xml:space="preserve">Back Ribs - 6 Rib LP FRZ    Carton </v>
      </c>
      <c r="F1920" s="36">
        <v>8235.2900000000009</v>
      </c>
      <c r="G1920" s="42">
        <v>6.8</v>
      </c>
      <c r="H1920" s="1"/>
      <c r="I1920" s="38">
        <f t="shared" si="0"/>
        <v>55999.972000000002</v>
      </c>
      <c r="J1920" s="1"/>
      <c r="K1920" s="29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75" customHeight="1" x14ac:dyDescent="0.3">
      <c r="A1921" s="1"/>
      <c r="B1921" s="54">
        <v>44515</v>
      </c>
      <c r="C1921" s="34"/>
      <c r="D1921" s="24">
        <v>698268</v>
      </c>
      <c r="E1921" s="46" t="str">
        <f ca="1">IFERROR(OFFSET('Product list'!$D$1,MATCH(D1921,'Product list'!$C:$C,0)-1,0),"Product Not in List")</f>
        <v xml:space="preserve">Tri Tip  MW/VAC CHILLED    Carton </v>
      </c>
      <c r="F1921" s="36">
        <v>7352.94</v>
      </c>
      <c r="G1921" s="42">
        <v>9.8000000000000007</v>
      </c>
      <c r="H1921" s="1"/>
      <c r="I1921" s="38">
        <f t="shared" si="0"/>
        <v>72058.812000000005</v>
      </c>
      <c r="J1921" s="1"/>
      <c r="K1921" s="29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75" customHeight="1" x14ac:dyDescent="0.3">
      <c r="A1922" s="1"/>
      <c r="B1922" s="54">
        <v>44515</v>
      </c>
      <c r="C1922" s="34"/>
      <c r="D1922" s="24">
        <v>698273</v>
      </c>
      <c r="E1922" s="46" t="str">
        <f ca="1">IFERROR(OFFSET('Product list'!$D$1,MATCH(D1922,'Product list'!$C:$C,0)-1,0),"Product Not in List")</f>
        <v xml:space="preserve">Brisket Pieces - Deckle MW/VAC FRZ HGP-Free  CHINA LABEL Carton </v>
      </c>
      <c r="F1922" s="36">
        <v>4411.76</v>
      </c>
      <c r="G1922" s="42">
        <v>5</v>
      </c>
      <c r="H1922" s="1"/>
      <c r="I1922" s="38">
        <f t="shared" si="0"/>
        <v>22058.800000000003</v>
      </c>
      <c r="J1922" s="1"/>
      <c r="K1922" s="29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.75" customHeight="1" x14ac:dyDescent="0.3">
      <c r="A1923" s="1"/>
      <c r="B1923" s="54">
        <v>44515</v>
      </c>
      <c r="C1923" s="34"/>
      <c r="D1923" s="24">
        <v>698301</v>
      </c>
      <c r="E1923" s="46" t="str">
        <f ca="1">IFERROR(OFFSET('Product list'!$D$1,MATCH(D1923,'Product list'!$C:$C,0)-1,0),"Product Not in List")</f>
        <v xml:space="preserve">Back Ribs - 6 Rib, approx 120mm LP FRZ HGP-Free  CHINA LABEL Carton </v>
      </c>
      <c r="F1923" s="36">
        <v>3529</v>
      </c>
      <c r="G1923" s="42">
        <v>6.8</v>
      </c>
      <c r="H1923" s="1"/>
      <c r="I1923" s="38">
        <f t="shared" si="0"/>
        <v>23997.200000000001</v>
      </c>
      <c r="J1923" s="1"/>
      <c r="K1923" s="29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.75" customHeight="1" x14ac:dyDescent="0.3">
      <c r="A1924" s="1"/>
      <c r="B1924" s="54">
        <v>44515</v>
      </c>
      <c r="C1924" s="34"/>
      <c r="D1924" s="24">
        <v>698565</v>
      </c>
      <c r="E1924" s="46" t="str">
        <f ca="1">IFERROR(OFFSET('Product list'!$D$1,MATCH(D1924,'Product list'!$C:$C,0)-1,0),"Product Not in List")</f>
        <v xml:space="preserve">Brisket Navel End - 7 Rib IW/VAC CHILLED    Carton </v>
      </c>
      <c r="F1924" s="36">
        <v>25863</v>
      </c>
      <c r="G1924" s="42">
        <v>8.8000000000000007</v>
      </c>
      <c r="H1924" s="1"/>
      <c r="I1924" s="38">
        <f t="shared" si="0"/>
        <v>227594.40000000002</v>
      </c>
      <c r="J1924" s="1"/>
      <c r="K1924" s="29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75" customHeight="1" x14ac:dyDescent="0.3">
      <c r="A1925" s="1"/>
      <c r="B1925" s="54">
        <v>44515</v>
      </c>
      <c r="C1925" s="34"/>
      <c r="D1925" s="24">
        <v>698818</v>
      </c>
      <c r="E1925" s="46" t="str">
        <f ca="1">IFERROR(OFFSET('Product list'!$D$1,MATCH(D1925,'Product list'!$C:$C,0)-1,0),"Product Not in List")</f>
        <v>*YP* Trimmings 65CL 27.2kg BP FRZ Halal Generic Carton</v>
      </c>
      <c r="F1925" s="36">
        <v>91285</v>
      </c>
      <c r="G1925" s="42">
        <v>4.5999999999999996</v>
      </c>
      <c r="H1925" s="1"/>
      <c r="I1925" s="38">
        <f t="shared" si="0"/>
        <v>419910.99999999994</v>
      </c>
      <c r="J1925" s="1"/>
      <c r="K1925" s="29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75" customHeight="1" x14ac:dyDescent="0.3">
      <c r="A1926" s="1"/>
      <c r="B1926" s="54">
        <v>44515</v>
      </c>
      <c r="C1926" s="34"/>
      <c r="D1926" s="24">
        <v>763706</v>
      </c>
      <c r="E1926" s="46" t="str">
        <f ca="1">IFERROR(OFFSET('Product list'!$D$1,MATCH(D1926,'Product list'!$C:$C,0)-1,0),"Product Not in List")</f>
        <v xml:space="preserve">Intercostals - Portion Minimum 85mm MW/VAC FRZ    Carton </v>
      </c>
      <c r="F1926" s="36">
        <v>7352</v>
      </c>
      <c r="G1926" s="42">
        <v>11</v>
      </c>
      <c r="H1926" s="1"/>
      <c r="I1926" s="38">
        <f t="shared" si="0"/>
        <v>80872</v>
      </c>
      <c r="J1926" s="1"/>
      <c r="K1926" s="29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75" customHeight="1" x14ac:dyDescent="0.3">
      <c r="A1927" s="1"/>
      <c r="B1927" s="54">
        <v>44515</v>
      </c>
      <c r="C1927" s="34"/>
      <c r="D1927" s="24">
        <v>763707</v>
      </c>
      <c r="E1927" s="46" t="str">
        <f ca="1">IFERROR(OFFSET('Product list'!$D$1,MATCH(D1927,'Product list'!$C:$C,0)-1,0),"Product Not in List")</f>
        <v xml:space="preserve">Oyster Blade  IW/VAC FRZ    Carton </v>
      </c>
      <c r="F1927" s="36">
        <v>8823.5300000000007</v>
      </c>
      <c r="G1927" s="42">
        <v>9</v>
      </c>
      <c r="H1927" s="1"/>
      <c r="I1927" s="38">
        <f t="shared" si="0"/>
        <v>79411.77</v>
      </c>
      <c r="J1927" s="1"/>
      <c r="K1927" s="29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75" customHeight="1" x14ac:dyDescent="0.3">
      <c r="A1928" s="1"/>
      <c r="B1928" s="54">
        <v>44515</v>
      </c>
      <c r="C1928" s="34"/>
      <c r="D1928" s="24">
        <v>764794</v>
      </c>
      <c r="E1928" s="46" t="str">
        <f ca="1">IFERROR(OFFSET('Product list'!$D$1,MATCH(D1928,'Product list'!$C:$C,0)-1,0),"Product Not in List")</f>
        <v xml:space="preserve">Chuck Short Rib - 3 Rib MW/VAC FRZ    Carton </v>
      </c>
      <c r="F1928" s="36">
        <v>11764.71</v>
      </c>
      <c r="G1928" s="42">
        <v>8.9</v>
      </c>
      <c r="H1928" s="1"/>
      <c r="I1928" s="38">
        <f t="shared" si="0"/>
        <v>104705.91899999999</v>
      </c>
      <c r="J1928" s="1"/>
      <c r="K1928" s="29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.75" customHeight="1" x14ac:dyDescent="0.3">
      <c r="A1929" s="1"/>
      <c r="B1929" s="54">
        <v>44515</v>
      </c>
      <c r="C1929" s="34"/>
      <c r="D1929" s="24">
        <v>764817</v>
      </c>
      <c r="E1929" s="46" t="str">
        <f ca="1">IFERROR(OFFSET('Product list'!$D$1,MATCH(D1929,'Product list'!$C:$C,0)-1,0),"Product Not in List")</f>
        <v xml:space="preserve">Flap Meat  MW/VAC CHILLED    Carton </v>
      </c>
      <c r="F1929" s="36">
        <v>15441</v>
      </c>
      <c r="G1929" s="42">
        <v>14.4</v>
      </c>
      <c r="H1929" s="1"/>
      <c r="I1929" s="38">
        <f t="shared" si="0"/>
        <v>222350.4</v>
      </c>
      <c r="J1929" s="1"/>
      <c r="K1929" s="29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75" customHeight="1" x14ac:dyDescent="0.3">
      <c r="A1930" s="1"/>
      <c r="B1930" s="54">
        <v>44515</v>
      </c>
      <c r="C1930" s="34"/>
      <c r="D1930" s="24">
        <v>764822</v>
      </c>
      <c r="E1930" s="46" t="str">
        <f ca="1">IFERROR(OFFSET('Product list'!$D$1,MATCH(D1930,'Product list'!$C:$C,0)-1,0),"Product Not in List")</f>
        <v xml:space="preserve">Bolar Blade  IW/VAC FRZ    Carton </v>
      </c>
      <c r="F1930" s="36">
        <v>11764</v>
      </c>
      <c r="G1930" s="42">
        <v>8.5</v>
      </c>
      <c r="H1930" s="1"/>
      <c r="I1930" s="38">
        <f t="shared" si="0"/>
        <v>99994</v>
      </c>
      <c r="J1930" s="1"/>
      <c r="K1930" s="29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75" customHeight="1" x14ac:dyDescent="0.3">
      <c r="A1931" s="1"/>
      <c r="B1931" s="54">
        <v>44515</v>
      </c>
      <c r="C1931" s="34"/>
      <c r="D1931" s="24">
        <v>764828</v>
      </c>
      <c r="E1931" s="46" t="str">
        <f ca="1">IFERROR(OFFSET('Product list'!$D$1,MATCH(D1931,'Product list'!$C:$C,0)-1,0),"Product Not in List")</f>
        <v xml:space="preserve">Inside Skirt  MW/VAC FRZ    Carton </v>
      </c>
      <c r="F1931" s="36">
        <v>11323.53</v>
      </c>
      <c r="G1931" s="42">
        <v>9.1999999999999993</v>
      </c>
      <c r="H1931" s="1"/>
      <c r="I1931" s="38">
        <f t="shared" si="0"/>
        <v>104176.476</v>
      </c>
      <c r="J1931" s="1"/>
      <c r="K1931" s="29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.75" customHeight="1" x14ac:dyDescent="0.3">
      <c r="A1932" s="1"/>
      <c r="B1932" s="54">
        <v>44515</v>
      </c>
      <c r="C1932" s="34"/>
      <c r="D1932" s="24">
        <v>764832</v>
      </c>
      <c r="E1932" s="46" t="str">
        <f ca="1">IFERROR(OFFSET('Product list'!$D$1,MATCH(D1932,'Product list'!$C:$C,0)-1,0),"Product Not in List")</f>
        <v xml:space="preserve">Plate Rib  BP FRZ    Carton </v>
      </c>
      <c r="F1932" s="36">
        <v>4411.76</v>
      </c>
      <c r="G1932" s="42">
        <v>3.9</v>
      </c>
      <c r="H1932" s="1"/>
      <c r="I1932" s="38">
        <f t="shared" si="0"/>
        <v>17205.864000000001</v>
      </c>
      <c r="J1932" s="1"/>
      <c r="K1932" s="29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75" customHeight="1" x14ac:dyDescent="0.3">
      <c r="A1933" s="1"/>
      <c r="B1933" s="54">
        <v>44515</v>
      </c>
      <c r="C1933" s="34"/>
      <c r="D1933" s="24">
        <v>764844</v>
      </c>
      <c r="E1933" s="46" t="str">
        <f ca="1">IFERROR(OFFSET('Product list'!$D$1,MATCH(D1933,'Product list'!$C:$C,0)-1,0),"Product Not in List")</f>
        <v xml:space="preserve">Spare Ribs - 3Rib LP FRZ    Carton </v>
      </c>
      <c r="F1933" s="36">
        <v>5882</v>
      </c>
      <c r="G1933" s="42">
        <v>4.4000000000000004</v>
      </c>
      <c r="H1933" s="1"/>
      <c r="I1933" s="38">
        <f t="shared" si="0"/>
        <v>25880.800000000003</v>
      </c>
      <c r="J1933" s="1"/>
      <c r="K1933" s="29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75" customHeight="1" x14ac:dyDescent="0.3">
      <c r="A1934" s="1"/>
      <c r="B1934" s="54">
        <v>44515</v>
      </c>
      <c r="C1934" s="34"/>
      <c r="D1934" s="24">
        <v>764861</v>
      </c>
      <c r="E1934" s="46" t="str">
        <f ca="1">IFERROR(OFFSET('Product list'!$D$1,MATCH(D1934,'Product list'!$C:$C,0)-1,0),"Product Not in List")</f>
        <v>*YP* Trimmings 50CL 25.0kg BP FRZ Halal Generic Carton</v>
      </c>
      <c r="F1934" s="36">
        <v>17647.060000000001</v>
      </c>
      <c r="G1934" s="42">
        <v>3.8</v>
      </c>
      <c r="H1934" s="1"/>
      <c r="I1934" s="38">
        <f t="shared" si="0"/>
        <v>67058.828000000009</v>
      </c>
      <c r="J1934" s="1"/>
      <c r="K1934" s="29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75" customHeight="1" x14ac:dyDescent="0.3">
      <c r="A1935" s="1"/>
      <c r="B1935" s="54">
        <v>44515</v>
      </c>
      <c r="C1935" s="34"/>
      <c r="D1935" s="24">
        <v>764867</v>
      </c>
      <c r="E1935" s="46" t="str">
        <f ca="1">IFERROR(OFFSET('Product list'!$D$1,MATCH(D1935,'Product list'!$C:$C,0)-1,0),"Product Not in List")</f>
        <v xml:space="preserve">Eye Round  MW/VAC FRZ    Carton </v>
      </c>
      <c r="F1935" s="36">
        <v>15441.18</v>
      </c>
      <c r="G1935" s="42">
        <v>9.1999999999999993</v>
      </c>
      <c r="H1935" s="1"/>
      <c r="I1935" s="38">
        <f t="shared" si="0"/>
        <v>142058.856</v>
      </c>
      <c r="J1935" s="1"/>
      <c r="K1935" s="29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75" customHeight="1" x14ac:dyDescent="0.3">
      <c r="A1936" s="1"/>
      <c r="B1936" s="54">
        <v>44515</v>
      </c>
      <c r="C1936" s="34"/>
      <c r="D1936" s="24">
        <v>764869</v>
      </c>
      <c r="E1936" s="46" t="str">
        <f ca="1">IFERROR(OFFSET('Product list'!$D$1,MATCH(D1936,'Product list'!$C:$C,0)-1,0),"Product Not in List")</f>
        <v xml:space="preserve">Brisket Point End - Deckle Off 5 Rib IW/VAC FRZ    Carton </v>
      </c>
      <c r="F1936" s="36">
        <v>51470.59</v>
      </c>
      <c r="G1936" s="42">
        <v>8.9</v>
      </c>
      <c r="H1936" s="1"/>
      <c r="I1936" s="38">
        <f t="shared" si="0"/>
        <v>458088.25099999999</v>
      </c>
      <c r="J1936" s="1"/>
      <c r="K1936" s="29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75" customHeight="1" x14ac:dyDescent="0.3">
      <c r="A1937" s="1"/>
      <c r="B1937" s="54">
        <v>44515</v>
      </c>
      <c r="C1937" s="34"/>
      <c r="D1937" s="24">
        <v>764916</v>
      </c>
      <c r="E1937" s="46" t="str">
        <f ca="1">IFERROR(OFFSET('Product list'!$D$1,MATCH(D1937,'Product list'!$C:$C,0)-1,0),"Product Not in List")</f>
        <v xml:space="preserve">Flank Steak  LP FRZ    Carton </v>
      </c>
      <c r="F1937" s="36">
        <v>5705</v>
      </c>
      <c r="G1937" s="42">
        <v>11</v>
      </c>
      <c r="H1937" s="1"/>
      <c r="I1937" s="38">
        <f t="shared" si="0"/>
        <v>62755</v>
      </c>
      <c r="J1937" s="1"/>
      <c r="K1937" s="29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.75" customHeight="1" x14ac:dyDescent="0.3">
      <c r="A1938" s="1"/>
      <c r="B1938" s="54">
        <v>44515</v>
      </c>
      <c r="C1938" s="34"/>
      <c r="D1938" s="24">
        <v>79863</v>
      </c>
      <c r="E1938" s="46" t="str">
        <f ca="1">IFERROR(OFFSET('Product list'!$D$1,MATCH(D1938,'Product list'!$C:$C,0)-1,0),"Product Not in List")</f>
        <v>Outside Flat IW/VAC FZN Non-Halal Generic Carton</v>
      </c>
      <c r="F1938" s="36">
        <v>10294</v>
      </c>
      <c r="G1938" s="42">
        <v>7.5</v>
      </c>
      <c r="H1938" s="1"/>
      <c r="I1938" s="38">
        <f t="shared" si="0"/>
        <v>77205</v>
      </c>
      <c r="J1938" s="1"/>
      <c r="K1938" s="29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75" customHeight="1" x14ac:dyDescent="0.3">
      <c r="A1939" s="1"/>
      <c r="B1939" s="54">
        <v>44515</v>
      </c>
      <c r="C1939" s="34"/>
      <c r="D1939" s="24">
        <v>764738</v>
      </c>
      <c r="E1939" s="47" t="str">
        <f ca="1">IFERROR(OFFSET('Product list'!$D$1,MATCH(D1939,'Product list'!$C:$C,0)-1,0),"Product Not in List")</f>
        <v>Trimmings 85cl</v>
      </c>
      <c r="F1939" s="36">
        <v>17647</v>
      </c>
      <c r="G1939" s="43">
        <v>7.5</v>
      </c>
      <c r="H1939" s="1"/>
      <c r="I1939" s="38">
        <f t="shared" si="0"/>
        <v>132352.5</v>
      </c>
      <c r="J1939" s="1"/>
      <c r="K1939" s="29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75" customHeight="1" x14ac:dyDescent="0.3">
      <c r="A1940" s="1"/>
      <c r="B1940" s="54">
        <v>44515</v>
      </c>
      <c r="C1940" s="34"/>
      <c r="D1940" s="48">
        <v>663968</v>
      </c>
      <c r="E1940" s="52" t="str">
        <f ca="1">IFERROR(OFFSET('Product list'!$D$1,MATCH(D1940,'Product list'!$C:$C,0)-1,0),"Product Not in List")</f>
        <v xml:space="preserve">Brisket Navel End - 5 Rib MW/VAC FRZ HGP-Free  CHINA LABEL Carton </v>
      </c>
      <c r="F1940" s="36">
        <v>5019</v>
      </c>
      <c r="G1940" s="53">
        <v>9.59</v>
      </c>
      <c r="H1940" s="1"/>
      <c r="I1940" s="38">
        <f t="shared" si="0"/>
        <v>48132.21</v>
      </c>
      <c r="J1940" s="1"/>
      <c r="K1940" s="29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75" customHeight="1" x14ac:dyDescent="0.3">
      <c r="A1941" s="1"/>
      <c r="B1941" s="54">
        <v>44515</v>
      </c>
      <c r="C1941" s="34"/>
      <c r="D1941" s="48">
        <v>698166</v>
      </c>
      <c r="E1941" s="52" t="str">
        <f ca="1">IFERROR(OFFSET('Product list'!$D$1,MATCH(D1941,'Product list'!$C:$C,0)-1,0),"Product Not in List")</f>
        <v xml:space="preserve">Thin Flank  MW/VAC FRZ HGP-Free  CHINA LABEL Carton </v>
      </c>
      <c r="F1941" s="36">
        <v>1362</v>
      </c>
      <c r="G1941" s="53">
        <v>6.45</v>
      </c>
      <c r="H1941" s="1"/>
      <c r="I1941" s="38">
        <f t="shared" si="0"/>
        <v>8784.9</v>
      </c>
      <c r="J1941" s="1"/>
      <c r="K1941" s="29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75" customHeight="1" x14ac:dyDescent="0.3">
      <c r="A1942" s="1"/>
      <c r="B1942" s="54">
        <v>44515</v>
      </c>
      <c r="C1942" s="34"/>
      <c r="D1942" s="48">
        <v>764862</v>
      </c>
      <c r="E1942" s="52" t="str">
        <f ca="1">IFERROR(OFFSET('Product list'!$D$1,MATCH(D1942,'Product list'!$C:$C,0)-1,0),"Product Not in List")</f>
        <v xml:space="preserve">Neck Bones  LP FRZ HGP-Free  CHINA LABEL Carton </v>
      </c>
      <c r="F1942" s="36">
        <v>2553</v>
      </c>
      <c r="G1942" s="53">
        <v>3.5</v>
      </c>
      <c r="H1942" s="1"/>
      <c r="I1942" s="38">
        <f t="shared" si="0"/>
        <v>8935.5</v>
      </c>
      <c r="J1942" s="1"/>
      <c r="K1942" s="29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75" customHeight="1" x14ac:dyDescent="0.3">
      <c r="A1943" s="1"/>
      <c r="B1943" s="54">
        <v>44522</v>
      </c>
      <c r="C1943" s="34"/>
      <c r="D1943" s="24">
        <v>12444</v>
      </c>
      <c r="E1943" s="45" t="str">
        <f ca="1">IFERROR(OFFSET('Product list'!$D$1,MATCH(D1943,'Product list'!$C:$C,0)-1,0),"Product Not in List")</f>
        <v>*YP* Trimmings 75CL 27.2kg BP FRZ Halal Generic Carton</v>
      </c>
      <c r="F1943" s="36">
        <v>108235.29</v>
      </c>
      <c r="G1943" s="41">
        <v>5.6</v>
      </c>
      <c r="H1943" s="1"/>
      <c r="I1943" s="38">
        <f t="shared" si="0"/>
        <v>606117.62399999995</v>
      </c>
      <c r="J1943" s="1"/>
      <c r="K1943" s="29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75" customHeight="1" x14ac:dyDescent="0.3">
      <c r="A1944" s="1"/>
      <c r="B1944" s="54">
        <v>44522</v>
      </c>
      <c r="C1944" s="34"/>
      <c r="D1944" s="24">
        <v>55217</v>
      </c>
      <c r="E1944" s="46" t="str">
        <f ca="1">IFERROR(OFFSET('Product list'!$D$1,MATCH(D1944,'Product list'!$C:$C,0)-1,0),"Product Not in List")</f>
        <v xml:space="preserve">Short Ribs - 3 Rib MW/VAC FRZ    Carton </v>
      </c>
      <c r="F1944" s="36">
        <v>10705.88</v>
      </c>
      <c r="G1944" s="42">
        <v>10.3</v>
      </c>
      <c r="H1944" s="1"/>
      <c r="I1944" s="38">
        <f t="shared" si="0"/>
        <v>110270.564</v>
      </c>
      <c r="J1944" s="1"/>
      <c r="K1944" s="29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75" customHeight="1" x14ac:dyDescent="0.3">
      <c r="A1945" s="1"/>
      <c r="B1945" s="54">
        <v>44522</v>
      </c>
      <c r="C1945" s="34"/>
      <c r="D1945" s="24">
        <v>689667</v>
      </c>
      <c r="E1945" s="46" t="str">
        <f ca="1">IFERROR(OFFSET('Product list'!$D$1,MATCH(D1945,'Product list'!$C:$C,0)-1,0),"Product Not in List")</f>
        <v xml:space="preserve">Neck Bone  LP FRZ  Halal  Carton </v>
      </c>
      <c r="F1945" s="36">
        <v>8182</v>
      </c>
      <c r="G1945" s="42">
        <v>2.2000000000000002</v>
      </c>
      <c r="H1945" s="1"/>
      <c r="I1945" s="38">
        <f t="shared" si="0"/>
        <v>18000.400000000001</v>
      </c>
      <c r="J1945" s="1"/>
      <c r="K1945" s="29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75" customHeight="1" x14ac:dyDescent="0.3">
      <c r="A1946" s="1"/>
      <c r="B1946" s="54">
        <v>44522</v>
      </c>
      <c r="C1946" s="34"/>
      <c r="D1946" s="24">
        <v>689794</v>
      </c>
      <c r="E1946" s="46" t="str">
        <f ca="1">IFERROR(OFFSET('Product list'!$D$1,MATCH(D1946,'Product list'!$C:$C,0)-1,0),"Product Not in List")</f>
        <v xml:space="preserve">Chuck Roll - 5 Rib IW/VAC FRZ  Halal  Carton </v>
      </c>
      <c r="F1946" s="36">
        <v>39117.65</v>
      </c>
      <c r="G1946" s="42">
        <v>9.1999999999999993</v>
      </c>
      <c r="H1946" s="1"/>
      <c r="I1946" s="38">
        <f t="shared" si="0"/>
        <v>359882.38</v>
      </c>
      <c r="J1946" s="1"/>
      <c r="K1946" s="29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75" customHeight="1" x14ac:dyDescent="0.3">
      <c r="A1947" s="1"/>
      <c r="B1947" s="54">
        <v>44522</v>
      </c>
      <c r="C1947" s="34"/>
      <c r="D1947" s="24">
        <v>697365</v>
      </c>
      <c r="E1947" s="46" t="str">
        <f ca="1">IFERROR(OFFSET('Product list'!$D$1,MATCH(D1947,'Product list'!$C:$C,0)-1,0),"Product Not in List")</f>
        <v>*YP* Knuckle - Undercut On IW/VAC FRZ Halal Generic Carton</v>
      </c>
      <c r="F1947" s="36">
        <v>25294</v>
      </c>
      <c r="G1947" s="42">
        <v>9</v>
      </c>
      <c r="H1947" s="1"/>
      <c r="I1947" s="38">
        <f t="shared" si="0"/>
        <v>227646</v>
      </c>
      <c r="J1947" s="1"/>
      <c r="K1947" s="29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75" customHeight="1" x14ac:dyDescent="0.3">
      <c r="A1948" s="1"/>
      <c r="B1948" s="54">
        <v>44522</v>
      </c>
      <c r="C1948" s="34"/>
      <c r="D1948" s="24">
        <v>698188</v>
      </c>
      <c r="E1948" s="46" t="str">
        <f ca="1">IFERROR(OFFSET('Product list'!$D$1,MATCH(D1948,'Product list'!$C:$C,0)-1,0),"Product Not in List")</f>
        <v xml:space="preserve">Chuck Roll - 5 Rib IW/VAC FRZ HGP-Free  CHINA LABEL Carton </v>
      </c>
      <c r="F1948" s="36">
        <v>16167.47</v>
      </c>
      <c r="G1948" s="42">
        <v>9.1999999999999993</v>
      </c>
      <c r="H1948" s="1"/>
      <c r="I1948" s="38">
        <f t="shared" si="0"/>
        <v>148740.72399999999</v>
      </c>
      <c r="J1948" s="1"/>
      <c r="K1948" s="29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75" customHeight="1" x14ac:dyDescent="0.3">
      <c r="A1949" s="1"/>
      <c r="B1949" s="54">
        <v>44522</v>
      </c>
      <c r="C1949" s="34"/>
      <c r="D1949" s="48">
        <v>698227</v>
      </c>
      <c r="E1949" s="49" t="str">
        <f ca="1">IFERROR(OFFSET('Product list'!$D$1,MATCH(D1949,'Product list'!$C:$C,0)-1,0),"Product Not in List")</f>
        <v xml:space="preserve">Chuck Short Rib - 3 Rib MW/VAC FRZ HGP-Free  CHINA LABEL Carton </v>
      </c>
      <c r="F1949" s="36">
        <v>3529.41</v>
      </c>
      <c r="G1949" s="51">
        <v>9.07</v>
      </c>
      <c r="H1949" s="1"/>
      <c r="I1949" s="38">
        <f t="shared" si="0"/>
        <v>32011.7487</v>
      </c>
      <c r="J1949" s="1"/>
      <c r="K1949" s="29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75" customHeight="1" x14ac:dyDescent="0.3">
      <c r="A1950" s="1"/>
      <c r="B1950" s="54">
        <v>44522</v>
      </c>
      <c r="C1950" s="34"/>
      <c r="D1950" s="24">
        <v>698228</v>
      </c>
      <c r="E1950" s="46" t="str">
        <f ca="1">IFERROR(OFFSET('Product list'!$D$1,MATCH(D1950,'Product list'!$C:$C,0)-1,0),"Product Not in List")</f>
        <v xml:space="preserve">Short Rib  MW/VAC FRZ HGP-Free  CHINA LABEL Carton </v>
      </c>
      <c r="F1950" s="36">
        <v>4411.76</v>
      </c>
      <c r="G1950" s="42">
        <v>12.8</v>
      </c>
      <c r="H1950" s="1"/>
      <c r="I1950" s="38">
        <f t="shared" si="0"/>
        <v>56470.528000000006</v>
      </c>
      <c r="J1950" s="1"/>
      <c r="K1950" s="29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75" customHeight="1" x14ac:dyDescent="0.3">
      <c r="A1951" s="1"/>
      <c r="B1951" s="54">
        <v>44522</v>
      </c>
      <c r="C1951" s="34"/>
      <c r="D1951" s="24">
        <v>698267</v>
      </c>
      <c r="E1951" s="46" t="str">
        <f ca="1">IFERROR(OFFSET('Product list'!$D$1,MATCH(D1951,'Product list'!$C:$C,0)-1,0),"Product Not in List")</f>
        <v xml:space="preserve">Back Ribs - 6 Rib LP FRZ    Carton </v>
      </c>
      <c r="F1951" s="36">
        <v>8235.2900000000009</v>
      </c>
      <c r="G1951" s="42">
        <v>6.8</v>
      </c>
      <c r="H1951" s="1"/>
      <c r="I1951" s="38">
        <f t="shared" si="0"/>
        <v>55999.972000000002</v>
      </c>
      <c r="J1951" s="1"/>
      <c r="K1951" s="29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75" customHeight="1" x14ac:dyDescent="0.3">
      <c r="A1952" s="1"/>
      <c r="B1952" s="54">
        <v>44522</v>
      </c>
      <c r="C1952" s="34"/>
      <c r="D1952" s="24">
        <v>698268</v>
      </c>
      <c r="E1952" s="46" t="str">
        <f ca="1">IFERROR(OFFSET('Product list'!$D$1,MATCH(D1952,'Product list'!$C:$C,0)-1,0),"Product Not in List")</f>
        <v xml:space="preserve">Tri Tip  MW/VAC CHILLED    Carton </v>
      </c>
      <c r="F1952" s="36">
        <v>7352.94</v>
      </c>
      <c r="G1952" s="42">
        <v>9.8000000000000007</v>
      </c>
      <c r="H1952" s="1"/>
      <c r="I1952" s="38">
        <f t="shared" si="0"/>
        <v>72058.812000000005</v>
      </c>
      <c r="J1952" s="1"/>
      <c r="K1952" s="29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75" customHeight="1" x14ac:dyDescent="0.3">
      <c r="A1953" s="1"/>
      <c r="B1953" s="54">
        <v>44522</v>
      </c>
      <c r="C1953" s="34"/>
      <c r="D1953" s="24">
        <v>698273</v>
      </c>
      <c r="E1953" s="46" t="str">
        <f ca="1">IFERROR(OFFSET('Product list'!$D$1,MATCH(D1953,'Product list'!$C:$C,0)-1,0),"Product Not in List")</f>
        <v xml:space="preserve">Brisket Pieces - Deckle MW/VAC FRZ HGP-Free  CHINA LABEL Carton </v>
      </c>
      <c r="F1953" s="36">
        <v>4411.76</v>
      </c>
      <c r="G1953" s="42">
        <v>5</v>
      </c>
      <c r="H1953" s="1"/>
      <c r="I1953" s="38">
        <f t="shared" si="0"/>
        <v>22058.800000000003</v>
      </c>
      <c r="J1953" s="1"/>
      <c r="K1953" s="29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75" customHeight="1" x14ac:dyDescent="0.3">
      <c r="A1954" s="1"/>
      <c r="B1954" s="54">
        <v>44522</v>
      </c>
      <c r="C1954" s="34"/>
      <c r="D1954" s="24">
        <v>698301</v>
      </c>
      <c r="E1954" s="46" t="str">
        <f ca="1">IFERROR(OFFSET('Product list'!$D$1,MATCH(D1954,'Product list'!$C:$C,0)-1,0),"Product Not in List")</f>
        <v xml:space="preserve">Back Ribs - 6 Rib, approx 120mm LP FRZ HGP-Free  CHINA LABEL Carton </v>
      </c>
      <c r="F1954" s="36">
        <v>3529</v>
      </c>
      <c r="G1954" s="42">
        <v>6.8</v>
      </c>
      <c r="H1954" s="1"/>
      <c r="I1954" s="38">
        <f t="shared" si="0"/>
        <v>23997.200000000001</v>
      </c>
      <c r="J1954" s="1"/>
      <c r="K1954" s="29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75" customHeight="1" x14ac:dyDescent="0.3">
      <c r="A1955" s="1"/>
      <c r="B1955" s="54">
        <v>44522</v>
      </c>
      <c r="C1955" s="34"/>
      <c r="D1955" s="24">
        <v>698565</v>
      </c>
      <c r="E1955" s="46" t="str">
        <f ca="1">IFERROR(OFFSET('Product list'!$D$1,MATCH(D1955,'Product list'!$C:$C,0)-1,0),"Product Not in List")</f>
        <v xml:space="preserve">Brisket Navel End - 7 Rib IW/VAC CHILLED    Carton </v>
      </c>
      <c r="F1955" s="36">
        <v>25863</v>
      </c>
      <c r="G1955" s="42">
        <v>8.8000000000000007</v>
      </c>
      <c r="H1955" s="1"/>
      <c r="I1955" s="38">
        <f t="shared" si="0"/>
        <v>227594.40000000002</v>
      </c>
      <c r="J1955" s="1"/>
      <c r="K1955" s="29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75" customHeight="1" x14ac:dyDescent="0.3">
      <c r="A1956" s="1"/>
      <c r="B1956" s="54">
        <v>44522</v>
      </c>
      <c r="C1956" s="34"/>
      <c r="D1956" s="24">
        <v>698818</v>
      </c>
      <c r="E1956" s="46" t="str">
        <f ca="1">IFERROR(OFFSET('Product list'!$D$1,MATCH(D1956,'Product list'!$C:$C,0)-1,0),"Product Not in List")</f>
        <v>*YP* Trimmings 65CL 27.2kg BP FRZ Halal Generic Carton</v>
      </c>
      <c r="F1956" s="36">
        <v>91285</v>
      </c>
      <c r="G1956" s="42">
        <v>4.5999999999999996</v>
      </c>
      <c r="H1956" s="1"/>
      <c r="I1956" s="38">
        <f t="shared" si="0"/>
        <v>419910.99999999994</v>
      </c>
      <c r="J1956" s="1"/>
      <c r="K1956" s="29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75" customHeight="1" x14ac:dyDescent="0.3">
      <c r="A1957" s="1"/>
      <c r="B1957" s="54">
        <v>44522</v>
      </c>
      <c r="C1957" s="34"/>
      <c r="D1957" s="24">
        <v>763706</v>
      </c>
      <c r="E1957" s="46" t="str">
        <f ca="1">IFERROR(OFFSET('Product list'!$D$1,MATCH(D1957,'Product list'!$C:$C,0)-1,0),"Product Not in List")</f>
        <v xml:space="preserve">Intercostals - Portion Minimum 85mm MW/VAC FRZ    Carton </v>
      </c>
      <c r="F1957" s="36">
        <v>7352</v>
      </c>
      <c r="G1957" s="42">
        <v>11</v>
      </c>
      <c r="H1957" s="1"/>
      <c r="I1957" s="38">
        <f t="shared" si="0"/>
        <v>80872</v>
      </c>
      <c r="J1957" s="1"/>
      <c r="K1957" s="29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75" customHeight="1" x14ac:dyDescent="0.3">
      <c r="A1958" s="1"/>
      <c r="B1958" s="54">
        <v>44522</v>
      </c>
      <c r="C1958" s="34"/>
      <c r="D1958" s="24">
        <v>763707</v>
      </c>
      <c r="E1958" s="46" t="str">
        <f ca="1">IFERROR(OFFSET('Product list'!$D$1,MATCH(D1958,'Product list'!$C:$C,0)-1,0),"Product Not in List")</f>
        <v xml:space="preserve">Oyster Blade  IW/VAC FRZ    Carton </v>
      </c>
      <c r="F1958" s="36">
        <v>8823.5300000000007</v>
      </c>
      <c r="G1958" s="42">
        <v>9</v>
      </c>
      <c r="H1958" s="1"/>
      <c r="I1958" s="38">
        <f t="shared" si="0"/>
        <v>79411.77</v>
      </c>
      <c r="J1958" s="1"/>
      <c r="K1958" s="29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75" customHeight="1" x14ac:dyDescent="0.3">
      <c r="A1959" s="1"/>
      <c r="B1959" s="54">
        <v>44522</v>
      </c>
      <c r="C1959" s="34"/>
      <c r="D1959" s="24">
        <v>764794</v>
      </c>
      <c r="E1959" s="46" t="str">
        <f ca="1">IFERROR(OFFSET('Product list'!$D$1,MATCH(D1959,'Product list'!$C:$C,0)-1,0),"Product Not in List")</f>
        <v xml:space="preserve">Chuck Short Rib - 3 Rib MW/VAC FRZ    Carton </v>
      </c>
      <c r="F1959" s="36">
        <v>11764.71</v>
      </c>
      <c r="G1959" s="42">
        <v>8.9</v>
      </c>
      <c r="H1959" s="1"/>
      <c r="I1959" s="38">
        <f t="shared" si="0"/>
        <v>104705.91899999999</v>
      </c>
      <c r="J1959" s="1"/>
      <c r="K1959" s="29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75" customHeight="1" x14ac:dyDescent="0.3">
      <c r="A1960" s="1"/>
      <c r="B1960" s="54">
        <v>44522</v>
      </c>
      <c r="C1960" s="34"/>
      <c r="D1960" s="24">
        <v>764817</v>
      </c>
      <c r="E1960" s="46" t="str">
        <f ca="1">IFERROR(OFFSET('Product list'!$D$1,MATCH(D1960,'Product list'!$C:$C,0)-1,0),"Product Not in List")</f>
        <v xml:space="preserve">Flap Meat  MW/VAC CHILLED    Carton </v>
      </c>
      <c r="F1960" s="36">
        <v>15441</v>
      </c>
      <c r="G1960" s="42">
        <v>14.4</v>
      </c>
      <c r="H1960" s="1"/>
      <c r="I1960" s="38">
        <f t="shared" si="0"/>
        <v>222350.4</v>
      </c>
      <c r="J1960" s="1"/>
      <c r="K1960" s="29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75" customHeight="1" x14ac:dyDescent="0.3">
      <c r="A1961" s="1"/>
      <c r="B1961" s="54">
        <v>44522</v>
      </c>
      <c r="C1961" s="34"/>
      <c r="D1961" s="24">
        <v>764822</v>
      </c>
      <c r="E1961" s="46" t="str">
        <f ca="1">IFERROR(OFFSET('Product list'!$D$1,MATCH(D1961,'Product list'!$C:$C,0)-1,0),"Product Not in List")</f>
        <v xml:space="preserve">Bolar Blade  IW/VAC FRZ    Carton </v>
      </c>
      <c r="F1961" s="36">
        <v>11764</v>
      </c>
      <c r="G1961" s="42">
        <v>8.5</v>
      </c>
      <c r="H1961" s="1"/>
      <c r="I1961" s="38">
        <f t="shared" si="0"/>
        <v>99994</v>
      </c>
      <c r="J1961" s="1"/>
      <c r="K1961" s="29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75" customHeight="1" x14ac:dyDescent="0.3">
      <c r="A1962" s="1"/>
      <c r="B1962" s="54">
        <v>44522</v>
      </c>
      <c r="C1962" s="34"/>
      <c r="D1962" s="24">
        <v>764828</v>
      </c>
      <c r="E1962" s="46" t="str">
        <f ca="1">IFERROR(OFFSET('Product list'!$D$1,MATCH(D1962,'Product list'!$C:$C,0)-1,0),"Product Not in List")</f>
        <v xml:space="preserve">Inside Skirt  MW/VAC FRZ    Carton </v>
      </c>
      <c r="F1962" s="36">
        <v>11323.53</v>
      </c>
      <c r="G1962" s="42">
        <v>9.1999999999999993</v>
      </c>
      <c r="H1962" s="1"/>
      <c r="I1962" s="38">
        <f t="shared" si="0"/>
        <v>104176.476</v>
      </c>
      <c r="J1962" s="1"/>
      <c r="K1962" s="29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75" customHeight="1" x14ac:dyDescent="0.3">
      <c r="A1963" s="1"/>
      <c r="B1963" s="54">
        <v>44522</v>
      </c>
      <c r="C1963" s="34"/>
      <c r="D1963" s="24">
        <v>764832</v>
      </c>
      <c r="E1963" s="46" t="str">
        <f ca="1">IFERROR(OFFSET('Product list'!$D$1,MATCH(D1963,'Product list'!$C:$C,0)-1,0),"Product Not in List")</f>
        <v xml:space="preserve">Plate Rib  BP FRZ    Carton </v>
      </c>
      <c r="F1963" s="36">
        <v>4411.76</v>
      </c>
      <c r="G1963" s="42">
        <v>3.9</v>
      </c>
      <c r="H1963" s="1"/>
      <c r="I1963" s="38">
        <f t="shared" si="0"/>
        <v>17205.864000000001</v>
      </c>
      <c r="J1963" s="1"/>
      <c r="K1963" s="29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75" customHeight="1" x14ac:dyDescent="0.3">
      <c r="A1964" s="1"/>
      <c r="B1964" s="54">
        <v>44522</v>
      </c>
      <c r="C1964" s="34"/>
      <c r="D1964" s="24">
        <v>764844</v>
      </c>
      <c r="E1964" s="46" t="str">
        <f ca="1">IFERROR(OFFSET('Product list'!$D$1,MATCH(D1964,'Product list'!$C:$C,0)-1,0),"Product Not in List")</f>
        <v xml:space="preserve">Spare Ribs - 3Rib LP FRZ    Carton </v>
      </c>
      <c r="F1964" s="36">
        <v>5882</v>
      </c>
      <c r="G1964" s="42">
        <v>4.4000000000000004</v>
      </c>
      <c r="H1964" s="1"/>
      <c r="I1964" s="38">
        <f t="shared" si="0"/>
        <v>25880.800000000003</v>
      </c>
      <c r="J1964" s="1"/>
      <c r="K1964" s="29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75" customHeight="1" x14ac:dyDescent="0.3">
      <c r="A1965" s="1"/>
      <c r="B1965" s="54">
        <v>44522</v>
      </c>
      <c r="C1965" s="34"/>
      <c r="D1965" s="24">
        <v>764861</v>
      </c>
      <c r="E1965" s="46" t="str">
        <f ca="1">IFERROR(OFFSET('Product list'!$D$1,MATCH(D1965,'Product list'!$C:$C,0)-1,0),"Product Not in List")</f>
        <v>*YP* Trimmings 50CL 25.0kg BP FRZ Halal Generic Carton</v>
      </c>
      <c r="F1965" s="36">
        <v>17647.060000000001</v>
      </c>
      <c r="G1965" s="42">
        <v>3.8</v>
      </c>
      <c r="H1965" s="1"/>
      <c r="I1965" s="38">
        <f t="shared" si="0"/>
        <v>67058.828000000009</v>
      </c>
      <c r="J1965" s="1"/>
      <c r="K1965" s="29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75" customHeight="1" x14ac:dyDescent="0.3">
      <c r="A1966" s="1"/>
      <c r="B1966" s="54">
        <v>44522</v>
      </c>
      <c r="C1966" s="34"/>
      <c r="D1966" s="24">
        <v>764867</v>
      </c>
      <c r="E1966" s="46" t="str">
        <f ca="1">IFERROR(OFFSET('Product list'!$D$1,MATCH(D1966,'Product list'!$C:$C,0)-1,0),"Product Not in List")</f>
        <v xml:space="preserve">Eye Round  MW/VAC FRZ    Carton </v>
      </c>
      <c r="F1966" s="36">
        <v>15441.18</v>
      </c>
      <c r="G1966" s="42">
        <v>9.1999999999999993</v>
      </c>
      <c r="H1966" s="1"/>
      <c r="I1966" s="38">
        <f t="shared" si="0"/>
        <v>142058.856</v>
      </c>
      <c r="J1966" s="1"/>
      <c r="K1966" s="29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75" customHeight="1" x14ac:dyDescent="0.3">
      <c r="A1967" s="1"/>
      <c r="B1967" s="54">
        <v>44522</v>
      </c>
      <c r="C1967" s="34"/>
      <c r="D1967" s="24">
        <v>764869</v>
      </c>
      <c r="E1967" s="46" t="str">
        <f ca="1">IFERROR(OFFSET('Product list'!$D$1,MATCH(D1967,'Product list'!$C:$C,0)-1,0),"Product Not in List")</f>
        <v xml:space="preserve">Brisket Point End - Deckle Off 5 Rib IW/VAC FRZ    Carton </v>
      </c>
      <c r="F1967" s="36">
        <v>51470.59</v>
      </c>
      <c r="G1967" s="42">
        <v>8.9</v>
      </c>
      <c r="H1967" s="1"/>
      <c r="I1967" s="38">
        <f t="shared" si="0"/>
        <v>458088.25099999999</v>
      </c>
      <c r="J1967" s="1"/>
      <c r="K1967" s="29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.75" customHeight="1" x14ac:dyDescent="0.3">
      <c r="A1968" s="1"/>
      <c r="B1968" s="54">
        <v>44522</v>
      </c>
      <c r="C1968" s="34"/>
      <c r="D1968" s="24">
        <v>764916</v>
      </c>
      <c r="E1968" s="46" t="str">
        <f ca="1">IFERROR(OFFSET('Product list'!$D$1,MATCH(D1968,'Product list'!$C:$C,0)-1,0),"Product Not in List")</f>
        <v xml:space="preserve">Flank Steak  LP FRZ    Carton </v>
      </c>
      <c r="F1968" s="36">
        <v>5705</v>
      </c>
      <c r="G1968" s="42">
        <v>11</v>
      </c>
      <c r="H1968" s="1"/>
      <c r="I1968" s="38">
        <f t="shared" si="0"/>
        <v>62755</v>
      </c>
      <c r="J1968" s="1"/>
      <c r="K1968" s="29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75" customHeight="1" x14ac:dyDescent="0.3">
      <c r="A1969" s="1"/>
      <c r="B1969" s="54">
        <v>44522</v>
      </c>
      <c r="C1969" s="34"/>
      <c r="D1969" s="24">
        <v>79863</v>
      </c>
      <c r="E1969" s="46" t="str">
        <f ca="1">IFERROR(OFFSET('Product list'!$D$1,MATCH(D1969,'Product list'!$C:$C,0)-1,0),"Product Not in List")</f>
        <v>Outside Flat IW/VAC FZN Non-Halal Generic Carton</v>
      </c>
      <c r="F1969" s="36">
        <v>10294</v>
      </c>
      <c r="G1969" s="42">
        <v>7.5</v>
      </c>
      <c r="H1969" s="1"/>
      <c r="I1969" s="38">
        <f t="shared" si="0"/>
        <v>77205</v>
      </c>
      <c r="J1969" s="1"/>
      <c r="K1969" s="29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75" customHeight="1" x14ac:dyDescent="0.3">
      <c r="A1970" s="1"/>
      <c r="B1970" s="54">
        <v>44522</v>
      </c>
      <c r="C1970" s="34"/>
      <c r="D1970" s="24">
        <v>764738</v>
      </c>
      <c r="E1970" s="47" t="str">
        <f ca="1">IFERROR(OFFSET('Product list'!$D$1,MATCH(D1970,'Product list'!$C:$C,0)-1,0),"Product Not in List")</f>
        <v>Trimmings 85cl</v>
      </c>
      <c r="F1970" s="36">
        <v>17647</v>
      </c>
      <c r="G1970" s="43">
        <v>7.5</v>
      </c>
      <c r="H1970" s="1"/>
      <c r="I1970" s="38">
        <f t="shared" si="0"/>
        <v>132352.5</v>
      </c>
      <c r="J1970" s="1"/>
      <c r="K1970" s="29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75" customHeight="1" x14ac:dyDescent="0.3">
      <c r="A1971" s="1"/>
      <c r="B1971" s="54">
        <v>44522</v>
      </c>
      <c r="C1971" s="34"/>
      <c r="D1971" s="48">
        <v>663968</v>
      </c>
      <c r="E1971" s="52" t="str">
        <f ca="1">IFERROR(OFFSET('Product list'!$D$1,MATCH(D1971,'Product list'!$C:$C,0)-1,0),"Product Not in List")</f>
        <v xml:space="preserve">Brisket Navel End - 5 Rib MW/VAC FRZ HGP-Free  CHINA LABEL Carton </v>
      </c>
      <c r="F1971" s="36">
        <v>5019</v>
      </c>
      <c r="G1971" s="53">
        <v>9.59</v>
      </c>
      <c r="H1971" s="1"/>
      <c r="I1971" s="38">
        <f t="shared" si="0"/>
        <v>48132.21</v>
      </c>
      <c r="J1971" s="1"/>
      <c r="K1971" s="29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75" customHeight="1" x14ac:dyDescent="0.3">
      <c r="A1972" s="1"/>
      <c r="B1972" s="54">
        <v>44522</v>
      </c>
      <c r="C1972" s="34"/>
      <c r="D1972" s="48">
        <v>698166</v>
      </c>
      <c r="E1972" s="52" t="str">
        <f ca="1">IFERROR(OFFSET('Product list'!$D$1,MATCH(D1972,'Product list'!$C:$C,0)-1,0),"Product Not in List")</f>
        <v xml:space="preserve">Thin Flank  MW/VAC FRZ HGP-Free  CHINA LABEL Carton </v>
      </c>
      <c r="F1972" s="36">
        <v>1362</v>
      </c>
      <c r="G1972" s="53">
        <v>6.45</v>
      </c>
      <c r="H1972" s="1"/>
      <c r="I1972" s="38">
        <f t="shared" si="0"/>
        <v>8784.9</v>
      </c>
      <c r="J1972" s="1"/>
      <c r="K1972" s="29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75" customHeight="1" x14ac:dyDescent="0.3">
      <c r="A1973" s="1"/>
      <c r="B1973" s="54">
        <v>44522</v>
      </c>
      <c r="C1973" s="34"/>
      <c r="D1973" s="48">
        <v>764862</v>
      </c>
      <c r="E1973" s="52" t="str">
        <f ca="1">IFERROR(OFFSET('Product list'!$D$1,MATCH(D1973,'Product list'!$C:$C,0)-1,0),"Product Not in List")</f>
        <v xml:space="preserve">Neck Bones  LP FRZ HGP-Free  CHINA LABEL Carton </v>
      </c>
      <c r="F1973" s="36">
        <v>2553</v>
      </c>
      <c r="G1973" s="53">
        <v>3.5</v>
      </c>
      <c r="H1973" s="1"/>
      <c r="I1973" s="38">
        <f t="shared" si="0"/>
        <v>8935.5</v>
      </c>
      <c r="J1973" s="1"/>
      <c r="K1973" s="29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75" customHeight="1" x14ac:dyDescent="0.3">
      <c r="A1974" s="1"/>
      <c r="B1974" s="54">
        <v>44529</v>
      </c>
      <c r="C1974" s="34"/>
      <c r="D1974" s="24">
        <v>12444</v>
      </c>
      <c r="E1974" s="45" t="str">
        <f ca="1">IFERROR(OFFSET('Product list'!$D$1,MATCH(D1974,'Product list'!$C:$C,0)-1,0),"Product Not in List")</f>
        <v>*YP* Trimmings 75CL 27.2kg BP FRZ Halal Generic Carton</v>
      </c>
      <c r="F1974" s="36">
        <v>108235.29</v>
      </c>
      <c r="G1974" s="41">
        <v>5.6</v>
      </c>
      <c r="H1974" s="1"/>
      <c r="I1974" s="38">
        <f t="shared" si="0"/>
        <v>606117.62399999995</v>
      </c>
      <c r="J1974" s="1"/>
      <c r="K1974" s="29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.75" customHeight="1" x14ac:dyDescent="0.3">
      <c r="A1975" s="1"/>
      <c r="B1975" s="54">
        <v>44529</v>
      </c>
      <c r="C1975" s="34"/>
      <c r="D1975" s="24">
        <v>55217</v>
      </c>
      <c r="E1975" s="46" t="str">
        <f ca="1">IFERROR(OFFSET('Product list'!$D$1,MATCH(D1975,'Product list'!$C:$C,0)-1,0),"Product Not in List")</f>
        <v xml:space="preserve">Short Ribs - 3 Rib MW/VAC FRZ    Carton </v>
      </c>
      <c r="F1975" s="36">
        <v>10705.88</v>
      </c>
      <c r="G1975" s="42">
        <v>10.3</v>
      </c>
      <c r="H1975" s="1"/>
      <c r="I1975" s="38">
        <f t="shared" si="0"/>
        <v>110270.564</v>
      </c>
      <c r="J1975" s="1"/>
      <c r="K1975" s="29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75" customHeight="1" x14ac:dyDescent="0.3">
      <c r="A1976" s="1"/>
      <c r="B1976" s="54">
        <v>44529</v>
      </c>
      <c r="C1976" s="34"/>
      <c r="D1976" s="24">
        <v>689667</v>
      </c>
      <c r="E1976" s="46" t="str">
        <f ca="1">IFERROR(OFFSET('Product list'!$D$1,MATCH(D1976,'Product list'!$C:$C,0)-1,0),"Product Not in List")</f>
        <v xml:space="preserve">Neck Bone  LP FRZ  Halal  Carton </v>
      </c>
      <c r="F1976" s="36">
        <v>8182</v>
      </c>
      <c r="G1976" s="42">
        <v>2.2000000000000002</v>
      </c>
      <c r="H1976" s="1"/>
      <c r="I1976" s="38">
        <f t="shared" si="0"/>
        <v>18000.400000000001</v>
      </c>
      <c r="J1976" s="1"/>
      <c r="K1976" s="29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75" customHeight="1" x14ac:dyDescent="0.3">
      <c r="A1977" s="1"/>
      <c r="B1977" s="54">
        <v>44529</v>
      </c>
      <c r="C1977" s="34"/>
      <c r="D1977" s="24">
        <v>689794</v>
      </c>
      <c r="E1977" s="46" t="str">
        <f ca="1">IFERROR(OFFSET('Product list'!$D$1,MATCH(D1977,'Product list'!$C:$C,0)-1,0),"Product Not in List")</f>
        <v xml:space="preserve">Chuck Roll - 5 Rib IW/VAC FRZ  Halal  Carton </v>
      </c>
      <c r="F1977" s="36">
        <v>39117.65</v>
      </c>
      <c r="G1977" s="42">
        <v>9.1999999999999993</v>
      </c>
      <c r="H1977" s="1"/>
      <c r="I1977" s="38">
        <f t="shared" si="0"/>
        <v>359882.38</v>
      </c>
      <c r="J1977" s="1"/>
      <c r="K1977" s="29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75" customHeight="1" x14ac:dyDescent="0.3">
      <c r="A1978" s="1"/>
      <c r="B1978" s="54">
        <v>44529</v>
      </c>
      <c r="C1978" s="34"/>
      <c r="D1978" s="24">
        <v>697365</v>
      </c>
      <c r="E1978" s="46" t="str">
        <f ca="1">IFERROR(OFFSET('Product list'!$D$1,MATCH(D1978,'Product list'!$C:$C,0)-1,0),"Product Not in List")</f>
        <v>*YP* Knuckle - Undercut On IW/VAC FRZ Halal Generic Carton</v>
      </c>
      <c r="F1978" s="36">
        <v>25294</v>
      </c>
      <c r="G1978" s="42">
        <v>9</v>
      </c>
      <c r="H1978" s="1"/>
      <c r="I1978" s="38">
        <f t="shared" si="0"/>
        <v>227646</v>
      </c>
      <c r="J1978" s="1"/>
      <c r="K1978" s="29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75" customHeight="1" x14ac:dyDescent="0.3">
      <c r="A1979" s="1"/>
      <c r="B1979" s="54">
        <v>44529</v>
      </c>
      <c r="C1979" s="34"/>
      <c r="D1979" s="24">
        <v>698188</v>
      </c>
      <c r="E1979" s="46" t="str">
        <f ca="1">IFERROR(OFFSET('Product list'!$D$1,MATCH(D1979,'Product list'!$C:$C,0)-1,0),"Product Not in List")</f>
        <v xml:space="preserve">Chuck Roll - 5 Rib IW/VAC FRZ HGP-Free  CHINA LABEL Carton </v>
      </c>
      <c r="F1979" s="36">
        <v>16167.47</v>
      </c>
      <c r="G1979" s="42">
        <v>9.1999999999999993</v>
      </c>
      <c r="H1979" s="1"/>
      <c r="I1979" s="38">
        <f t="shared" si="0"/>
        <v>148740.72399999999</v>
      </c>
      <c r="J1979" s="1"/>
      <c r="K1979" s="29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.75" customHeight="1" x14ac:dyDescent="0.3">
      <c r="A1980" s="1"/>
      <c r="B1980" s="54">
        <v>44529</v>
      </c>
      <c r="C1980" s="34"/>
      <c r="D1980" s="48">
        <v>698227</v>
      </c>
      <c r="E1980" s="49" t="str">
        <f ca="1">IFERROR(OFFSET('Product list'!$D$1,MATCH(D1980,'Product list'!$C:$C,0)-1,0),"Product Not in List")</f>
        <v xml:space="preserve">Chuck Short Rib - 3 Rib MW/VAC FRZ HGP-Free  CHINA LABEL Carton </v>
      </c>
      <c r="F1980" s="36">
        <v>3529.41</v>
      </c>
      <c r="G1980" s="51">
        <v>9.07</v>
      </c>
      <c r="H1980" s="1"/>
      <c r="I1980" s="38">
        <f t="shared" si="0"/>
        <v>32011.7487</v>
      </c>
      <c r="J1980" s="1"/>
      <c r="K1980" s="29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75" customHeight="1" x14ac:dyDescent="0.3">
      <c r="A1981" s="1"/>
      <c r="B1981" s="54">
        <v>44529</v>
      </c>
      <c r="C1981" s="34"/>
      <c r="D1981" s="24">
        <v>698228</v>
      </c>
      <c r="E1981" s="46" t="str">
        <f ca="1">IFERROR(OFFSET('Product list'!$D$1,MATCH(D1981,'Product list'!$C:$C,0)-1,0),"Product Not in List")</f>
        <v xml:space="preserve">Short Rib  MW/VAC FRZ HGP-Free  CHINA LABEL Carton </v>
      </c>
      <c r="F1981" s="36">
        <v>4411.76</v>
      </c>
      <c r="G1981" s="42">
        <v>12.8</v>
      </c>
      <c r="H1981" s="1"/>
      <c r="I1981" s="38">
        <f t="shared" si="0"/>
        <v>56470.528000000006</v>
      </c>
      <c r="J1981" s="1"/>
      <c r="K1981" s="29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75" customHeight="1" x14ac:dyDescent="0.3">
      <c r="A1982" s="1"/>
      <c r="B1982" s="54">
        <v>44529</v>
      </c>
      <c r="C1982" s="34"/>
      <c r="D1982" s="24">
        <v>698267</v>
      </c>
      <c r="E1982" s="46" t="str">
        <f ca="1">IFERROR(OFFSET('Product list'!$D$1,MATCH(D1982,'Product list'!$C:$C,0)-1,0),"Product Not in List")</f>
        <v xml:space="preserve">Back Ribs - 6 Rib LP FRZ    Carton </v>
      </c>
      <c r="F1982" s="36">
        <v>8235.2900000000009</v>
      </c>
      <c r="G1982" s="42">
        <v>6.8</v>
      </c>
      <c r="H1982" s="1"/>
      <c r="I1982" s="38">
        <f t="shared" si="0"/>
        <v>55999.972000000002</v>
      </c>
      <c r="J1982" s="1"/>
      <c r="K1982" s="29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75" customHeight="1" x14ac:dyDescent="0.3">
      <c r="A1983" s="1"/>
      <c r="B1983" s="54">
        <v>44529</v>
      </c>
      <c r="C1983" s="34"/>
      <c r="D1983" s="24">
        <v>698268</v>
      </c>
      <c r="E1983" s="46" t="str">
        <f ca="1">IFERROR(OFFSET('Product list'!$D$1,MATCH(D1983,'Product list'!$C:$C,0)-1,0),"Product Not in List")</f>
        <v xml:space="preserve">Tri Tip  MW/VAC CHILLED    Carton </v>
      </c>
      <c r="F1983" s="36">
        <v>7352.94</v>
      </c>
      <c r="G1983" s="42">
        <v>9.8000000000000007</v>
      </c>
      <c r="H1983" s="1"/>
      <c r="I1983" s="38">
        <f t="shared" si="0"/>
        <v>72058.812000000005</v>
      </c>
      <c r="J1983" s="1"/>
      <c r="K1983" s="29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.75" customHeight="1" x14ac:dyDescent="0.3">
      <c r="A1984" s="1"/>
      <c r="B1984" s="54">
        <v>44529</v>
      </c>
      <c r="C1984" s="34"/>
      <c r="D1984" s="24">
        <v>698273</v>
      </c>
      <c r="E1984" s="46" t="str">
        <f ca="1">IFERROR(OFFSET('Product list'!$D$1,MATCH(D1984,'Product list'!$C:$C,0)-1,0),"Product Not in List")</f>
        <v xml:space="preserve">Brisket Pieces - Deckle MW/VAC FRZ HGP-Free  CHINA LABEL Carton </v>
      </c>
      <c r="F1984" s="36">
        <v>4411.76</v>
      </c>
      <c r="G1984" s="42">
        <v>5</v>
      </c>
      <c r="H1984" s="1"/>
      <c r="I1984" s="38">
        <f t="shared" si="0"/>
        <v>22058.800000000003</v>
      </c>
      <c r="J1984" s="1"/>
      <c r="K1984" s="29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75" customHeight="1" x14ac:dyDescent="0.3">
      <c r="A1985" s="1"/>
      <c r="B1985" s="54">
        <v>44529</v>
      </c>
      <c r="C1985" s="34"/>
      <c r="D1985" s="24">
        <v>698301</v>
      </c>
      <c r="E1985" s="46" t="str">
        <f ca="1">IFERROR(OFFSET('Product list'!$D$1,MATCH(D1985,'Product list'!$C:$C,0)-1,0),"Product Not in List")</f>
        <v xml:space="preserve">Back Ribs - 6 Rib, approx 120mm LP FRZ HGP-Free  CHINA LABEL Carton </v>
      </c>
      <c r="F1985" s="36">
        <v>3529</v>
      </c>
      <c r="G1985" s="42">
        <v>6.8</v>
      </c>
      <c r="H1985" s="1"/>
      <c r="I1985" s="38">
        <f t="shared" si="0"/>
        <v>23997.200000000001</v>
      </c>
      <c r="J1985" s="1"/>
      <c r="K1985" s="29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75" customHeight="1" x14ac:dyDescent="0.3">
      <c r="A1986" s="1"/>
      <c r="B1986" s="54">
        <v>44529</v>
      </c>
      <c r="C1986" s="34"/>
      <c r="D1986" s="24">
        <v>698565</v>
      </c>
      <c r="E1986" s="46" t="str">
        <f ca="1">IFERROR(OFFSET('Product list'!$D$1,MATCH(D1986,'Product list'!$C:$C,0)-1,0),"Product Not in List")</f>
        <v xml:space="preserve">Brisket Navel End - 7 Rib IW/VAC CHILLED    Carton </v>
      </c>
      <c r="F1986" s="36">
        <v>25863</v>
      </c>
      <c r="G1986" s="42">
        <v>8.8000000000000007</v>
      </c>
      <c r="H1986" s="1"/>
      <c r="I1986" s="38">
        <f t="shared" si="0"/>
        <v>227594.40000000002</v>
      </c>
      <c r="J1986" s="1"/>
      <c r="K1986" s="29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75" customHeight="1" x14ac:dyDescent="0.3">
      <c r="A1987" s="1"/>
      <c r="B1987" s="54">
        <v>44529</v>
      </c>
      <c r="C1987" s="34"/>
      <c r="D1987" s="24">
        <v>698818</v>
      </c>
      <c r="E1987" s="46" t="str">
        <f ca="1">IFERROR(OFFSET('Product list'!$D$1,MATCH(D1987,'Product list'!$C:$C,0)-1,0),"Product Not in List")</f>
        <v>*YP* Trimmings 65CL 27.2kg BP FRZ Halal Generic Carton</v>
      </c>
      <c r="F1987" s="36">
        <v>91285</v>
      </c>
      <c r="G1987" s="42">
        <v>4.5999999999999996</v>
      </c>
      <c r="H1987" s="1"/>
      <c r="I1987" s="38">
        <f t="shared" si="0"/>
        <v>419910.99999999994</v>
      </c>
      <c r="J1987" s="1"/>
      <c r="K1987" s="29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75" customHeight="1" x14ac:dyDescent="0.3">
      <c r="A1988" s="1"/>
      <c r="B1988" s="54">
        <v>44529</v>
      </c>
      <c r="C1988" s="34"/>
      <c r="D1988" s="24">
        <v>763706</v>
      </c>
      <c r="E1988" s="46" t="str">
        <f ca="1">IFERROR(OFFSET('Product list'!$D$1,MATCH(D1988,'Product list'!$C:$C,0)-1,0),"Product Not in List")</f>
        <v xml:space="preserve">Intercostals - Portion Minimum 85mm MW/VAC FRZ    Carton </v>
      </c>
      <c r="F1988" s="36">
        <v>7352</v>
      </c>
      <c r="G1988" s="42">
        <v>11</v>
      </c>
      <c r="H1988" s="1"/>
      <c r="I1988" s="38">
        <f t="shared" si="0"/>
        <v>80872</v>
      </c>
      <c r="J1988" s="1"/>
      <c r="K1988" s="29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75" customHeight="1" x14ac:dyDescent="0.3">
      <c r="A1989" s="1"/>
      <c r="B1989" s="54">
        <v>44529</v>
      </c>
      <c r="C1989" s="34"/>
      <c r="D1989" s="24">
        <v>763707</v>
      </c>
      <c r="E1989" s="46" t="str">
        <f ca="1">IFERROR(OFFSET('Product list'!$D$1,MATCH(D1989,'Product list'!$C:$C,0)-1,0),"Product Not in List")</f>
        <v xml:space="preserve">Oyster Blade  IW/VAC FRZ    Carton </v>
      </c>
      <c r="F1989" s="36">
        <v>8823.5300000000007</v>
      </c>
      <c r="G1989" s="42">
        <v>9</v>
      </c>
      <c r="H1989" s="1"/>
      <c r="I1989" s="38">
        <f t="shared" si="0"/>
        <v>79411.77</v>
      </c>
      <c r="J1989" s="1"/>
      <c r="K1989" s="29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75" customHeight="1" x14ac:dyDescent="0.3">
      <c r="A1990" s="1"/>
      <c r="B1990" s="54">
        <v>44529</v>
      </c>
      <c r="C1990" s="34"/>
      <c r="D1990" s="24">
        <v>764794</v>
      </c>
      <c r="E1990" s="46" t="str">
        <f ca="1">IFERROR(OFFSET('Product list'!$D$1,MATCH(D1990,'Product list'!$C:$C,0)-1,0),"Product Not in List")</f>
        <v xml:space="preserve">Chuck Short Rib - 3 Rib MW/VAC FRZ    Carton </v>
      </c>
      <c r="F1990" s="36">
        <v>11764.71</v>
      </c>
      <c r="G1990" s="42">
        <v>8.9</v>
      </c>
      <c r="H1990" s="1"/>
      <c r="I1990" s="38">
        <f t="shared" si="0"/>
        <v>104705.91899999999</v>
      </c>
      <c r="J1990" s="1"/>
      <c r="K1990" s="29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75" customHeight="1" x14ac:dyDescent="0.3">
      <c r="A1991" s="1"/>
      <c r="B1991" s="54">
        <v>44529</v>
      </c>
      <c r="C1991" s="34"/>
      <c r="D1991" s="24">
        <v>764817</v>
      </c>
      <c r="E1991" s="46" t="str">
        <f ca="1">IFERROR(OFFSET('Product list'!$D$1,MATCH(D1991,'Product list'!$C:$C,0)-1,0),"Product Not in List")</f>
        <v xml:space="preserve">Flap Meat  MW/VAC CHILLED    Carton </v>
      </c>
      <c r="F1991" s="36">
        <v>15441</v>
      </c>
      <c r="G1991" s="42">
        <v>14.4</v>
      </c>
      <c r="H1991" s="1"/>
      <c r="I1991" s="38">
        <f t="shared" si="0"/>
        <v>222350.4</v>
      </c>
      <c r="J1991" s="1"/>
      <c r="K1991" s="29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75" customHeight="1" x14ac:dyDescent="0.3">
      <c r="A1992" s="1"/>
      <c r="B1992" s="54">
        <v>44529</v>
      </c>
      <c r="C1992" s="34"/>
      <c r="D1992" s="24">
        <v>764822</v>
      </c>
      <c r="E1992" s="46" t="str">
        <f ca="1">IFERROR(OFFSET('Product list'!$D$1,MATCH(D1992,'Product list'!$C:$C,0)-1,0),"Product Not in List")</f>
        <v xml:space="preserve">Bolar Blade  IW/VAC FRZ    Carton </v>
      </c>
      <c r="F1992" s="36">
        <v>11764</v>
      </c>
      <c r="G1992" s="42">
        <v>8.5</v>
      </c>
      <c r="H1992" s="1"/>
      <c r="I1992" s="38">
        <f t="shared" si="0"/>
        <v>99994</v>
      </c>
      <c r="J1992" s="1"/>
      <c r="K1992" s="29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.75" customHeight="1" x14ac:dyDescent="0.3">
      <c r="A1993" s="1"/>
      <c r="B1993" s="54">
        <v>44529</v>
      </c>
      <c r="C1993" s="34"/>
      <c r="D1993" s="24">
        <v>764828</v>
      </c>
      <c r="E1993" s="46" t="str">
        <f ca="1">IFERROR(OFFSET('Product list'!$D$1,MATCH(D1993,'Product list'!$C:$C,0)-1,0),"Product Not in List")</f>
        <v xml:space="preserve">Inside Skirt  MW/VAC FRZ    Carton </v>
      </c>
      <c r="F1993" s="36">
        <v>11323.53</v>
      </c>
      <c r="G1993" s="42">
        <v>9.1999999999999993</v>
      </c>
      <c r="H1993" s="1"/>
      <c r="I1993" s="38">
        <f t="shared" si="0"/>
        <v>104176.476</v>
      </c>
      <c r="J1993" s="1"/>
      <c r="K1993" s="29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75" customHeight="1" x14ac:dyDescent="0.3">
      <c r="A1994" s="1"/>
      <c r="B1994" s="54">
        <v>44529</v>
      </c>
      <c r="C1994" s="34"/>
      <c r="D1994" s="24">
        <v>764832</v>
      </c>
      <c r="E1994" s="46" t="str">
        <f ca="1">IFERROR(OFFSET('Product list'!$D$1,MATCH(D1994,'Product list'!$C:$C,0)-1,0),"Product Not in List")</f>
        <v xml:space="preserve">Plate Rib  BP FRZ    Carton </v>
      </c>
      <c r="F1994" s="36">
        <v>4411.76</v>
      </c>
      <c r="G1994" s="42">
        <v>3.9</v>
      </c>
      <c r="H1994" s="1"/>
      <c r="I1994" s="38">
        <f t="shared" si="0"/>
        <v>17205.864000000001</v>
      </c>
      <c r="J1994" s="1"/>
      <c r="K1994" s="29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75" customHeight="1" x14ac:dyDescent="0.3">
      <c r="A1995" s="1"/>
      <c r="B1995" s="54">
        <v>44529</v>
      </c>
      <c r="C1995" s="34"/>
      <c r="D1995" s="24">
        <v>764844</v>
      </c>
      <c r="E1995" s="46" t="str">
        <f ca="1">IFERROR(OFFSET('Product list'!$D$1,MATCH(D1995,'Product list'!$C:$C,0)-1,0),"Product Not in List")</f>
        <v xml:space="preserve">Spare Ribs - 3Rib LP FRZ    Carton </v>
      </c>
      <c r="F1995" s="36">
        <v>5882</v>
      </c>
      <c r="G1995" s="42">
        <v>4.4000000000000004</v>
      </c>
      <c r="H1995" s="1"/>
      <c r="I1995" s="38">
        <f t="shared" si="0"/>
        <v>25880.800000000003</v>
      </c>
      <c r="J1995" s="1"/>
      <c r="K1995" s="29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75" customHeight="1" x14ac:dyDescent="0.3">
      <c r="A1996" s="1"/>
      <c r="B1996" s="54">
        <v>44529</v>
      </c>
      <c r="C1996" s="34"/>
      <c r="D1996" s="24">
        <v>764861</v>
      </c>
      <c r="E1996" s="46" t="str">
        <f ca="1">IFERROR(OFFSET('Product list'!$D$1,MATCH(D1996,'Product list'!$C:$C,0)-1,0),"Product Not in List")</f>
        <v>*YP* Trimmings 50CL 25.0kg BP FRZ Halal Generic Carton</v>
      </c>
      <c r="F1996" s="36">
        <v>17647.060000000001</v>
      </c>
      <c r="G1996" s="42">
        <v>3.8</v>
      </c>
      <c r="H1996" s="1"/>
      <c r="I1996" s="38">
        <f t="shared" si="0"/>
        <v>67058.828000000009</v>
      </c>
      <c r="J1996" s="1"/>
      <c r="K1996" s="29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75" customHeight="1" x14ac:dyDescent="0.3">
      <c r="A1997" s="1"/>
      <c r="B1997" s="54">
        <v>44529</v>
      </c>
      <c r="C1997" s="34"/>
      <c r="D1997" s="24">
        <v>764867</v>
      </c>
      <c r="E1997" s="46" t="str">
        <f ca="1">IFERROR(OFFSET('Product list'!$D$1,MATCH(D1997,'Product list'!$C:$C,0)-1,0),"Product Not in List")</f>
        <v xml:space="preserve">Eye Round  MW/VAC FRZ    Carton </v>
      </c>
      <c r="F1997" s="36">
        <v>15441.18</v>
      </c>
      <c r="G1997" s="42">
        <v>9.1999999999999993</v>
      </c>
      <c r="H1997" s="1"/>
      <c r="I1997" s="38">
        <f t="shared" si="0"/>
        <v>142058.856</v>
      </c>
      <c r="J1997" s="1"/>
      <c r="K1997" s="29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75" customHeight="1" x14ac:dyDescent="0.3">
      <c r="A1998" s="1"/>
      <c r="B1998" s="54">
        <v>44529</v>
      </c>
      <c r="C1998" s="34"/>
      <c r="D1998" s="24">
        <v>764869</v>
      </c>
      <c r="E1998" s="46" t="str">
        <f ca="1">IFERROR(OFFSET('Product list'!$D$1,MATCH(D1998,'Product list'!$C:$C,0)-1,0),"Product Not in List")</f>
        <v xml:space="preserve">Brisket Point End - Deckle Off 5 Rib IW/VAC FRZ    Carton </v>
      </c>
      <c r="F1998" s="36">
        <v>51470.59</v>
      </c>
      <c r="G1998" s="42">
        <v>8.9</v>
      </c>
      <c r="H1998" s="1"/>
      <c r="I1998" s="38">
        <f t="shared" si="0"/>
        <v>458088.25099999999</v>
      </c>
      <c r="J1998" s="1"/>
      <c r="K1998" s="29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75" customHeight="1" x14ac:dyDescent="0.3">
      <c r="A1999" s="1"/>
      <c r="B1999" s="54">
        <v>44529</v>
      </c>
      <c r="C1999" s="34"/>
      <c r="D1999" s="24">
        <v>764916</v>
      </c>
      <c r="E1999" s="46" t="str">
        <f ca="1">IFERROR(OFFSET('Product list'!$D$1,MATCH(D1999,'Product list'!$C:$C,0)-1,0),"Product Not in List")</f>
        <v xml:space="preserve">Flank Steak  LP FRZ    Carton </v>
      </c>
      <c r="F1999" s="36">
        <v>5705</v>
      </c>
      <c r="G1999" s="42">
        <v>11</v>
      </c>
      <c r="H1999" s="1"/>
      <c r="I1999" s="38">
        <f t="shared" si="0"/>
        <v>62755</v>
      </c>
      <c r="J1999" s="1"/>
      <c r="K1999" s="29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75" customHeight="1" x14ac:dyDescent="0.3">
      <c r="A2000" s="1"/>
      <c r="B2000" s="54">
        <v>44529</v>
      </c>
      <c r="C2000" s="34"/>
      <c r="D2000" s="24">
        <v>79863</v>
      </c>
      <c r="E2000" s="46" t="str">
        <f ca="1">IFERROR(OFFSET('Product list'!$D$1,MATCH(D2000,'Product list'!$C:$C,0)-1,0),"Product Not in List")</f>
        <v>Outside Flat IW/VAC FZN Non-Halal Generic Carton</v>
      </c>
      <c r="F2000" s="36">
        <v>10294</v>
      </c>
      <c r="G2000" s="42">
        <v>7.5</v>
      </c>
      <c r="H2000" s="1"/>
      <c r="I2000" s="38">
        <f t="shared" si="0"/>
        <v>77205</v>
      </c>
      <c r="J2000" s="1"/>
      <c r="K2000" s="29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.75" customHeight="1" x14ac:dyDescent="0.3">
      <c r="A2001" s="1"/>
      <c r="B2001" s="54">
        <v>44529</v>
      </c>
      <c r="C2001" s="34"/>
      <c r="D2001" s="24">
        <v>764738</v>
      </c>
      <c r="E2001" s="47" t="str">
        <f ca="1">IFERROR(OFFSET('Product list'!$D$1,MATCH(D2001,'Product list'!$C:$C,0)-1,0),"Product Not in List")</f>
        <v>Trimmings 85cl</v>
      </c>
      <c r="F2001" s="36">
        <v>17647</v>
      </c>
      <c r="G2001" s="43">
        <v>7.5</v>
      </c>
      <c r="H2001" s="1"/>
      <c r="I2001" s="38">
        <f t="shared" si="0"/>
        <v>132352.5</v>
      </c>
      <c r="J2001" s="1"/>
      <c r="K2001" s="29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.75" customHeight="1" x14ac:dyDescent="0.3">
      <c r="A2002" s="1"/>
      <c r="B2002" s="54">
        <v>44529</v>
      </c>
      <c r="C2002" s="34"/>
      <c r="D2002" s="48">
        <v>663968</v>
      </c>
      <c r="E2002" s="52" t="str">
        <f ca="1">IFERROR(OFFSET('Product list'!$D$1,MATCH(D2002,'Product list'!$C:$C,0)-1,0),"Product Not in List")</f>
        <v xml:space="preserve">Brisket Navel End - 5 Rib MW/VAC FRZ HGP-Free  CHINA LABEL Carton </v>
      </c>
      <c r="F2002" s="36">
        <v>5019</v>
      </c>
      <c r="G2002" s="53">
        <v>9.59</v>
      </c>
      <c r="H2002" s="1"/>
      <c r="I2002" s="38">
        <f t="shared" si="0"/>
        <v>48132.21</v>
      </c>
      <c r="J2002" s="1"/>
      <c r="K2002" s="29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.75" customHeight="1" x14ac:dyDescent="0.3">
      <c r="A2003" s="1"/>
      <c r="B2003" s="54">
        <v>44529</v>
      </c>
      <c r="C2003" s="34"/>
      <c r="D2003" s="48">
        <v>698166</v>
      </c>
      <c r="E2003" s="52" t="str">
        <f ca="1">IFERROR(OFFSET('Product list'!$D$1,MATCH(D2003,'Product list'!$C:$C,0)-1,0),"Product Not in List")</f>
        <v xml:space="preserve">Thin Flank  MW/VAC FRZ HGP-Free  CHINA LABEL Carton </v>
      </c>
      <c r="F2003" s="36">
        <v>1362</v>
      </c>
      <c r="G2003" s="53">
        <v>6.45</v>
      </c>
      <c r="H2003" s="1"/>
      <c r="I2003" s="38">
        <f t="shared" si="0"/>
        <v>8784.9</v>
      </c>
      <c r="J2003" s="1"/>
      <c r="K2003" s="29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.75" customHeight="1" x14ac:dyDescent="0.3">
      <c r="A2004" s="1"/>
      <c r="B2004" s="54">
        <v>44529</v>
      </c>
      <c r="C2004" s="34"/>
      <c r="D2004" s="48">
        <v>764862</v>
      </c>
      <c r="E2004" s="52" t="str">
        <f ca="1">IFERROR(OFFSET('Product list'!$D$1,MATCH(D2004,'Product list'!$C:$C,0)-1,0),"Product Not in List")</f>
        <v xml:space="preserve">Neck Bones  LP FRZ HGP-Free  CHINA LABEL Carton </v>
      </c>
      <c r="F2004" s="36">
        <v>2553</v>
      </c>
      <c r="G2004" s="53">
        <v>3.5</v>
      </c>
      <c r="H2004" s="1"/>
      <c r="I2004" s="38">
        <f t="shared" si="0"/>
        <v>8935.5</v>
      </c>
      <c r="J2004" s="1"/>
      <c r="K2004" s="29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.75" customHeight="1" x14ac:dyDescent="0.3">
      <c r="A2005" s="1"/>
      <c r="B2005" s="54">
        <v>44536</v>
      </c>
      <c r="C2005" s="34"/>
      <c r="D2005" s="24">
        <v>12444</v>
      </c>
      <c r="E2005" s="45" t="str">
        <f ca="1">IFERROR(OFFSET('Product list'!$D$1,MATCH(D2005,'Product list'!$C:$C,0)-1,0),"Product Not in List")</f>
        <v>*YP* Trimmings 75CL 27.2kg BP FRZ Halal Generic Carton</v>
      </c>
      <c r="F2005" s="36">
        <v>108235.29</v>
      </c>
      <c r="G2005" s="41">
        <v>5.6</v>
      </c>
      <c r="H2005" s="1"/>
      <c r="I2005" s="38">
        <f t="shared" si="0"/>
        <v>606117.62399999995</v>
      </c>
      <c r="J2005" s="1"/>
      <c r="K2005" s="29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.75" customHeight="1" x14ac:dyDescent="0.3">
      <c r="A2006" s="1"/>
      <c r="B2006" s="54">
        <v>44536</v>
      </c>
      <c r="C2006" s="34"/>
      <c r="D2006" s="24">
        <v>55217</v>
      </c>
      <c r="E2006" s="46" t="str">
        <f ca="1">IFERROR(OFFSET('Product list'!$D$1,MATCH(D2006,'Product list'!$C:$C,0)-1,0),"Product Not in List")</f>
        <v xml:space="preserve">Short Ribs - 3 Rib MW/VAC FRZ    Carton </v>
      </c>
      <c r="F2006" s="36">
        <v>10705.88</v>
      </c>
      <c r="G2006" s="42">
        <v>10.3</v>
      </c>
      <c r="H2006" s="1"/>
      <c r="I2006" s="38">
        <f t="shared" si="0"/>
        <v>110270.564</v>
      </c>
      <c r="J2006" s="1"/>
      <c r="K2006" s="29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.75" customHeight="1" x14ac:dyDescent="0.3">
      <c r="A2007" s="1"/>
      <c r="B2007" s="54">
        <v>44536</v>
      </c>
      <c r="C2007" s="34"/>
      <c r="D2007" s="24">
        <v>689667</v>
      </c>
      <c r="E2007" s="46" t="str">
        <f ca="1">IFERROR(OFFSET('Product list'!$D$1,MATCH(D2007,'Product list'!$C:$C,0)-1,0),"Product Not in List")</f>
        <v xml:space="preserve">Neck Bone  LP FRZ  Halal  Carton </v>
      </c>
      <c r="F2007" s="36">
        <v>8182</v>
      </c>
      <c r="G2007" s="42">
        <v>2.2000000000000002</v>
      </c>
      <c r="H2007" s="1"/>
      <c r="I2007" s="38">
        <f t="shared" si="0"/>
        <v>18000.400000000001</v>
      </c>
      <c r="J2007" s="1"/>
      <c r="K2007" s="29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.75" customHeight="1" x14ac:dyDescent="0.3">
      <c r="A2008" s="1"/>
      <c r="B2008" s="54">
        <v>44536</v>
      </c>
      <c r="C2008" s="34"/>
      <c r="D2008" s="24">
        <v>689794</v>
      </c>
      <c r="E2008" s="46" t="str">
        <f ca="1">IFERROR(OFFSET('Product list'!$D$1,MATCH(D2008,'Product list'!$C:$C,0)-1,0),"Product Not in List")</f>
        <v xml:space="preserve">Chuck Roll - 5 Rib IW/VAC FRZ  Halal  Carton </v>
      </c>
      <c r="F2008" s="36">
        <v>39117.65</v>
      </c>
      <c r="G2008" s="42">
        <v>9.1999999999999993</v>
      </c>
      <c r="H2008" s="1"/>
      <c r="I2008" s="38">
        <f t="shared" si="0"/>
        <v>359882.38</v>
      </c>
      <c r="J2008" s="1"/>
      <c r="K2008" s="29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.75" customHeight="1" x14ac:dyDescent="0.3">
      <c r="A2009" s="1"/>
      <c r="B2009" s="54">
        <v>44536</v>
      </c>
      <c r="C2009" s="34"/>
      <c r="D2009" s="24">
        <v>697365</v>
      </c>
      <c r="E2009" s="46" t="str">
        <f ca="1">IFERROR(OFFSET('Product list'!$D$1,MATCH(D2009,'Product list'!$C:$C,0)-1,0),"Product Not in List")</f>
        <v>*YP* Knuckle - Undercut On IW/VAC FRZ Halal Generic Carton</v>
      </c>
      <c r="F2009" s="36">
        <v>25294</v>
      </c>
      <c r="G2009" s="42">
        <v>9</v>
      </c>
      <c r="H2009" s="1"/>
      <c r="I2009" s="38">
        <f t="shared" si="0"/>
        <v>227646</v>
      </c>
      <c r="J2009" s="1"/>
      <c r="K2009" s="29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.75" customHeight="1" x14ac:dyDescent="0.3">
      <c r="A2010" s="1"/>
      <c r="B2010" s="54">
        <v>44536</v>
      </c>
      <c r="C2010" s="34"/>
      <c r="D2010" s="24">
        <v>698188</v>
      </c>
      <c r="E2010" s="46" t="str">
        <f ca="1">IFERROR(OFFSET('Product list'!$D$1,MATCH(D2010,'Product list'!$C:$C,0)-1,0),"Product Not in List")</f>
        <v xml:space="preserve">Chuck Roll - 5 Rib IW/VAC FRZ HGP-Free  CHINA LABEL Carton </v>
      </c>
      <c r="F2010" s="36">
        <v>16167.47</v>
      </c>
      <c r="G2010" s="42">
        <v>9.1999999999999993</v>
      </c>
      <c r="H2010" s="1"/>
      <c r="I2010" s="38">
        <f t="shared" si="0"/>
        <v>148740.72399999999</v>
      </c>
      <c r="J2010" s="1"/>
      <c r="K2010" s="29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.75" customHeight="1" x14ac:dyDescent="0.3">
      <c r="A2011" s="1"/>
      <c r="B2011" s="54">
        <v>44536</v>
      </c>
      <c r="C2011" s="34"/>
      <c r="D2011" s="48">
        <v>698227</v>
      </c>
      <c r="E2011" s="49" t="str">
        <f ca="1">IFERROR(OFFSET('Product list'!$D$1,MATCH(D2011,'Product list'!$C:$C,0)-1,0),"Product Not in List")</f>
        <v xml:space="preserve">Chuck Short Rib - 3 Rib MW/VAC FRZ HGP-Free  CHINA LABEL Carton </v>
      </c>
      <c r="F2011" s="36">
        <v>3529.41</v>
      </c>
      <c r="G2011" s="51">
        <v>9.07</v>
      </c>
      <c r="H2011" s="1"/>
      <c r="I2011" s="38">
        <f t="shared" si="0"/>
        <v>32011.7487</v>
      </c>
      <c r="J2011" s="1"/>
      <c r="K2011" s="29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.75" customHeight="1" x14ac:dyDescent="0.3">
      <c r="A2012" s="1"/>
      <c r="B2012" s="54">
        <v>44536</v>
      </c>
      <c r="C2012" s="34"/>
      <c r="D2012" s="24">
        <v>698228</v>
      </c>
      <c r="E2012" s="46" t="str">
        <f ca="1">IFERROR(OFFSET('Product list'!$D$1,MATCH(D2012,'Product list'!$C:$C,0)-1,0),"Product Not in List")</f>
        <v xml:space="preserve">Short Rib  MW/VAC FRZ HGP-Free  CHINA LABEL Carton </v>
      </c>
      <c r="F2012" s="36">
        <v>4411.76</v>
      </c>
      <c r="G2012" s="42">
        <v>12.8</v>
      </c>
      <c r="H2012" s="1"/>
      <c r="I2012" s="38">
        <f t="shared" si="0"/>
        <v>56470.528000000006</v>
      </c>
      <c r="J2012" s="1"/>
      <c r="K2012" s="29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.75" customHeight="1" x14ac:dyDescent="0.3">
      <c r="A2013" s="1"/>
      <c r="B2013" s="54">
        <v>44536</v>
      </c>
      <c r="C2013" s="34"/>
      <c r="D2013" s="24">
        <v>698267</v>
      </c>
      <c r="E2013" s="46" t="str">
        <f ca="1">IFERROR(OFFSET('Product list'!$D$1,MATCH(D2013,'Product list'!$C:$C,0)-1,0),"Product Not in List")</f>
        <v xml:space="preserve">Back Ribs - 6 Rib LP FRZ    Carton </v>
      </c>
      <c r="F2013" s="36">
        <v>8235.2900000000009</v>
      </c>
      <c r="G2013" s="42">
        <v>6.8</v>
      </c>
      <c r="H2013" s="1"/>
      <c r="I2013" s="38">
        <f t="shared" si="0"/>
        <v>55999.972000000002</v>
      </c>
      <c r="J2013" s="1"/>
      <c r="K2013" s="29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.75" customHeight="1" x14ac:dyDescent="0.3">
      <c r="A2014" s="1"/>
      <c r="B2014" s="54">
        <v>44536</v>
      </c>
      <c r="C2014" s="34"/>
      <c r="D2014" s="24">
        <v>698268</v>
      </c>
      <c r="E2014" s="46" t="str">
        <f ca="1">IFERROR(OFFSET('Product list'!$D$1,MATCH(D2014,'Product list'!$C:$C,0)-1,0),"Product Not in List")</f>
        <v xml:space="preserve">Tri Tip  MW/VAC CHILLED    Carton </v>
      </c>
      <c r="F2014" s="36">
        <v>7352.94</v>
      </c>
      <c r="G2014" s="42">
        <v>9.8000000000000007</v>
      </c>
      <c r="H2014" s="1"/>
      <c r="I2014" s="38">
        <f t="shared" si="0"/>
        <v>72058.812000000005</v>
      </c>
      <c r="J2014" s="1"/>
      <c r="K2014" s="29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.75" customHeight="1" x14ac:dyDescent="0.3">
      <c r="A2015" s="1"/>
      <c r="B2015" s="54">
        <v>44536</v>
      </c>
      <c r="C2015" s="34"/>
      <c r="D2015" s="24">
        <v>698273</v>
      </c>
      <c r="E2015" s="46" t="str">
        <f ca="1">IFERROR(OFFSET('Product list'!$D$1,MATCH(D2015,'Product list'!$C:$C,0)-1,0),"Product Not in List")</f>
        <v xml:space="preserve">Brisket Pieces - Deckle MW/VAC FRZ HGP-Free  CHINA LABEL Carton </v>
      </c>
      <c r="F2015" s="36">
        <v>4411.76</v>
      </c>
      <c r="G2015" s="42">
        <v>5</v>
      </c>
      <c r="H2015" s="1"/>
      <c r="I2015" s="38">
        <f t="shared" si="0"/>
        <v>22058.800000000003</v>
      </c>
      <c r="J2015" s="1"/>
      <c r="K2015" s="29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.75" customHeight="1" x14ac:dyDescent="0.3">
      <c r="A2016" s="1"/>
      <c r="B2016" s="54">
        <v>44536</v>
      </c>
      <c r="C2016" s="34"/>
      <c r="D2016" s="24">
        <v>698301</v>
      </c>
      <c r="E2016" s="46" t="str">
        <f ca="1">IFERROR(OFFSET('Product list'!$D$1,MATCH(D2016,'Product list'!$C:$C,0)-1,0),"Product Not in List")</f>
        <v xml:space="preserve">Back Ribs - 6 Rib, approx 120mm LP FRZ HGP-Free  CHINA LABEL Carton </v>
      </c>
      <c r="F2016" s="36">
        <v>3529</v>
      </c>
      <c r="G2016" s="42">
        <v>6.8</v>
      </c>
      <c r="H2016" s="1"/>
      <c r="I2016" s="38">
        <f t="shared" si="0"/>
        <v>23997.200000000001</v>
      </c>
      <c r="J2016" s="1"/>
      <c r="K2016" s="29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.75" customHeight="1" x14ac:dyDescent="0.3">
      <c r="A2017" s="1"/>
      <c r="B2017" s="54">
        <v>44536</v>
      </c>
      <c r="C2017" s="34"/>
      <c r="D2017" s="24">
        <v>698565</v>
      </c>
      <c r="E2017" s="46" t="str">
        <f ca="1">IFERROR(OFFSET('Product list'!$D$1,MATCH(D2017,'Product list'!$C:$C,0)-1,0),"Product Not in List")</f>
        <v xml:space="preserve">Brisket Navel End - 7 Rib IW/VAC CHILLED    Carton </v>
      </c>
      <c r="F2017" s="36">
        <v>25863</v>
      </c>
      <c r="G2017" s="42">
        <v>8.8000000000000007</v>
      </c>
      <c r="H2017" s="1"/>
      <c r="I2017" s="38">
        <f t="shared" si="0"/>
        <v>227594.40000000002</v>
      </c>
      <c r="J2017" s="1"/>
      <c r="K2017" s="29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.75" customHeight="1" x14ac:dyDescent="0.3">
      <c r="A2018" s="1"/>
      <c r="B2018" s="54">
        <v>44536</v>
      </c>
      <c r="C2018" s="34"/>
      <c r="D2018" s="24">
        <v>698818</v>
      </c>
      <c r="E2018" s="46" t="str">
        <f ca="1">IFERROR(OFFSET('Product list'!$D$1,MATCH(D2018,'Product list'!$C:$C,0)-1,0),"Product Not in List")</f>
        <v>*YP* Trimmings 65CL 27.2kg BP FRZ Halal Generic Carton</v>
      </c>
      <c r="F2018" s="36">
        <v>91285</v>
      </c>
      <c r="G2018" s="42">
        <v>4.5999999999999996</v>
      </c>
      <c r="H2018" s="1"/>
      <c r="I2018" s="38">
        <f t="shared" si="0"/>
        <v>419910.99999999994</v>
      </c>
      <c r="J2018" s="1"/>
      <c r="K2018" s="29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.75" customHeight="1" x14ac:dyDescent="0.3">
      <c r="A2019" s="1"/>
      <c r="B2019" s="54">
        <v>44536</v>
      </c>
      <c r="C2019" s="34"/>
      <c r="D2019" s="24">
        <v>763706</v>
      </c>
      <c r="E2019" s="46" t="str">
        <f ca="1">IFERROR(OFFSET('Product list'!$D$1,MATCH(D2019,'Product list'!$C:$C,0)-1,0),"Product Not in List")</f>
        <v xml:space="preserve">Intercostals - Portion Minimum 85mm MW/VAC FRZ    Carton </v>
      </c>
      <c r="F2019" s="36">
        <v>7352</v>
      </c>
      <c r="G2019" s="42">
        <v>11</v>
      </c>
      <c r="H2019" s="1"/>
      <c r="I2019" s="38">
        <f t="shared" si="0"/>
        <v>80872</v>
      </c>
      <c r="J2019" s="1"/>
      <c r="K2019" s="29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.75" customHeight="1" x14ac:dyDescent="0.3">
      <c r="A2020" s="1"/>
      <c r="B2020" s="54">
        <v>44536</v>
      </c>
      <c r="C2020" s="34"/>
      <c r="D2020" s="24">
        <v>763707</v>
      </c>
      <c r="E2020" s="46" t="str">
        <f ca="1">IFERROR(OFFSET('Product list'!$D$1,MATCH(D2020,'Product list'!$C:$C,0)-1,0),"Product Not in List")</f>
        <v xml:space="preserve">Oyster Blade  IW/VAC FRZ    Carton </v>
      </c>
      <c r="F2020" s="36">
        <v>8823.5300000000007</v>
      </c>
      <c r="G2020" s="42">
        <v>9</v>
      </c>
      <c r="H2020" s="1"/>
      <c r="I2020" s="38">
        <f t="shared" si="0"/>
        <v>79411.77</v>
      </c>
      <c r="J2020" s="1"/>
      <c r="K2020" s="29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.75" customHeight="1" x14ac:dyDescent="0.3">
      <c r="A2021" s="1"/>
      <c r="B2021" s="54">
        <v>44536</v>
      </c>
      <c r="C2021" s="34"/>
      <c r="D2021" s="24">
        <v>764794</v>
      </c>
      <c r="E2021" s="46" t="str">
        <f ca="1">IFERROR(OFFSET('Product list'!$D$1,MATCH(D2021,'Product list'!$C:$C,0)-1,0),"Product Not in List")</f>
        <v xml:space="preserve">Chuck Short Rib - 3 Rib MW/VAC FRZ    Carton </v>
      </c>
      <c r="F2021" s="36">
        <v>11764.71</v>
      </c>
      <c r="G2021" s="42">
        <v>8.9</v>
      </c>
      <c r="H2021" s="1"/>
      <c r="I2021" s="38">
        <f t="shared" si="0"/>
        <v>104705.91899999999</v>
      </c>
      <c r="J2021" s="1"/>
      <c r="K2021" s="29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.75" customHeight="1" x14ac:dyDescent="0.3">
      <c r="A2022" s="1"/>
      <c r="B2022" s="54">
        <v>44536</v>
      </c>
      <c r="C2022" s="34"/>
      <c r="D2022" s="24">
        <v>764817</v>
      </c>
      <c r="E2022" s="46" t="str">
        <f ca="1">IFERROR(OFFSET('Product list'!$D$1,MATCH(D2022,'Product list'!$C:$C,0)-1,0),"Product Not in List")</f>
        <v xml:space="preserve">Flap Meat  MW/VAC CHILLED    Carton </v>
      </c>
      <c r="F2022" s="36">
        <v>15441</v>
      </c>
      <c r="G2022" s="42">
        <v>14.4</v>
      </c>
      <c r="H2022" s="1"/>
      <c r="I2022" s="38">
        <f t="shared" si="0"/>
        <v>222350.4</v>
      </c>
      <c r="J2022" s="1"/>
      <c r="K2022" s="29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.75" customHeight="1" x14ac:dyDescent="0.3">
      <c r="A2023" s="1"/>
      <c r="B2023" s="54">
        <v>44536</v>
      </c>
      <c r="C2023" s="34"/>
      <c r="D2023" s="24">
        <v>764822</v>
      </c>
      <c r="E2023" s="46" t="str">
        <f ca="1">IFERROR(OFFSET('Product list'!$D$1,MATCH(D2023,'Product list'!$C:$C,0)-1,0),"Product Not in List")</f>
        <v xml:space="preserve">Bolar Blade  IW/VAC FRZ    Carton </v>
      </c>
      <c r="F2023" s="36">
        <v>11764</v>
      </c>
      <c r="G2023" s="42">
        <v>8.5</v>
      </c>
      <c r="H2023" s="1"/>
      <c r="I2023" s="38">
        <f t="shared" si="0"/>
        <v>99994</v>
      </c>
      <c r="J2023" s="1"/>
      <c r="K2023" s="29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.75" customHeight="1" x14ac:dyDescent="0.3">
      <c r="A2024" s="1"/>
      <c r="B2024" s="54">
        <v>44536</v>
      </c>
      <c r="C2024" s="34"/>
      <c r="D2024" s="24">
        <v>764828</v>
      </c>
      <c r="E2024" s="46" t="str">
        <f ca="1">IFERROR(OFFSET('Product list'!$D$1,MATCH(D2024,'Product list'!$C:$C,0)-1,0),"Product Not in List")</f>
        <v xml:space="preserve">Inside Skirt  MW/VAC FRZ    Carton </v>
      </c>
      <c r="F2024" s="36">
        <v>11323.53</v>
      </c>
      <c r="G2024" s="42">
        <v>9.1999999999999993</v>
      </c>
      <c r="H2024" s="1"/>
      <c r="I2024" s="38">
        <f t="shared" si="0"/>
        <v>104176.476</v>
      </c>
      <c r="J2024" s="1"/>
      <c r="K2024" s="29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.75" customHeight="1" x14ac:dyDescent="0.3">
      <c r="A2025" s="1"/>
      <c r="B2025" s="54">
        <v>44536</v>
      </c>
      <c r="C2025" s="34"/>
      <c r="D2025" s="24">
        <v>764832</v>
      </c>
      <c r="E2025" s="46" t="str">
        <f ca="1">IFERROR(OFFSET('Product list'!$D$1,MATCH(D2025,'Product list'!$C:$C,0)-1,0),"Product Not in List")</f>
        <v xml:space="preserve">Plate Rib  BP FRZ    Carton </v>
      </c>
      <c r="F2025" s="36">
        <v>4411.76</v>
      </c>
      <c r="G2025" s="42">
        <v>3.9</v>
      </c>
      <c r="H2025" s="1"/>
      <c r="I2025" s="38">
        <f t="shared" si="0"/>
        <v>17205.864000000001</v>
      </c>
      <c r="J2025" s="1"/>
      <c r="K2025" s="29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.75" customHeight="1" x14ac:dyDescent="0.3">
      <c r="A2026" s="1"/>
      <c r="B2026" s="54">
        <v>44536</v>
      </c>
      <c r="C2026" s="34"/>
      <c r="D2026" s="24">
        <v>764844</v>
      </c>
      <c r="E2026" s="46" t="str">
        <f ca="1">IFERROR(OFFSET('Product list'!$D$1,MATCH(D2026,'Product list'!$C:$C,0)-1,0),"Product Not in List")</f>
        <v xml:space="preserve">Spare Ribs - 3Rib LP FRZ    Carton </v>
      </c>
      <c r="F2026" s="36">
        <v>5882</v>
      </c>
      <c r="G2026" s="42">
        <v>4.4000000000000004</v>
      </c>
      <c r="H2026" s="1"/>
      <c r="I2026" s="38">
        <f t="shared" si="0"/>
        <v>25880.800000000003</v>
      </c>
      <c r="J2026" s="1"/>
      <c r="K2026" s="29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.75" customHeight="1" x14ac:dyDescent="0.3">
      <c r="A2027" s="1"/>
      <c r="B2027" s="54">
        <v>44536</v>
      </c>
      <c r="C2027" s="34"/>
      <c r="D2027" s="24">
        <v>764861</v>
      </c>
      <c r="E2027" s="46" t="str">
        <f ca="1">IFERROR(OFFSET('Product list'!$D$1,MATCH(D2027,'Product list'!$C:$C,0)-1,0),"Product Not in List")</f>
        <v>*YP* Trimmings 50CL 25.0kg BP FRZ Halal Generic Carton</v>
      </c>
      <c r="F2027" s="36">
        <v>17647.060000000001</v>
      </c>
      <c r="G2027" s="42">
        <v>3.8</v>
      </c>
      <c r="H2027" s="1"/>
      <c r="I2027" s="38">
        <f t="shared" si="0"/>
        <v>67058.828000000009</v>
      </c>
      <c r="J2027" s="1"/>
      <c r="K2027" s="29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.75" customHeight="1" x14ac:dyDescent="0.3">
      <c r="A2028" s="1"/>
      <c r="B2028" s="54">
        <v>44536</v>
      </c>
      <c r="C2028" s="34"/>
      <c r="D2028" s="24">
        <v>764867</v>
      </c>
      <c r="E2028" s="46" t="str">
        <f ca="1">IFERROR(OFFSET('Product list'!$D$1,MATCH(D2028,'Product list'!$C:$C,0)-1,0),"Product Not in List")</f>
        <v xml:space="preserve">Eye Round  MW/VAC FRZ    Carton </v>
      </c>
      <c r="F2028" s="36">
        <v>15441.18</v>
      </c>
      <c r="G2028" s="42">
        <v>9.1999999999999993</v>
      </c>
      <c r="H2028" s="1"/>
      <c r="I2028" s="38">
        <f t="shared" si="0"/>
        <v>142058.856</v>
      </c>
      <c r="J2028" s="1"/>
      <c r="K2028" s="29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.75" customHeight="1" x14ac:dyDescent="0.3">
      <c r="A2029" s="1"/>
      <c r="B2029" s="54">
        <v>44536</v>
      </c>
      <c r="C2029" s="34"/>
      <c r="D2029" s="24">
        <v>764869</v>
      </c>
      <c r="E2029" s="46" t="str">
        <f ca="1">IFERROR(OFFSET('Product list'!$D$1,MATCH(D2029,'Product list'!$C:$C,0)-1,0),"Product Not in List")</f>
        <v xml:space="preserve">Brisket Point End - Deckle Off 5 Rib IW/VAC FRZ    Carton </v>
      </c>
      <c r="F2029" s="36">
        <v>51470.59</v>
      </c>
      <c r="G2029" s="42">
        <v>8.9</v>
      </c>
      <c r="H2029" s="1"/>
      <c r="I2029" s="38">
        <f t="shared" si="0"/>
        <v>458088.25099999999</v>
      </c>
      <c r="J2029" s="1"/>
      <c r="K2029" s="29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.75" customHeight="1" x14ac:dyDescent="0.3">
      <c r="A2030" s="1"/>
      <c r="B2030" s="54">
        <v>44536</v>
      </c>
      <c r="C2030" s="34"/>
      <c r="D2030" s="24">
        <v>764916</v>
      </c>
      <c r="E2030" s="46" t="str">
        <f ca="1">IFERROR(OFFSET('Product list'!$D$1,MATCH(D2030,'Product list'!$C:$C,0)-1,0),"Product Not in List")</f>
        <v xml:space="preserve">Flank Steak  LP FRZ    Carton </v>
      </c>
      <c r="F2030" s="36">
        <v>5705</v>
      </c>
      <c r="G2030" s="42">
        <v>11</v>
      </c>
      <c r="H2030" s="1"/>
      <c r="I2030" s="38">
        <f t="shared" si="0"/>
        <v>62755</v>
      </c>
      <c r="J2030" s="1"/>
      <c r="K2030" s="29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.75" customHeight="1" x14ac:dyDescent="0.3">
      <c r="A2031" s="1"/>
      <c r="B2031" s="54">
        <v>44536</v>
      </c>
      <c r="C2031" s="34"/>
      <c r="D2031" s="24">
        <v>79863</v>
      </c>
      <c r="E2031" s="46" t="str">
        <f ca="1">IFERROR(OFFSET('Product list'!$D$1,MATCH(D2031,'Product list'!$C:$C,0)-1,0),"Product Not in List")</f>
        <v>Outside Flat IW/VAC FZN Non-Halal Generic Carton</v>
      </c>
      <c r="F2031" s="36">
        <v>10294</v>
      </c>
      <c r="G2031" s="42">
        <v>7.5</v>
      </c>
      <c r="H2031" s="1"/>
      <c r="I2031" s="38">
        <f t="shared" si="0"/>
        <v>77205</v>
      </c>
      <c r="J2031" s="1"/>
      <c r="K2031" s="29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.75" customHeight="1" x14ac:dyDescent="0.3">
      <c r="A2032" s="1"/>
      <c r="B2032" s="54">
        <v>44536</v>
      </c>
      <c r="C2032" s="34"/>
      <c r="D2032" s="24">
        <v>764738</v>
      </c>
      <c r="E2032" s="47" t="str">
        <f ca="1">IFERROR(OFFSET('Product list'!$D$1,MATCH(D2032,'Product list'!$C:$C,0)-1,0),"Product Not in List")</f>
        <v>Trimmings 85cl</v>
      </c>
      <c r="F2032" s="36">
        <v>17647</v>
      </c>
      <c r="G2032" s="43">
        <v>7.5</v>
      </c>
      <c r="H2032" s="1"/>
      <c r="I2032" s="38">
        <f t="shared" si="0"/>
        <v>132352.5</v>
      </c>
      <c r="J2032" s="1"/>
      <c r="K2032" s="29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.75" customHeight="1" x14ac:dyDescent="0.3">
      <c r="A2033" s="1"/>
      <c r="B2033" s="54">
        <v>44536</v>
      </c>
      <c r="C2033" s="34"/>
      <c r="D2033" s="48">
        <v>663968</v>
      </c>
      <c r="E2033" s="52" t="str">
        <f ca="1">IFERROR(OFFSET('Product list'!$D$1,MATCH(D2033,'Product list'!$C:$C,0)-1,0),"Product Not in List")</f>
        <v xml:space="preserve">Brisket Navel End - 5 Rib MW/VAC FRZ HGP-Free  CHINA LABEL Carton </v>
      </c>
      <c r="F2033" s="36">
        <v>5019</v>
      </c>
      <c r="G2033" s="53">
        <v>9.59</v>
      </c>
      <c r="H2033" s="1"/>
      <c r="I2033" s="38">
        <f t="shared" si="0"/>
        <v>48132.21</v>
      </c>
      <c r="J2033" s="1"/>
      <c r="K2033" s="29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.75" customHeight="1" x14ac:dyDescent="0.3">
      <c r="A2034" s="1"/>
      <c r="B2034" s="54">
        <v>44536</v>
      </c>
      <c r="C2034" s="34"/>
      <c r="D2034" s="48">
        <v>698166</v>
      </c>
      <c r="E2034" s="52" t="str">
        <f ca="1">IFERROR(OFFSET('Product list'!$D$1,MATCH(D2034,'Product list'!$C:$C,0)-1,0),"Product Not in List")</f>
        <v xml:space="preserve">Thin Flank  MW/VAC FRZ HGP-Free  CHINA LABEL Carton </v>
      </c>
      <c r="F2034" s="36">
        <v>1362</v>
      </c>
      <c r="G2034" s="53">
        <v>6.45</v>
      </c>
      <c r="H2034" s="1"/>
      <c r="I2034" s="38">
        <f t="shared" si="0"/>
        <v>8784.9</v>
      </c>
      <c r="J2034" s="1"/>
      <c r="K2034" s="29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.75" customHeight="1" x14ac:dyDescent="0.3">
      <c r="A2035" s="1"/>
      <c r="B2035" s="54">
        <v>44536</v>
      </c>
      <c r="C2035" s="34"/>
      <c r="D2035" s="48">
        <v>764862</v>
      </c>
      <c r="E2035" s="52" t="str">
        <f ca="1">IFERROR(OFFSET('Product list'!$D$1,MATCH(D2035,'Product list'!$C:$C,0)-1,0),"Product Not in List")</f>
        <v xml:space="preserve">Neck Bones  LP FRZ HGP-Free  CHINA LABEL Carton </v>
      </c>
      <c r="F2035" s="36">
        <v>2553</v>
      </c>
      <c r="G2035" s="53">
        <v>3.5</v>
      </c>
      <c r="H2035" s="1"/>
      <c r="I2035" s="38">
        <f t="shared" si="0"/>
        <v>8935.5</v>
      </c>
      <c r="J2035" s="1"/>
      <c r="K2035" s="29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.75" customHeight="1" x14ac:dyDescent="0.3">
      <c r="A2036" s="1"/>
      <c r="B2036" s="55"/>
      <c r="C2036" s="56"/>
      <c r="D2036" s="57"/>
      <c r="E2036" s="58"/>
      <c r="F2036" s="39"/>
      <c r="G2036" s="59"/>
      <c r="H2036" s="1"/>
      <c r="I2036" s="38">
        <f t="shared" si="0"/>
        <v>0</v>
      </c>
      <c r="J2036" s="1"/>
      <c r="K2036" s="29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.75" customHeight="1" x14ac:dyDescent="0.3">
      <c r="A2037" s="1"/>
      <c r="B2037" s="55"/>
      <c r="C2037" s="56"/>
      <c r="D2037" s="57"/>
      <c r="E2037" s="58"/>
      <c r="F2037" s="39"/>
      <c r="G2037" s="59"/>
      <c r="H2037" s="1"/>
      <c r="I2037" s="38">
        <f t="shared" si="0"/>
        <v>0</v>
      </c>
      <c r="J2037" s="1"/>
      <c r="K2037" s="29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.75" customHeight="1" x14ac:dyDescent="0.3">
      <c r="A2038" s="1"/>
      <c r="B2038" s="55"/>
      <c r="C2038" s="56"/>
      <c r="D2038" s="57"/>
      <c r="E2038" s="58"/>
      <c r="F2038" s="39"/>
      <c r="G2038" s="59"/>
      <c r="H2038" s="1"/>
      <c r="I2038" s="38">
        <f t="shared" si="0"/>
        <v>0</v>
      </c>
      <c r="J2038" s="1"/>
      <c r="K2038" s="29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.75" customHeight="1" x14ac:dyDescent="0.3">
      <c r="A2039" s="1"/>
      <c r="B2039" s="55"/>
      <c r="C2039" s="56"/>
      <c r="D2039" s="57"/>
      <c r="E2039" s="58"/>
      <c r="F2039" s="39"/>
      <c r="G2039" s="59"/>
      <c r="H2039" s="1"/>
      <c r="I2039" s="38">
        <f t="shared" si="0"/>
        <v>0</v>
      </c>
      <c r="J2039" s="1"/>
      <c r="K2039" s="29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.75" customHeight="1" x14ac:dyDescent="0.3">
      <c r="A2040" s="1"/>
      <c r="B2040" s="55"/>
      <c r="C2040" s="56"/>
      <c r="D2040" s="57"/>
      <c r="E2040" s="58"/>
      <c r="F2040" s="39"/>
      <c r="G2040" s="59"/>
      <c r="H2040" s="1"/>
      <c r="I2040" s="38">
        <f t="shared" si="0"/>
        <v>0</v>
      </c>
      <c r="J2040" s="1"/>
      <c r="K2040" s="29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.75" customHeight="1" x14ac:dyDescent="0.3">
      <c r="A2041" s="1"/>
      <c r="B2041" s="55"/>
      <c r="C2041" s="56"/>
      <c r="D2041" s="57"/>
      <c r="E2041" s="58"/>
      <c r="F2041" s="39"/>
      <c r="G2041" s="59"/>
      <c r="H2041" s="1"/>
      <c r="I2041" s="38">
        <f t="shared" si="0"/>
        <v>0</v>
      </c>
      <c r="J2041" s="1"/>
      <c r="K2041" s="29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.75" customHeight="1" x14ac:dyDescent="0.3">
      <c r="A2042" s="1"/>
      <c r="B2042" s="55"/>
      <c r="C2042" s="56"/>
      <c r="D2042" s="57"/>
      <c r="E2042" s="58"/>
      <c r="F2042" s="39"/>
      <c r="G2042" s="59"/>
      <c r="H2042" s="1"/>
      <c r="I2042" s="38">
        <f t="shared" si="0"/>
        <v>0</v>
      </c>
      <c r="J2042" s="1"/>
      <c r="K2042" s="29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.75" customHeight="1" x14ac:dyDescent="0.3">
      <c r="A2043" s="1"/>
      <c r="B2043" s="55"/>
      <c r="C2043" s="56"/>
      <c r="D2043" s="57"/>
      <c r="E2043" s="58"/>
      <c r="F2043" s="39"/>
      <c r="G2043" s="59"/>
      <c r="H2043" s="1"/>
      <c r="I2043" s="38">
        <f t="shared" si="0"/>
        <v>0</v>
      </c>
      <c r="J2043" s="1"/>
      <c r="K2043" s="29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.75" customHeight="1" x14ac:dyDescent="0.3">
      <c r="A2044" s="1"/>
      <c r="B2044" s="55"/>
      <c r="C2044" s="56"/>
      <c r="D2044" s="57"/>
      <c r="E2044" s="58"/>
      <c r="F2044" s="39"/>
      <c r="G2044" s="59"/>
      <c r="H2044" s="1"/>
      <c r="I2044" s="38">
        <f t="shared" si="0"/>
        <v>0</v>
      </c>
      <c r="J2044" s="1"/>
      <c r="K2044" s="29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.75" customHeight="1" x14ac:dyDescent="0.3">
      <c r="A2045" s="1"/>
      <c r="B2045" s="55"/>
      <c r="C2045" s="56"/>
      <c r="D2045" s="57"/>
      <c r="E2045" s="58"/>
      <c r="F2045" s="39"/>
      <c r="G2045" s="59"/>
      <c r="H2045" s="1"/>
      <c r="I2045" s="38">
        <f t="shared" si="0"/>
        <v>0</v>
      </c>
      <c r="J2045" s="1"/>
      <c r="K2045" s="29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.75" customHeight="1" x14ac:dyDescent="0.3">
      <c r="A2046" s="1"/>
      <c r="B2046" s="55"/>
      <c r="C2046" s="56"/>
      <c r="D2046" s="57"/>
      <c r="E2046" s="58"/>
      <c r="F2046" s="39"/>
      <c r="G2046" s="59"/>
      <c r="H2046" s="1"/>
      <c r="I2046" s="38">
        <f t="shared" si="0"/>
        <v>0</v>
      </c>
      <c r="J2046" s="1"/>
      <c r="K2046" s="29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.75" customHeight="1" x14ac:dyDescent="0.3">
      <c r="A2047" s="1"/>
      <c r="B2047" s="55"/>
      <c r="C2047" s="56"/>
      <c r="D2047" s="57"/>
      <c r="E2047" s="58"/>
      <c r="F2047" s="39"/>
      <c r="G2047" s="59"/>
      <c r="H2047" s="1"/>
      <c r="I2047" s="38">
        <f t="shared" si="0"/>
        <v>0</v>
      </c>
      <c r="J2047" s="1"/>
      <c r="K2047" s="29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.75" customHeight="1" x14ac:dyDescent="0.3">
      <c r="A2048" s="1"/>
      <c r="B2048" s="55"/>
      <c r="C2048" s="56"/>
      <c r="D2048" s="57"/>
      <c r="E2048" s="58"/>
      <c r="F2048" s="39"/>
      <c r="G2048" s="59"/>
      <c r="H2048" s="1"/>
      <c r="I2048" s="38">
        <f t="shared" si="0"/>
        <v>0</v>
      </c>
      <c r="J2048" s="1"/>
      <c r="K2048" s="29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.75" customHeight="1" x14ac:dyDescent="0.3">
      <c r="A2049" s="1"/>
      <c r="B2049" s="55"/>
      <c r="C2049" s="56"/>
      <c r="D2049" s="57"/>
      <c r="E2049" s="58"/>
      <c r="F2049" s="39"/>
      <c r="G2049" s="59"/>
      <c r="H2049" s="1"/>
      <c r="I2049" s="38">
        <f t="shared" si="0"/>
        <v>0</v>
      </c>
      <c r="J2049" s="1"/>
      <c r="K2049" s="29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.75" customHeight="1" x14ac:dyDescent="0.3">
      <c r="A2050" s="1"/>
      <c r="B2050" s="55"/>
      <c r="C2050" s="56"/>
      <c r="D2050" s="57"/>
      <c r="E2050" s="58"/>
      <c r="F2050" s="39"/>
      <c r="G2050" s="59"/>
      <c r="H2050" s="1"/>
      <c r="I2050" s="38">
        <f t="shared" si="0"/>
        <v>0</v>
      </c>
      <c r="J2050" s="1"/>
      <c r="K2050" s="29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.75" customHeight="1" x14ac:dyDescent="0.3">
      <c r="A2051" s="1"/>
      <c r="B2051" s="55"/>
      <c r="C2051" s="56"/>
      <c r="D2051" s="57"/>
      <c r="E2051" s="58"/>
      <c r="F2051" s="39"/>
      <c r="G2051" s="59"/>
      <c r="H2051" s="1"/>
      <c r="I2051" s="38">
        <f t="shared" si="0"/>
        <v>0</v>
      </c>
      <c r="J2051" s="1"/>
      <c r="K2051" s="29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.75" customHeight="1" x14ac:dyDescent="0.3">
      <c r="A2052" s="1"/>
      <c r="B2052" s="55"/>
      <c r="C2052" s="56"/>
      <c r="D2052" s="57"/>
      <c r="E2052" s="58"/>
      <c r="F2052" s="39"/>
      <c r="G2052" s="59"/>
      <c r="H2052" s="1"/>
      <c r="I2052" s="38">
        <f t="shared" si="0"/>
        <v>0</v>
      </c>
      <c r="J2052" s="1"/>
      <c r="K2052" s="29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.75" customHeight="1" x14ac:dyDescent="0.3">
      <c r="A2053" s="1"/>
      <c r="B2053" s="55"/>
      <c r="C2053" s="56"/>
      <c r="D2053" s="57"/>
      <c r="E2053" s="58"/>
      <c r="F2053" s="39"/>
      <c r="G2053" s="59"/>
      <c r="H2053" s="1"/>
      <c r="I2053" s="38">
        <f t="shared" si="0"/>
        <v>0</v>
      </c>
      <c r="J2053" s="1"/>
      <c r="K2053" s="29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.75" customHeight="1" x14ac:dyDescent="0.3">
      <c r="A2054" s="1"/>
      <c r="B2054" s="55"/>
      <c r="C2054" s="56"/>
      <c r="D2054" s="57"/>
      <c r="E2054" s="58"/>
      <c r="F2054" s="39"/>
      <c r="G2054" s="59"/>
      <c r="H2054" s="1"/>
      <c r="I2054" s="38">
        <f t="shared" si="0"/>
        <v>0</v>
      </c>
      <c r="J2054" s="1"/>
      <c r="K2054" s="29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.75" customHeight="1" x14ac:dyDescent="0.3">
      <c r="A2055" s="1"/>
      <c r="B2055" s="55"/>
      <c r="C2055" s="56"/>
      <c r="D2055" s="57"/>
      <c r="E2055" s="58"/>
      <c r="F2055" s="39"/>
      <c r="G2055" s="59"/>
      <c r="H2055" s="1"/>
      <c r="I2055" s="38">
        <f t="shared" si="0"/>
        <v>0</v>
      </c>
      <c r="J2055" s="1"/>
      <c r="K2055" s="29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.75" customHeight="1" x14ac:dyDescent="0.3">
      <c r="A2056" s="1"/>
      <c r="B2056" s="55"/>
      <c r="C2056" s="56"/>
      <c r="D2056" s="57"/>
      <c r="E2056" s="58"/>
      <c r="F2056" s="39"/>
      <c r="G2056" s="59"/>
      <c r="H2056" s="1"/>
      <c r="I2056" s="38">
        <f t="shared" si="0"/>
        <v>0</v>
      </c>
      <c r="J2056" s="1"/>
      <c r="K2056" s="29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.75" customHeight="1" x14ac:dyDescent="0.3">
      <c r="A2057" s="1"/>
      <c r="B2057" s="55"/>
      <c r="C2057" s="56"/>
      <c r="D2057" s="57"/>
      <c r="E2057" s="58"/>
      <c r="F2057" s="39"/>
      <c r="G2057" s="59"/>
      <c r="H2057" s="1"/>
      <c r="I2057" s="38">
        <f t="shared" si="0"/>
        <v>0</v>
      </c>
      <c r="J2057" s="1"/>
      <c r="K2057" s="29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.75" customHeight="1" x14ac:dyDescent="0.3">
      <c r="A2058" s="1"/>
      <c r="B2058" s="55"/>
      <c r="C2058" s="56"/>
      <c r="D2058" s="57"/>
      <c r="E2058" s="58"/>
      <c r="F2058" s="39"/>
      <c r="G2058" s="59"/>
      <c r="H2058" s="1"/>
      <c r="I2058" s="38">
        <f t="shared" si="0"/>
        <v>0</v>
      </c>
      <c r="J2058" s="1"/>
      <c r="K2058" s="29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.75" customHeight="1" x14ac:dyDescent="0.3">
      <c r="A2059" s="1"/>
      <c r="B2059" s="55"/>
      <c r="C2059" s="56"/>
      <c r="D2059" s="57"/>
      <c r="E2059" s="58"/>
      <c r="F2059" s="39"/>
      <c r="G2059" s="59"/>
      <c r="H2059" s="1"/>
      <c r="I2059" s="38">
        <f t="shared" si="0"/>
        <v>0</v>
      </c>
      <c r="J2059" s="1"/>
      <c r="K2059" s="29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.75" customHeight="1" x14ac:dyDescent="0.3">
      <c r="A2060" s="1"/>
      <c r="B2060" s="55"/>
      <c r="C2060" s="56"/>
      <c r="D2060" s="57"/>
      <c r="E2060" s="58"/>
      <c r="F2060" s="39"/>
      <c r="G2060" s="59"/>
      <c r="H2060" s="1"/>
      <c r="I2060" s="38">
        <f t="shared" si="0"/>
        <v>0</v>
      </c>
      <c r="J2060" s="1"/>
      <c r="K2060" s="29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.75" customHeight="1" x14ac:dyDescent="0.3">
      <c r="A2061" s="1"/>
      <c r="B2061" s="55"/>
      <c r="C2061" s="56"/>
      <c r="D2061" s="57"/>
      <c r="E2061" s="58"/>
      <c r="F2061" s="39"/>
      <c r="G2061" s="59"/>
      <c r="H2061" s="1"/>
      <c r="I2061" s="38">
        <f t="shared" si="0"/>
        <v>0</v>
      </c>
      <c r="J2061" s="1"/>
      <c r="K2061" s="29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.75" customHeight="1" x14ac:dyDescent="0.3">
      <c r="A2062" s="1"/>
      <c r="B2062" s="55"/>
      <c r="C2062" s="56"/>
      <c r="D2062" s="57"/>
      <c r="E2062" s="58"/>
      <c r="F2062" s="39"/>
      <c r="G2062" s="59"/>
      <c r="H2062" s="1"/>
      <c r="I2062" s="38">
        <f t="shared" si="0"/>
        <v>0</v>
      </c>
      <c r="J2062" s="1"/>
      <c r="K2062" s="29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.75" customHeight="1" x14ac:dyDescent="0.3">
      <c r="A2063" s="1"/>
      <c r="B2063" s="55"/>
      <c r="C2063" s="56"/>
      <c r="D2063" s="57"/>
      <c r="E2063" s="58"/>
      <c r="F2063" s="39"/>
      <c r="G2063" s="59"/>
      <c r="H2063" s="1"/>
      <c r="I2063" s="38">
        <f t="shared" si="0"/>
        <v>0</v>
      </c>
      <c r="J2063" s="1"/>
      <c r="K2063" s="29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.75" customHeight="1" x14ac:dyDescent="0.3">
      <c r="A2064" s="1"/>
      <c r="B2064" s="55"/>
      <c r="C2064" s="56"/>
      <c r="D2064" s="57"/>
      <c r="E2064" s="58"/>
      <c r="F2064" s="39"/>
      <c r="G2064" s="59"/>
      <c r="H2064" s="1"/>
      <c r="I2064" s="38">
        <f t="shared" si="0"/>
        <v>0</v>
      </c>
      <c r="J2064" s="1"/>
      <c r="K2064" s="29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.75" customHeight="1" x14ac:dyDescent="0.3">
      <c r="A2065" s="1"/>
      <c r="B2065" s="55"/>
      <c r="C2065" s="56"/>
      <c r="D2065" s="57"/>
      <c r="E2065" s="58"/>
      <c r="F2065" s="39"/>
      <c r="G2065" s="59"/>
      <c r="H2065" s="1"/>
      <c r="I2065" s="38">
        <f t="shared" si="0"/>
        <v>0</v>
      </c>
      <c r="J2065" s="1"/>
      <c r="K2065" s="29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.75" customHeight="1" x14ac:dyDescent="0.3">
      <c r="A2066" s="1"/>
      <c r="B2066" s="55"/>
      <c r="C2066" s="56"/>
      <c r="D2066" s="57"/>
      <c r="E2066" s="58"/>
      <c r="F2066" s="39"/>
      <c r="G2066" s="59"/>
      <c r="H2066" s="1"/>
      <c r="I2066" s="38">
        <f t="shared" si="0"/>
        <v>0</v>
      </c>
      <c r="J2066" s="1"/>
      <c r="K2066" s="29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.75" customHeight="1" x14ac:dyDescent="0.3">
      <c r="A2067" s="1"/>
      <c r="B2067" s="55"/>
      <c r="C2067" s="56"/>
      <c r="D2067" s="57"/>
      <c r="E2067" s="58"/>
      <c r="F2067" s="39"/>
      <c r="G2067" s="59"/>
      <c r="H2067" s="1"/>
      <c r="I2067" s="38">
        <f t="shared" si="0"/>
        <v>0</v>
      </c>
      <c r="J2067" s="1"/>
      <c r="K2067" s="29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.75" customHeight="1" x14ac:dyDescent="0.3">
      <c r="A2068" s="1"/>
      <c r="B2068" s="55"/>
      <c r="C2068" s="56"/>
      <c r="D2068" s="57"/>
      <c r="E2068" s="58"/>
      <c r="F2068" s="39"/>
      <c r="G2068" s="59"/>
      <c r="H2068" s="1"/>
      <c r="I2068" s="38">
        <f t="shared" si="0"/>
        <v>0</v>
      </c>
      <c r="J2068" s="1"/>
      <c r="K2068" s="29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.75" customHeight="1" x14ac:dyDescent="0.3">
      <c r="A2069" s="1"/>
      <c r="B2069" s="55"/>
      <c r="C2069" s="56"/>
      <c r="D2069" s="57"/>
      <c r="E2069" s="58"/>
      <c r="F2069" s="39"/>
      <c r="G2069" s="59"/>
      <c r="H2069" s="1"/>
      <c r="I2069" s="38">
        <f t="shared" si="0"/>
        <v>0</v>
      </c>
      <c r="J2069" s="1"/>
      <c r="K2069" s="29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.75" customHeight="1" x14ac:dyDescent="0.3">
      <c r="A2070" s="1"/>
      <c r="B2070" s="55"/>
      <c r="C2070" s="56"/>
      <c r="D2070" s="57"/>
      <c r="E2070" s="58"/>
      <c r="F2070" s="39"/>
      <c r="G2070" s="59"/>
      <c r="H2070" s="1"/>
      <c r="I2070" s="38">
        <f t="shared" si="0"/>
        <v>0</v>
      </c>
      <c r="J2070" s="1"/>
      <c r="K2070" s="29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.75" customHeight="1" x14ac:dyDescent="0.3">
      <c r="A2071" s="1"/>
      <c r="B2071" s="55"/>
      <c r="C2071" s="56"/>
      <c r="D2071" s="57"/>
      <c r="E2071" s="58"/>
      <c r="F2071" s="39"/>
      <c r="G2071" s="59"/>
      <c r="H2071" s="1"/>
      <c r="I2071" s="38">
        <f t="shared" si="0"/>
        <v>0</v>
      </c>
      <c r="J2071" s="1"/>
      <c r="K2071" s="29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.75" customHeight="1" x14ac:dyDescent="0.3">
      <c r="A2072" s="1"/>
      <c r="B2072" s="55"/>
      <c r="C2072" s="56"/>
      <c r="D2072" s="57"/>
      <c r="E2072" s="58"/>
      <c r="F2072" s="39"/>
      <c r="G2072" s="59"/>
      <c r="H2072" s="1"/>
      <c r="I2072" s="38">
        <f t="shared" si="0"/>
        <v>0</v>
      </c>
      <c r="J2072" s="1"/>
      <c r="K2072" s="29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.75" customHeight="1" x14ac:dyDescent="0.3">
      <c r="A2073" s="1"/>
      <c r="B2073" s="55"/>
      <c r="C2073" s="56"/>
      <c r="D2073" s="57"/>
      <c r="E2073" s="58"/>
      <c r="F2073" s="39"/>
      <c r="G2073" s="59"/>
      <c r="H2073" s="1"/>
      <c r="I2073" s="38">
        <f t="shared" si="0"/>
        <v>0</v>
      </c>
      <c r="J2073" s="1"/>
      <c r="K2073" s="29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.75" customHeight="1" x14ac:dyDescent="0.3">
      <c r="A2074" s="1"/>
      <c r="B2074" s="55"/>
      <c r="C2074" s="56"/>
      <c r="D2074" s="57"/>
      <c r="E2074" s="58"/>
      <c r="F2074" s="39"/>
      <c r="G2074" s="59"/>
      <c r="H2074" s="1"/>
      <c r="I2074" s="38">
        <f t="shared" si="0"/>
        <v>0</v>
      </c>
      <c r="J2074" s="1"/>
      <c r="K2074" s="29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.75" customHeight="1" x14ac:dyDescent="0.3">
      <c r="A2075" s="1"/>
      <c r="B2075" s="55"/>
      <c r="C2075" s="56"/>
      <c r="D2075" s="57"/>
      <c r="E2075" s="58"/>
      <c r="F2075" s="39"/>
      <c r="G2075" s="59"/>
      <c r="H2075" s="1"/>
      <c r="I2075" s="38">
        <f t="shared" si="0"/>
        <v>0</v>
      </c>
      <c r="J2075" s="1"/>
      <c r="K2075" s="29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.75" customHeight="1" x14ac:dyDescent="0.3">
      <c r="A2076" s="1"/>
      <c r="B2076" s="55"/>
      <c r="C2076" s="56"/>
      <c r="D2076" s="57"/>
      <c r="E2076" s="58"/>
      <c r="F2076" s="39"/>
      <c r="G2076" s="59"/>
      <c r="H2076" s="1"/>
      <c r="I2076" s="38">
        <f t="shared" si="0"/>
        <v>0</v>
      </c>
      <c r="J2076" s="1"/>
      <c r="K2076" s="29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.75" customHeight="1" x14ac:dyDescent="0.3">
      <c r="A2077" s="1"/>
      <c r="B2077" s="55"/>
      <c r="C2077" s="56"/>
      <c r="D2077" s="57"/>
      <c r="E2077" s="58"/>
      <c r="F2077" s="39"/>
      <c r="G2077" s="59"/>
      <c r="H2077" s="1"/>
      <c r="I2077" s="38">
        <f t="shared" si="0"/>
        <v>0</v>
      </c>
      <c r="J2077" s="1"/>
      <c r="K2077" s="29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.75" customHeight="1" x14ac:dyDescent="0.3">
      <c r="A2078" s="1"/>
      <c r="B2078" s="55"/>
      <c r="C2078" s="56"/>
      <c r="D2078" s="57"/>
      <c r="E2078" s="58"/>
      <c r="F2078" s="39"/>
      <c r="G2078" s="59"/>
      <c r="H2078" s="1"/>
      <c r="I2078" s="38">
        <f t="shared" si="0"/>
        <v>0</v>
      </c>
      <c r="J2078" s="1"/>
      <c r="K2078" s="29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.75" customHeight="1" x14ac:dyDescent="0.3">
      <c r="A2079" s="1"/>
      <c r="B2079" s="55"/>
      <c r="C2079" s="56"/>
      <c r="D2079" s="57"/>
      <c r="E2079" s="58"/>
      <c r="F2079" s="39"/>
      <c r="G2079" s="59"/>
      <c r="H2079" s="1"/>
      <c r="I2079" s="38">
        <f t="shared" si="0"/>
        <v>0</v>
      </c>
      <c r="J2079" s="1"/>
      <c r="K2079" s="29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.75" customHeight="1" x14ac:dyDescent="0.3">
      <c r="A2080" s="1"/>
      <c r="B2080" s="55"/>
      <c r="C2080" s="56"/>
      <c r="D2080" s="57"/>
      <c r="E2080" s="58"/>
      <c r="F2080" s="39"/>
      <c r="G2080" s="59"/>
      <c r="H2080" s="1"/>
      <c r="I2080" s="38">
        <f t="shared" si="0"/>
        <v>0</v>
      </c>
      <c r="J2080" s="1"/>
      <c r="K2080" s="29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.75" customHeight="1" x14ac:dyDescent="0.3">
      <c r="A2081" s="1"/>
      <c r="B2081" s="55"/>
      <c r="C2081" s="56"/>
      <c r="D2081" s="57"/>
      <c r="E2081" s="58"/>
      <c r="F2081" s="39"/>
      <c r="G2081" s="59"/>
      <c r="H2081" s="1"/>
      <c r="I2081" s="38">
        <f t="shared" si="0"/>
        <v>0</v>
      </c>
      <c r="J2081" s="1"/>
      <c r="K2081" s="29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.75" customHeight="1" x14ac:dyDescent="0.3">
      <c r="A2082" s="1"/>
      <c r="B2082" s="55"/>
      <c r="C2082" s="56"/>
      <c r="D2082" s="57"/>
      <c r="E2082" s="58"/>
      <c r="F2082" s="39"/>
      <c r="G2082" s="59"/>
      <c r="H2082" s="1"/>
      <c r="I2082" s="38">
        <f t="shared" si="0"/>
        <v>0</v>
      </c>
      <c r="J2082" s="1"/>
      <c r="K2082" s="29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.75" customHeight="1" x14ac:dyDescent="0.3">
      <c r="A2083" s="1"/>
      <c r="B2083" s="55"/>
      <c r="C2083" s="56"/>
      <c r="D2083" s="57"/>
      <c r="E2083" s="58"/>
      <c r="F2083" s="39"/>
      <c r="G2083" s="59"/>
      <c r="H2083" s="1"/>
      <c r="I2083" s="38">
        <f t="shared" si="0"/>
        <v>0</v>
      </c>
      <c r="J2083" s="1"/>
      <c r="K2083" s="29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.75" customHeight="1" x14ac:dyDescent="0.3">
      <c r="A2084" s="1"/>
      <c r="B2084" s="55"/>
      <c r="C2084" s="56"/>
      <c r="D2084" s="57"/>
      <c r="E2084" s="58"/>
      <c r="F2084" s="39"/>
      <c r="G2084" s="59"/>
      <c r="H2084" s="1"/>
      <c r="I2084" s="38">
        <f t="shared" si="0"/>
        <v>0</v>
      </c>
      <c r="J2084" s="1"/>
      <c r="K2084" s="29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.75" customHeight="1" x14ac:dyDescent="0.3">
      <c r="A2085" s="1"/>
      <c r="B2085" s="55"/>
      <c r="C2085" s="56"/>
      <c r="D2085" s="57"/>
      <c r="E2085" s="58"/>
      <c r="F2085" s="39"/>
      <c r="G2085" s="59"/>
      <c r="H2085" s="1"/>
      <c r="I2085" s="38">
        <f t="shared" si="0"/>
        <v>0</v>
      </c>
      <c r="J2085" s="1"/>
      <c r="K2085" s="29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.75" customHeight="1" x14ac:dyDescent="0.3">
      <c r="A2086" s="1"/>
      <c r="B2086" s="55"/>
      <c r="C2086" s="56"/>
      <c r="D2086" s="57"/>
      <c r="E2086" s="58"/>
      <c r="F2086" s="39"/>
      <c r="G2086" s="59"/>
      <c r="H2086" s="1"/>
      <c r="I2086" s="38">
        <f t="shared" si="0"/>
        <v>0</v>
      </c>
      <c r="J2086" s="1"/>
      <c r="K2086" s="29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.75" customHeight="1" x14ac:dyDescent="0.3">
      <c r="A2087" s="1"/>
      <c r="B2087" s="55"/>
      <c r="C2087" s="56"/>
      <c r="D2087" s="57"/>
      <c r="E2087" s="58"/>
      <c r="F2087" s="39"/>
      <c r="G2087" s="59"/>
      <c r="H2087" s="1"/>
      <c r="I2087" s="38">
        <f t="shared" si="0"/>
        <v>0</v>
      </c>
      <c r="J2087" s="1"/>
      <c r="K2087" s="29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.75" customHeight="1" x14ac:dyDescent="0.3">
      <c r="A2088" s="1"/>
      <c r="B2088" s="55"/>
      <c r="C2088" s="56"/>
      <c r="D2088" s="57"/>
      <c r="E2088" s="58"/>
      <c r="F2088" s="39"/>
      <c r="G2088" s="59"/>
      <c r="H2088" s="1"/>
      <c r="I2088" s="38">
        <f t="shared" si="0"/>
        <v>0</v>
      </c>
      <c r="J2088" s="1"/>
      <c r="K2088" s="29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.75" customHeight="1" x14ac:dyDescent="0.3">
      <c r="A2089" s="1"/>
      <c r="B2089" s="55"/>
      <c r="C2089" s="56"/>
      <c r="D2089" s="57"/>
      <c r="E2089" s="58"/>
      <c r="F2089" s="39"/>
      <c r="G2089" s="59"/>
      <c r="H2089" s="1"/>
      <c r="I2089" s="38">
        <f t="shared" si="0"/>
        <v>0</v>
      </c>
      <c r="J2089" s="1"/>
      <c r="K2089" s="29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.75" customHeight="1" x14ac:dyDescent="0.3">
      <c r="A2090" s="1"/>
      <c r="B2090" s="55"/>
      <c r="C2090" s="56"/>
      <c r="D2090" s="57"/>
      <c r="E2090" s="58"/>
      <c r="F2090" s="39"/>
      <c r="G2090" s="59"/>
      <c r="H2090" s="1"/>
      <c r="I2090" s="38">
        <f t="shared" si="0"/>
        <v>0</v>
      </c>
      <c r="J2090" s="1"/>
      <c r="K2090" s="29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.75" customHeight="1" x14ac:dyDescent="0.3">
      <c r="A2091" s="1"/>
      <c r="B2091" s="55"/>
      <c r="C2091" s="56"/>
      <c r="D2091" s="57"/>
      <c r="E2091" s="58"/>
      <c r="F2091" s="39"/>
      <c r="G2091" s="59"/>
      <c r="H2091" s="1"/>
      <c r="I2091" s="38">
        <f t="shared" si="0"/>
        <v>0</v>
      </c>
      <c r="J2091" s="1"/>
      <c r="K2091" s="29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.75" customHeight="1" x14ac:dyDescent="0.3">
      <c r="A2092" s="1"/>
      <c r="B2092" s="55"/>
      <c r="C2092" s="56"/>
      <c r="D2092" s="57"/>
      <c r="E2092" s="58"/>
      <c r="F2092" s="39"/>
      <c r="G2092" s="59"/>
      <c r="H2092" s="1"/>
      <c r="I2092" s="38">
        <f t="shared" si="0"/>
        <v>0</v>
      </c>
      <c r="J2092" s="1"/>
      <c r="K2092" s="29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.75" customHeight="1" x14ac:dyDescent="0.3">
      <c r="A2093" s="1"/>
      <c r="B2093" s="55"/>
      <c r="C2093" s="56"/>
      <c r="D2093" s="57"/>
      <c r="E2093" s="58"/>
      <c r="F2093" s="39"/>
      <c r="G2093" s="59"/>
      <c r="H2093" s="1"/>
      <c r="I2093" s="38">
        <f t="shared" si="0"/>
        <v>0</v>
      </c>
      <c r="J2093" s="1"/>
      <c r="K2093" s="29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.75" customHeight="1" x14ac:dyDescent="0.3">
      <c r="A2094" s="1"/>
      <c r="B2094" s="55"/>
      <c r="C2094" s="56"/>
      <c r="D2094" s="57"/>
      <c r="E2094" s="58"/>
      <c r="F2094" s="39"/>
      <c r="G2094" s="59"/>
      <c r="H2094" s="1"/>
      <c r="I2094" s="38">
        <f t="shared" si="0"/>
        <v>0</v>
      </c>
      <c r="J2094" s="1"/>
      <c r="K2094" s="29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.75" customHeight="1" x14ac:dyDescent="0.3">
      <c r="A2095" s="1"/>
      <c r="B2095" s="55"/>
      <c r="C2095" s="56"/>
      <c r="D2095" s="57"/>
      <c r="E2095" s="58"/>
      <c r="F2095" s="39"/>
      <c r="G2095" s="59"/>
      <c r="H2095" s="1"/>
      <c r="I2095" s="38">
        <f t="shared" si="0"/>
        <v>0</v>
      </c>
      <c r="J2095" s="1"/>
      <c r="K2095" s="29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.75" customHeight="1" x14ac:dyDescent="0.3">
      <c r="A2096" s="1"/>
      <c r="B2096" s="55"/>
      <c r="C2096" s="56"/>
      <c r="D2096" s="57"/>
      <c r="E2096" s="58"/>
      <c r="F2096" s="39"/>
      <c r="G2096" s="59"/>
      <c r="H2096" s="1"/>
      <c r="I2096" s="38">
        <f t="shared" si="0"/>
        <v>0</v>
      </c>
      <c r="J2096" s="1"/>
      <c r="K2096" s="29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.75" customHeight="1" x14ac:dyDescent="0.3">
      <c r="A2097" s="1"/>
      <c r="B2097" s="55"/>
      <c r="C2097" s="56"/>
      <c r="D2097" s="57"/>
      <c r="E2097" s="58"/>
      <c r="F2097" s="39"/>
      <c r="G2097" s="59"/>
      <c r="H2097" s="1"/>
      <c r="I2097" s="38">
        <f t="shared" si="0"/>
        <v>0</v>
      </c>
      <c r="J2097" s="1"/>
      <c r="K2097" s="29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.75" customHeight="1" x14ac:dyDescent="0.3">
      <c r="A2098" s="1"/>
      <c r="B2098" s="55"/>
      <c r="C2098" s="56"/>
      <c r="D2098" s="57"/>
      <c r="E2098" s="58"/>
      <c r="F2098" s="39"/>
      <c r="G2098" s="59"/>
      <c r="H2098" s="1"/>
      <c r="I2098" s="38">
        <f t="shared" si="0"/>
        <v>0</v>
      </c>
      <c r="J2098" s="1"/>
      <c r="K2098" s="29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.75" customHeight="1" x14ac:dyDescent="0.3">
      <c r="A2099" s="1"/>
      <c r="B2099" s="55"/>
      <c r="C2099" s="56"/>
      <c r="D2099" s="57"/>
      <c r="E2099" s="58"/>
      <c r="F2099" s="39"/>
      <c r="G2099" s="59"/>
      <c r="H2099" s="1"/>
      <c r="I2099" s="38">
        <f t="shared" si="0"/>
        <v>0</v>
      </c>
      <c r="J2099" s="1"/>
      <c r="K2099" s="29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.75" customHeight="1" x14ac:dyDescent="0.3">
      <c r="A2100" s="1"/>
      <c r="B2100" s="55"/>
      <c r="C2100" s="56"/>
      <c r="D2100" s="57"/>
      <c r="E2100" s="58"/>
      <c r="F2100" s="39"/>
      <c r="G2100" s="59"/>
      <c r="H2100" s="1"/>
      <c r="I2100" s="38">
        <f t="shared" si="0"/>
        <v>0</v>
      </c>
      <c r="J2100" s="1"/>
      <c r="K2100" s="29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.75" customHeight="1" x14ac:dyDescent="0.3">
      <c r="A2101" s="1"/>
      <c r="B2101" s="55"/>
      <c r="C2101" s="56"/>
      <c r="D2101" s="57"/>
      <c r="E2101" s="58"/>
      <c r="F2101" s="39"/>
      <c r="G2101" s="59"/>
      <c r="H2101" s="1"/>
      <c r="I2101" s="38">
        <f t="shared" si="0"/>
        <v>0</v>
      </c>
      <c r="J2101" s="1"/>
      <c r="K2101" s="29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.75" customHeight="1" x14ac:dyDescent="0.3">
      <c r="A2102" s="1"/>
      <c r="B2102" s="55"/>
      <c r="C2102" s="56"/>
      <c r="D2102" s="57"/>
      <c r="E2102" s="58"/>
      <c r="F2102" s="39"/>
      <c r="G2102" s="59"/>
      <c r="H2102" s="1"/>
      <c r="I2102" s="38">
        <f t="shared" si="0"/>
        <v>0</v>
      </c>
      <c r="J2102" s="1"/>
      <c r="K2102" s="29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.75" customHeight="1" x14ac:dyDescent="0.3">
      <c r="A2103" s="1"/>
      <c r="B2103" s="55"/>
      <c r="C2103" s="56"/>
      <c r="D2103" s="57"/>
      <c r="E2103" s="58"/>
      <c r="F2103" s="39"/>
      <c r="G2103" s="59"/>
      <c r="H2103" s="1"/>
      <c r="I2103" s="38">
        <f t="shared" si="0"/>
        <v>0</v>
      </c>
      <c r="J2103" s="1"/>
      <c r="K2103" s="29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.75" customHeight="1" x14ac:dyDescent="0.3">
      <c r="A2104" s="1"/>
      <c r="B2104" s="55"/>
      <c r="C2104" s="56"/>
      <c r="D2104" s="57"/>
      <c r="E2104" s="58"/>
      <c r="F2104" s="39"/>
      <c r="G2104" s="59"/>
      <c r="H2104" s="1"/>
      <c r="I2104" s="38">
        <f t="shared" si="0"/>
        <v>0</v>
      </c>
      <c r="J2104" s="1"/>
      <c r="K2104" s="29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.75" customHeight="1" x14ac:dyDescent="0.3">
      <c r="A2105" s="1"/>
      <c r="B2105" s="55"/>
      <c r="C2105" s="56"/>
      <c r="D2105" s="57"/>
      <c r="E2105" s="58"/>
      <c r="F2105" s="39"/>
      <c r="G2105" s="59"/>
      <c r="H2105" s="1"/>
      <c r="I2105" s="38">
        <f t="shared" si="0"/>
        <v>0</v>
      </c>
      <c r="J2105" s="1"/>
      <c r="K2105" s="29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.75" customHeight="1" x14ac:dyDescent="0.3">
      <c r="A2106" s="1"/>
      <c r="B2106" s="55"/>
      <c r="C2106" s="56"/>
      <c r="D2106" s="57"/>
      <c r="E2106" s="58"/>
      <c r="F2106" s="39"/>
      <c r="G2106" s="59"/>
      <c r="H2106" s="1"/>
      <c r="I2106" s="38">
        <f t="shared" si="0"/>
        <v>0</v>
      </c>
      <c r="J2106" s="1"/>
      <c r="K2106" s="29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.75" customHeight="1" x14ac:dyDescent="0.3">
      <c r="A2107" s="1"/>
      <c r="B2107" s="55"/>
      <c r="C2107" s="56"/>
      <c r="D2107" s="57"/>
      <c r="E2107" s="58"/>
      <c r="F2107" s="39"/>
      <c r="G2107" s="59"/>
      <c r="H2107" s="1"/>
      <c r="I2107" s="38">
        <f t="shared" si="0"/>
        <v>0</v>
      </c>
      <c r="J2107" s="1"/>
      <c r="K2107" s="29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.75" customHeight="1" x14ac:dyDescent="0.3">
      <c r="A2108" s="1"/>
      <c r="B2108" s="55"/>
      <c r="C2108" s="56"/>
      <c r="D2108" s="57"/>
      <c r="E2108" s="58"/>
      <c r="F2108" s="39"/>
      <c r="G2108" s="59"/>
      <c r="H2108" s="1"/>
      <c r="I2108" s="38">
        <f t="shared" si="0"/>
        <v>0</v>
      </c>
      <c r="J2108" s="1"/>
      <c r="K2108" s="29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.75" customHeight="1" x14ac:dyDescent="0.3">
      <c r="A2109" s="1"/>
      <c r="B2109" s="55"/>
      <c r="C2109" s="56"/>
      <c r="D2109" s="57"/>
      <c r="E2109" s="58"/>
      <c r="F2109" s="39"/>
      <c r="G2109" s="59"/>
      <c r="H2109" s="1"/>
      <c r="I2109" s="38">
        <f t="shared" si="0"/>
        <v>0</v>
      </c>
      <c r="J2109" s="1"/>
      <c r="K2109" s="29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.75" customHeight="1" x14ac:dyDescent="0.3">
      <c r="A2110" s="1"/>
      <c r="B2110" s="55"/>
      <c r="C2110" s="56"/>
      <c r="D2110" s="57"/>
      <c r="E2110" s="58"/>
      <c r="F2110" s="39"/>
      <c r="G2110" s="59"/>
      <c r="H2110" s="1"/>
      <c r="I2110" s="38">
        <f t="shared" si="0"/>
        <v>0</v>
      </c>
      <c r="J2110" s="1"/>
      <c r="K2110" s="29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.75" customHeight="1" x14ac:dyDescent="0.3">
      <c r="A2111" s="1"/>
      <c r="B2111" s="55"/>
      <c r="C2111" s="56"/>
      <c r="D2111" s="57"/>
      <c r="E2111" s="58"/>
      <c r="F2111" s="39"/>
      <c r="G2111" s="59"/>
      <c r="H2111" s="1"/>
      <c r="I2111" s="38">
        <f t="shared" si="0"/>
        <v>0</v>
      </c>
      <c r="J2111" s="1"/>
      <c r="K2111" s="29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.75" customHeight="1" x14ac:dyDescent="0.3">
      <c r="A2112" s="1"/>
      <c r="B2112" s="55"/>
      <c r="C2112" s="56"/>
      <c r="D2112" s="57"/>
      <c r="E2112" s="58"/>
      <c r="F2112" s="39"/>
      <c r="G2112" s="59"/>
      <c r="H2112" s="1"/>
      <c r="I2112" s="38">
        <f t="shared" si="0"/>
        <v>0</v>
      </c>
      <c r="J2112" s="1"/>
      <c r="K2112" s="29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.75" customHeight="1" x14ac:dyDescent="0.3">
      <c r="A2113" s="1"/>
      <c r="B2113" s="55"/>
      <c r="C2113" s="56"/>
      <c r="D2113" s="57"/>
      <c r="E2113" s="58"/>
      <c r="F2113" s="39"/>
      <c r="G2113" s="59"/>
      <c r="H2113" s="1"/>
      <c r="I2113" s="38">
        <f t="shared" si="0"/>
        <v>0</v>
      </c>
      <c r="J2113" s="1"/>
      <c r="K2113" s="29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.75" customHeight="1" x14ac:dyDescent="0.3">
      <c r="A2114" s="1"/>
      <c r="B2114" s="55"/>
      <c r="C2114" s="56"/>
      <c r="D2114" s="57"/>
      <c r="E2114" s="58"/>
      <c r="F2114" s="39"/>
      <c r="G2114" s="59"/>
      <c r="H2114" s="1"/>
      <c r="I2114" s="38">
        <f t="shared" si="0"/>
        <v>0</v>
      </c>
      <c r="J2114" s="1"/>
      <c r="K2114" s="29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.75" customHeight="1" x14ac:dyDescent="0.3">
      <c r="A2115" s="1"/>
      <c r="B2115" s="55"/>
      <c r="C2115" s="56"/>
      <c r="D2115" s="57"/>
      <c r="E2115" s="58"/>
      <c r="F2115" s="39"/>
      <c r="G2115" s="59"/>
      <c r="H2115" s="1"/>
      <c r="I2115" s="38">
        <f t="shared" si="0"/>
        <v>0</v>
      </c>
      <c r="J2115" s="1"/>
      <c r="K2115" s="29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.75" customHeight="1" x14ac:dyDescent="0.3">
      <c r="A2116" s="1"/>
      <c r="B2116" s="55"/>
      <c r="C2116" s="56"/>
      <c r="D2116" s="57"/>
      <c r="E2116" s="58"/>
      <c r="F2116" s="39"/>
      <c r="G2116" s="59"/>
      <c r="H2116" s="1"/>
      <c r="I2116" s="38">
        <f t="shared" si="0"/>
        <v>0</v>
      </c>
      <c r="J2116" s="1"/>
      <c r="K2116" s="29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.75" customHeight="1" x14ac:dyDescent="0.3">
      <c r="A2117" s="1"/>
      <c r="B2117" s="55"/>
      <c r="C2117" s="56"/>
      <c r="D2117" s="57"/>
      <c r="E2117" s="58"/>
      <c r="F2117" s="39"/>
      <c r="G2117" s="59"/>
      <c r="H2117" s="1"/>
      <c r="I2117" s="38">
        <f t="shared" si="0"/>
        <v>0</v>
      </c>
      <c r="J2117" s="1"/>
      <c r="K2117" s="29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.75" customHeight="1" x14ac:dyDescent="0.3">
      <c r="A2118" s="1"/>
      <c r="B2118" s="55"/>
      <c r="C2118" s="56"/>
      <c r="D2118" s="57"/>
      <c r="E2118" s="58"/>
      <c r="F2118" s="39"/>
      <c r="G2118" s="59"/>
      <c r="H2118" s="1"/>
      <c r="I2118" s="38">
        <f t="shared" si="0"/>
        <v>0</v>
      </c>
      <c r="J2118" s="1"/>
      <c r="K2118" s="29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.75" customHeight="1" x14ac:dyDescent="0.3">
      <c r="A2119" s="1"/>
      <c r="B2119" s="55"/>
      <c r="C2119" s="56"/>
      <c r="D2119" s="57"/>
      <c r="E2119" s="58"/>
      <c r="F2119" s="39"/>
      <c r="G2119" s="59"/>
      <c r="H2119" s="1"/>
      <c r="I2119" s="38">
        <f t="shared" si="0"/>
        <v>0</v>
      </c>
      <c r="J2119" s="1"/>
      <c r="K2119" s="29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.75" customHeight="1" x14ac:dyDescent="0.3">
      <c r="A2120" s="1"/>
      <c r="B2120" s="55"/>
      <c r="C2120" s="56"/>
      <c r="D2120" s="57"/>
      <c r="E2120" s="58"/>
      <c r="F2120" s="39"/>
      <c r="G2120" s="59"/>
      <c r="H2120" s="1"/>
      <c r="I2120" s="38">
        <f t="shared" si="0"/>
        <v>0</v>
      </c>
      <c r="J2120" s="1"/>
      <c r="K2120" s="29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.75" customHeight="1" x14ac:dyDescent="0.3">
      <c r="A2121" s="1"/>
      <c r="B2121" s="55"/>
      <c r="C2121" s="56"/>
      <c r="D2121" s="57"/>
      <c r="E2121" s="58"/>
      <c r="F2121" s="39"/>
      <c r="G2121" s="59"/>
      <c r="H2121" s="1"/>
      <c r="I2121" s="38">
        <f t="shared" si="0"/>
        <v>0</v>
      </c>
      <c r="J2121" s="1"/>
      <c r="K2121" s="29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.75" customHeight="1" x14ac:dyDescent="0.3">
      <c r="A2122" s="1"/>
      <c r="B2122" s="55"/>
      <c r="C2122" s="56"/>
      <c r="D2122" s="57"/>
      <c r="E2122" s="58"/>
      <c r="F2122" s="39"/>
      <c r="G2122" s="59"/>
      <c r="H2122" s="1"/>
      <c r="I2122" s="38">
        <f t="shared" si="0"/>
        <v>0</v>
      </c>
      <c r="J2122" s="1"/>
      <c r="K2122" s="29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.75" customHeight="1" x14ac:dyDescent="0.3">
      <c r="A2123" s="1"/>
      <c r="B2123" s="55"/>
      <c r="C2123" s="56"/>
      <c r="D2123" s="57"/>
      <c r="E2123" s="58"/>
      <c r="F2123" s="39"/>
      <c r="G2123" s="59"/>
      <c r="H2123" s="1"/>
      <c r="I2123" s="38">
        <f t="shared" si="0"/>
        <v>0</v>
      </c>
      <c r="J2123" s="1"/>
      <c r="K2123" s="29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.75" customHeight="1" x14ac:dyDescent="0.3">
      <c r="A2124" s="1"/>
      <c r="B2124" s="55"/>
      <c r="C2124" s="56"/>
      <c r="D2124" s="57"/>
      <c r="E2124" s="58"/>
      <c r="F2124" s="39"/>
      <c r="G2124" s="59"/>
      <c r="H2124" s="1"/>
      <c r="I2124" s="38">
        <f t="shared" si="0"/>
        <v>0</v>
      </c>
      <c r="J2124" s="1"/>
      <c r="K2124" s="29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.75" customHeight="1" x14ac:dyDescent="0.3">
      <c r="A2125" s="1"/>
      <c r="B2125" s="55"/>
      <c r="C2125" s="56"/>
      <c r="D2125" s="57"/>
      <c r="E2125" s="58"/>
      <c r="F2125" s="39"/>
      <c r="G2125" s="59"/>
      <c r="H2125" s="1"/>
      <c r="I2125" s="38">
        <f t="shared" si="0"/>
        <v>0</v>
      </c>
      <c r="J2125" s="1"/>
      <c r="K2125" s="29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.75" customHeight="1" x14ac:dyDescent="0.3">
      <c r="A2126" s="1"/>
      <c r="B2126" s="55"/>
      <c r="C2126" s="56"/>
      <c r="D2126" s="57"/>
      <c r="E2126" s="58"/>
      <c r="F2126" s="39"/>
      <c r="G2126" s="59"/>
      <c r="H2126" s="1"/>
      <c r="I2126" s="38">
        <f t="shared" si="0"/>
        <v>0</v>
      </c>
      <c r="J2126" s="1"/>
      <c r="K2126" s="29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.75" customHeight="1" x14ac:dyDescent="0.3">
      <c r="A2127" s="1"/>
      <c r="B2127" s="55"/>
      <c r="C2127" s="56"/>
      <c r="D2127" s="57"/>
      <c r="E2127" s="58"/>
      <c r="F2127" s="39"/>
      <c r="G2127" s="59"/>
      <c r="H2127" s="1"/>
      <c r="I2127" s="38">
        <f t="shared" si="0"/>
        <v>0</v>
      </c>
      <c r="J2127" s="1"/>
      <c r="K2127" s="29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.75" customHeight="1" x14ac:dyDescent="0.3">
      <c r="A2128" s="1"/>
      <c r="B2128" s="55"/>
      <c r="C2128" s="56"/>
      <c r="D2128" s="57"/>
      <c r="E2128" s="58"/>
      <c r="F2128" s="39"/>
      <c r="G2128" s="59"/>
      <c r="H2128" s="1"/>
      <c r="I2128" s="38">
        <f t="shared" si="0"/>
        <v>0</v>
      </c>
      <c r="J2128" s="1"/>
      <c r="K2128" s="29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.75" customHeight="1" x14ac:dyDescent="0.3">
      <c r="A2129" s="1"/>
      <c r="B2129" s="55"/>
      <c r="C2129" s="56"/>
      <c r="D2129" s="57"/>
      <c r="E2129" s="58"/>
      <c r="F2129" s="39"/>
      <c r="G2129" s="59"/>
      <c r="H2129" s="1"/>
      <c r="I2129" s="38">
        <f t="shared" si="0"/>
        <v>0</v>
      </c>
      <c r="J2129" s="1"/>
      <c r="K2129" s="29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.75" customHeight="1" x14ac:dyDescent="0.3">
      <c r="A2130" s="1"/>
      <c r="B2130" s="55"/>
      <c r="C2130" s="56"/>
      <c r="D2130" s="57"/>
      <c r="E2130" s="58"/>
      <c r="F2130" s="39"/>
      <c r="G2130" s="59"/>
      <c r="H2130" s="1"/>
      <c r="I2130" s="38">
        <f t="shared" si="0"/>
        <v>0</v>
      </c>
      <c r="J2130" s="1"/>
      <c r="K2130" s="29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.75" customHeight="1" x14ac:dyDescent="0.3">
      <c r="A2131" s="1"/>
      <c r="B2131" s="55"/>
      <c r="C2131" s="56"/>
      <c r="D2131" s="57"/>
      <c r="E2131" s="58"/>
      <c r="F2131" s="39"/>
      <c r="G2131" s="59"/>
      <c r="H2131" s="1"/>
      <c r="I2131" s="38">
        <f t="shared" si="0"/>
        <v>0</v>
      </c>
      <c r="J2131" s="1"/>
      <c r="K2131" s="29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.75" customHeight="1" x14ac:dyDescent="0.3">
      <c r="A2132" s="1"/>
      <c r="B2132" s="55"/>
      <c r="C2132" s="56"/>
      <c r="D2132" s="57"/>
      <c r="E2132" s="58"/>
      <c r="F2132" s="39"/>
      <c r="G2132" s="59"/>
      <c r="H2132" s="1"/>
      <c r="I2132" s="38">
        <f t="shared" si="0"/>
        <v>0</v>
      </c>
      <c r="J2132" s="1"/>
      <c r="K2132" s="29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.75" customHeight="1" x14ac:dyDescent="0.3">
      <c r="A2133" s="1"/>
      <c r="B2133" s="55"/>
      <c r="C2133" s="56"/>
      <c r="D2133" s="57"/>
      <c r="E2133" s="58"/>
      <c r="F2133" s="39"/>
      <c r="G2133" s="59"/>
      <c r="H2133" s="1"/>
      <c r="I2133" s="38">
        <f t="shared" si="0"/>
        <v>0</v>
      </c>
      <c r="J2133" s="1"/>
      <c r="K2133" s="29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.75" customHeight="1" x14ac:dyDescent="0.3">
      <c r="A2134" s="1"/>
      <c r="B2134" s="55"/>
      <c r="C2134" s="56"/>
      <c r="D2134" s="57"/>
      <c r="E2134" s="58"/>
      <c r="F2134" s="39"/>
      <c r="G2134" s="59"/>
      <c r="H2134" s="1"/>
      <c r="I2134" s="38">
        <f t="shared" si="0"/>
        <v>0</v>
      </c>
      <c r="J2134" s="1"/>
      <c r="K2134" s="29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.75" customHeight="1" x14ac:dyDescent="0.3">
      <c r="A2135" s="1"/>
      <c r="B2135" s="55"/>
      <c r="C2135" s="56"/>
      <c r="D2135" s="57"/>
      <c r="E2135" s="58"/>
      <c r="F2135" s="39"/>
      <c r="G2135" s="59"/>
      <c r="H2135" s="1"/>
      <c r="I2135" s="38">
        <f t="shared" si="0"/>
        <v>0</v>
      </c>
      <c r="J2135" s="1"/>
      <c r="K2135" s="29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.75" customHeight="1" x14ac:dyDescent="0.3">
      <c r="A2136" s="1"/>
      <c r="B2136" s="55"/>
      <c r="C2136" s="56"/>
      <c r="D2136" s="57"/>
      <c r="E2136" s="58"/>
      <c r="F2136" s="39"/>
      <c r="G2136" s="59"/>
      <c r="H2136" s="1"/>
      <c r="I2136" s="38">
        <f t="shared" si="0"/>
        <v>0</v>
      </c>
      <c r="J2136" s="1"/>
      <c r="K2136" s="29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.75" customHeight="1" x14ac:dyDescent="0.3">
      <c r="A2137" s="1"/>
      <c r="B2137" s="55"/>
      <c r="C2137" s="56"/>
      <c r="D2137" s="57"/>
      <c r="E2137" s="58"/>
      <c r="F2137" s="39"/>
      <c r="G2137" s="59"/>
      <c r="H2137" s="1"/>
      <c r="I2137" s="38">
        <f t="shared" si="0"/>
        <v>0</v>
      </c>
      <c r="J2137" s="1"/>
      <c r="K2137" s="29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.75" customHeight="1" x14ac:dyDescent="0.3">
      <c r="A2138" s="1"/>
      <c r="B2138" s="55"/>
      <c r="C2138" s="56"/>
      <c r="D2138" s="57"/>
      <c r="E2138" s="58"/>
      <c r="F2138" s="39"/>
      <c r="G2138" s="59"/>
      <c r="H2138" s="1"/>
      <c r="I2138" s="38">
        <f t="shared" si="0"/>
        <v>0</v>
      </c>
      <c r="J2138" s="1"/>
      <c r="K2138" s="29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.75" customHeight="1" x14ac:dyDescent="0.3">
      <c r="A2139" s="1"/>
      <c r="B2139" s="55"/>
      <c r="C2139" s="56"/>
      <c r="D2139" s="57"/>
      <c r="E2139" s="58"/>
      <c r="F2139" s="39"/>
      <c r="G2139" s="59"/>
      <c r="H2139" s="1"/>
      <c r="I2139" s="38">
        <f t="shared" si="0"/>
        <v>0</v>
      </c>
      <c r="J2139" s="1"/>
      <c r="K2139" s="29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.75" customHeight="1" x14ac:dyDescent="0.3">
      <c r="A2140" s="1"/>
      <c r="B2140" s="55"/>
      <c r="C2140" s="56"/>
      <c r="D2140" s="57"/>
      <c r="E2140" s="58"/>
      <c r="F2140" s="39"/>
      <c r="G2140" s="59"/>
      <c r="H2140" s="1"/>
      <c r="I2140" s="38">
        <f t="shared" si="0"/>
        <v>0</v>
      </c>
      <c r="J2140" s="1"/>
      <c r="K2140" s="29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.75" customHeight="1" x14ac:dyDescent="0.3">
      <c r="A2141" s="1"/>
      <c r="B2141" s="55"/>
      <c r="C2141" s="56"/>
      <c r="D2141" s="57"/>
      <c r="E2141" s="58"/>
      <c r="F2141" s="39"/>
      <c r="G2141" s="59"/>
      <c r="H2141" s="1"/>
      <c r="I2141" s="38">
        <f t="shared" si="0"/>
        <v>0</v>
      </c>
      <c r="J2141" s="1"/>
      <c r="K2141" s="29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.75" customHeight="1" x14ac:dyDescent="0.3">
      <c r="A2142" s="1"/>
      <c r="B2142" s="55"/>
      <c r="C2142" s="56"/>
      <c r="D2142" s="57"/>
      <c r="E2142" s="58"/>
      <c r="F2142" s="39"/>
      <c r="G2142" s="59"/>
      <c r="H2142" s="1"/>
      <c r="I2142" s="38">
        <f t="shared" si="0"/>
        <v>0</v>
      </c>
      <c r="J2142" s="1"/>
      <c r="K2142" s="29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.75" customHeight="1" x14ac:dyDescent="0.3">
      <c r="A2143" s="1"/>
      <c r="B2143" s="55"/>
      <c r="C2143" s="56"/>
      <c r="D2143" s="57"/>
      <c r="E2143" s="58"/>
      <c r="F2143" s="39"/>
      <c r="G2143" s="59"/>
      <c r="H2143" s="1"/>
      <c r="I2143" s="38">
        <f t="shared" si="0"/>
        <v>0</v>
      </c>
      <c r="J2143" s="1"/>
      <c r="K2143" s="29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.75" customHeight="1" x14ac:dyDescent="0.3">
      <c r="A2144" s="1"/>
      <c r="B2144" s="55"/>
      <c r="C2144" s="56"/>
      <c r="D2144" s="57"/>
      <c r="E2144" s="58"/>
      <c r="F2144" s="39"/>
      <c r="G2144" s="59"/>
      <c r="H2144" s="1"/>
      <c r="I2144" s="38">
        <f t="shared" si="0"/>
        <v>0</v>
      </c>
      <c r="J2144" s="1"/>
      <c r="K2144" s="29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.75" customHeight="1" x14ac:dyDescent="0.3">
      <c r="A2145" s="1"/>
      <c r="B2145" s="55"/>
      <c r="C2145" s="56"/>
      <c r="D2145" s="57"/>
      <c r="E2145" s="58"/>
      <c r="F2145" s="39"/>
      <c r="G2145" s="59"/>
      <c r="H2145" s="1"/>
      <c r="I2145" s="38">
        <f t="shared" si="0"/>
        <v>0</v>
      </c>
      <c r="J2145" s="1"/>
      <c r="K2145" s="29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.75" customHeight="1" x14ac:dyDescent="0.3">
      <c r="A2146" s="1"/>
      <c r="B2146" s="55"/>
      <c r="C2146" s="56"/>
      <c r="D2146" s="57"/>
      <c r="E2146" s="58"/>
      <c r="F2146" s="39"/>
      <c r="G2146" s="59"/>
      <c r="H2146" s="1"/>
      <c r="I2146" s="38">
        <f t="shared" si="0"/>
        <v>0</v>
      </c>
      <c r="J2146" s="1"/>
      <c r="K2146" s="29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.75" customHeight="1" x14ac:dyDescent="0.3">
      <c r="A2147" s="1"/>
      <c r="B2147" s="55"/>
      <c r="C2147" s="56"/>
      <c r="D2147" s="57"/>
      <c r="E2147" s="58"/>
      <c r="F2147" s="39"/>
      <c r="G2147" s="59"/>
      <c r="H2147" s="1"/>
      <c r="I2147" s="38">
        <f t="shared" si="0"/>
        <v>0</v>
      </c>
      <c r="J2147" s="1"/>
      <c r="K2147" s="29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.75" customHeight="1" x14ac:dyDescent="0.3">
      <c r="A2148" s="1"/>
      <c r="B2148" s="55"/>
      <c r="C2148" s="56"/>
      <c r="D2148" s="57"/>
      <c r="E2148" s="58"/>
      <c r="F2148" s="39"/>
      <c r="G2148" s="59"/>
      <c r="H2148" s="1"/>
      <c r="I2148" s="38">
        <f t="shared" si="0"/>
        <v>0</v>
      </c>
      <c r="J2148" s="1"/>
      <c r="K2148" s="29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.75" customHeight="1" x14ac:dyDescent="0.3">
      <c r="A2149" s="1"/>
      <c r="B2149" s="55"/>
      <c r="C2149" s="56"/>
      <c r="D2149" s="57"/>
      <c r="E2149" s="58"/>
      <c r="F2149" s="39"/>
      <c r="G2149" s="59"/>
      <c r="H2149" s="1"/>
      <c r="I2149" s="38">
        <f t="shared" si="0"/>
        <v>0</v>
      </c>
      <c r="J2149" s="1"/>
      <c r="K2149" s="29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.75" customHeight="1" x14ac:dyDescent="0.3">
      <c r="A2150" s="1"/>
      <c r="B2150" s="55"/>
      <c r="C2150" s="56"/>
      <c r="D2150" s="57"/>
      <c r="E2150" s="58"/>
      <c r="F2150" s="39"/>
      <c r="G2150" s="59"/>
      <c r="H2150" s="1"/>
      <c r="I2150" s="38">
        <f t="shared" si="0"/>
        <v>0</v>
      </c>
      <c r="J2150" s="1"/>
      <c r="K2150" s="29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.75" customHeight="1" x14ac:dyDescent="0.3">
      <c r="A2151" s="1"/>
      <c r="B2151" s="55"/>
      <c r="C2151" s="56"/>
      <c r="D2151" s="57"/>
      <c r="E2151" s="58"/>
      <c r="F2151" s="39"/>
      <c r="G2151" s="59"/>
      <c r="H2151" s="1"/>
      <c r="I2151" s="38">
        <f t="shared" si="0"/>
        <v>0</v>
      </c>
      <c r="J2151" s="1"/>
      <c r="K2151" s="29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.75" customHeight="1" x14ac:dyDescent="0.3">
      <c r="A2152" s="1"/>
      <c r="B2152" s="55"/>
      <c r="C2152" s="56"/>
      <c r="D2152" s="57"/>
      <c r="E2152" s="58"/>
      <c r="F2152" s="39"/>
      <c r="G2152" s="59"/>
      <c r="H2152" s="1"/>
      <c r="I2152" s="38">
        <f t="shared" si="0"/>
        <v>0</v>
      </c>
      <c r="J2152" s="1"/>
      <c r="K2152" s="29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.75" customHeight="1" x14ac:dyDescent="0.3">
      <c r="A2153" s="1"/>
      <c r="B2153" s="55"/>
      <c r="C2153" s="56"/>
      <c r="D2153" s="57"/>
      <c r="E2153" s="58"/>
      <c r="F2153" s="39"/>
      <c r="G2153" s="59"/>
      <c r="H2153" s="1"/>
      <c r="I2153" s="38">
        <f t="shared" si="0"/>
        <v>0</v>
      </c>
      <c r="J2153" s="1"/>
      <c r="K2153" s="29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.75" customHeight="1" x14ac:dyDescent="0.3">
      <c r="A2154" s="1"/>
      <c r="B2154" s="55"/>
      <c r="C2154" s="56"/>
      <c r="D2154" s="57"/>
      <c r="E2154" s="58"/>
      <c r="F2154" s="39"/>
      <c r="G2154" s="59"/>
      <c r="H2154" s="1"/>
      <c r="I2154" s="38">
        <f t="shared" si="0"/>
        <v>0</v>
      </c>
      <c r="J2154" s="1"/>
      <c r="K2154" s="29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.75" customHeight="1" x14ac:dyDescent="0.3">
      <c r="A2155" s="1"/>
      <c r="B2155" s="55"/>
      <c r="C2155" s="56"/>
      <c r="D2155" s="57"/>
      <c r="E2155" s="58"/>
      <c r="F2155" s="39"/>
      <c r="G2155" s="59"/>
      <c r="H2155" s="1"/>
      <c r="I2155" s="38">
        <f t="shared" si="0"/>
        <v>0</v>
      </c>
      <c r="J2155" s="1"/>
      <c r="K2155" s="29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.75" customHeight="1" x14ac:dyDescent="0.3">
      <c r="A2156" s="1"/>
      <c r="B2156" s="55"/>
      <c r="C2156" s="56"/>
      <c r="D2156" s="57"/>
      <c r="E2156" s="58"/>
      <c r="F2156" s="39"/>
      <c r="G2156" s="59"/>
      <c r="H2156" s="1"/>
      <c r="I2156" s="38">
        <f t="shared" si="0"/>
        <v>0</v>
      </c>
      <c r="J2156" s="1"/>
      <c r="K2156" s="29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.75" customHeight="1" x14ac:dyDescent="0.3">
      <c r="A2157" s="1"/>
      <c r="B2157" s="55"/>
      <c r="C2157" s="56"/>
      <c r="D2157" s="57"/>
      <c r="E2157" s="58"/>
      <c r="F2157" s="39"/>
      <c r="G2157" s="59"/>
      <c r="H2157" s="1"/>
      <c r="I2157" s="38">
        <f t="shared" si="0"/>
        <v>0</v>
      </c>
      <c r="J2157" s="1"/>
      <c r="K2157" s="29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.75" customHeight="1" x14ac:dyDescent="0.3">
      <c r="A2158" s="1"/>
      <c r="B2158" s="55"/>
      <c r="C2158" s="56"/>
      <c r="D2158" s="57"/>
      <c r="E2158" s="58"/>
      <c r="F2158" s="39"/>
      <c r="G2158" s="59"/>
      <c r="H2158" s="1"/>
      <c r="I2158" s="38">
        <f t="shared" si="0"/>
        <v>0</v>
      </c>
      <c r="J2158" s="1"/>
      <c r="K2158" s="29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.75" customHeight="1" x14ac:dyDescent="0.3">
      <c r="A2159" s="1"/>
      <c r="B2159" s="55"/>
      <c r="C2159" s="56"/>
      <c r="D2159" s="57"/>
      <c r="E2159" s="58"/>
      <c r="F2159" s="39"/>
      <c r="G2159" s="59"/>
      <c r="H2159" s="1"/>
      <c r="I2159" s="38">
        <f t="shared" si="0"/>
        <v>0</v>
      </c>
      <c r="J2159" s="1"/>
      <c r="K2159" s="29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.75" customHeight="1" x14ac:dyDescent="0.3">
      <c r="A2160" s="1"/>
      <c r="B2160" s="55"/>
      <c r="C2160" s="56"/>
      <c r="D2160" s="57"/>
      <c r="E2160" s="58"/>
      <c r="F2160" s="39"/>
      <c r="G2160" s="59"/>
      <c r="H2160" s="1"/>
      <c r="I2160" s="38">
        <f t="shared" si="0"/>
        <v>0</v>
      </c>
      <c r="J2160" s="1"/>
      <c r="K2160" s="29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.75" customHeight="1" x14ac:dyDescent="0.3">
      <c r="A2161" s="1"/>
      <c r="B2161" s="55"/>
      <c r="C2161" s="56"/>
      <c r="D2161" s="57"/>
      <c r="E2161" s="58"/>
      <c r="F2161" s="39"/>
      <c r="G2161" s="59"/>
      <c r="H2161" s="1"/>
      <c r="I2161" s="38">
        <f t="shared" si="0"/>
        <v>0</v>
      </c>
      <c r="J2161" s="1"/>
      <c r="K2161" s="29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75" customHeight="1" x14ac:dyDescent="0.3">
      <c r="A2162" s="1"/>
      <c r="B2162" s="55"/>
      <c r="C2162" s="56"/>
      <c r="D2162" s="57"/>
      <c r="E2162" s="58"/>
      <c r="F2162" s="39"/>
      <c r="G2162" s="59"/>
      <c r="H2162" s="1"/>
      <c r="I2162" s="38">
        <f t="shared" si="0"/>
        <v>0</v>
      </c>
      <c r="J2162" s="1"/>
      <c r="K2162" s="29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.75" customHeight="1" x14ac:dyDescent="0.3">
      <c r="A2163" s="1"/>
      <c r="B2163" s="55"/>
      <c r="C2163" s="56"/>
      <c r="D2163" s="57"/>
      <c r="E2163" s="58"/>
      <c r="F2163" s="39"/>
      <c r="G2163" s="59"/>
      <c r="H2163" s="1"/>
      <c r="I2163" s="38">
        <f t="shared" si="0"/>
        <v>0</v>
      </c>
      <c r="J2163" s="1"/>
      <c r="K2163" s="29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.75" customHeight="1" x14ac:dyDescent="0.3">
      <c r="A2164" s="1"/>
      <c r="B2164" s="55"/>
      <c r="C2164" s="56"/>
      <c r="D2164" s="57"/>
      <c r="E2164" s="58"/>
      <c r="F2164" s="39"/>
      <c r="G2164" s="59"/>
      <c r="H2164" s="1"/>
      <c r="I2164" s="38">
        <f t="shared" si="0"/>
        <v>0</v>
      </c>
      <c r="J2164" s="1"/>
      <c r="K2164" s="29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.75" customHeight="1" x14ac:dyDescent="0.3">
      <c r="A2165" s="1"/>
      <c r="B2165" s="55"/>
      <c r="C2165" s="56"/>
      <c r="D2165" s="57"/>
      <c r="E2165" s="58"/>
      <c r="F2165" s="39"/>
      <c r="G2165" s="59"/>
      <c r="H2165" s="1"/>
      <c r="I2165" s="38">
        <f t="shared" si="0"/>
        <v>0</v>
      </c>
      <c r="J2165" s="1"/>
      <c r="K2165" s="29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.75" customHeight="1" x14ac:dyDescent="0.3">
      <c r="A2166" s="1"/>
      <c r="B2166" s="55"/>
      <c r="C2166" s="56"/>
      <c r="D2166" s="57"/>
      <c r="E2166" s="58"/>
      <c r="F2166" s="39"/>
      <c r="G2166" s="59"/>
      <c r="H2166" s="1"/>
      <c r="I2166" s="38">
        <f t="shared" si="0"/>
        <v>0</v>
      </c>
      <c r="J2166" s="1"/>
      <c r="K2166" s="29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.75" customHeight="1" x14ac:dyDescent="0.3">
      <c r="A2167" s="1"/>
      <c r="B2167" s="55"/>
      <c r="C2167" s="56"/>
      <c r="D2167" s="57"/>
      <c r="E2167" s="58"/>
      <c r="F2167" s="39"/>
      <c r="G2167" s="59"/>
      <c r="H2167" s="1"/>
      <c r="I2167" s="38">
        <f t="shared" si="0"/>
        <v>0</v>
      </c>
      <c r="J2167" s="1"/>
      <c r="K2167" s="29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.75" customHeight="1" x14ac:dyDescent="0.3">
      <c r="A2168" s="1"/>
      <c r="B2168" s="55"/>
      <c r="C2168" s="56"/>
      <c r="D2168" s="57"/>
      <c r="E2168" s="58"/>
      <c r="F2168" s="39"/>
      <c r="G2168" s="59"/>
      <c r="H2168" s="1"/>
      <c r="I2168" s="38">
        <f t="shared" si="0"/>
        <v>0</v>
      </c>
      <c r="J2168" s="1"/>
      <c r="K2168" s="29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.75" customHeight="1" x14ac:dyDescent="0.3">
      <c r="A2169" s="1"/>
      <c r="B2169" s="55"/>
      <c r="C2169" s="56"/>
      <c r="D2169" s="57"/>
      <c r="E2169" s="58"/>
      <c r="F2169" s="39"/>
      <c r="G2169" s="59"/>
      <c r="H2169" s="1"/>
      <c r="I2169" s="38">
        <f t="shared" si="0"/>
        <v>0</v>
      </c>
      <c r="J2169" s="1"/>
      <c r="K2169" s="29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.75" customHeight="1" x14ac:dyDescent="0.3">
      <c r="A2170" s="1"/>
      <c r="B2170" s="55"/>
      <c r="C2170" s="56"/>
      <c r="D2170" s="57"/>
      <c r="E2170" s="58"/>
      <c r="F2170" s="39"/>
      <c r="G2170" s="59"/>
      <c r="H2170" s="1"/>
      <c r="I2170" s="38">
        <f t="shared" si="0"/>
        <v>0</v>
      </c>
      <c r="J2170" s="1"/>
      <c r="K2170" s="29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.75" customHeight="1" x14ac:dyDescent="0.3">
      <c r="A2171" s="1"/>
      <c r="B2171" s="55"/>
      <c r="C2171" s="56"/>
      <c r="D2171" s="57"/>
      <c r="E2171" s="58"/>
      <c r="F2171" s="39"/>
      <c r="G2171" s="59"/>
      <c r="H2171" s="1"/>
      <c r="I2171" s="38">
        <f t="shared" si="0"/>
        <v>0</v>
      </c>
      <c r="J2171" s="1"/>
      <c r="K2171" s="29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.75" customHeight="1" x14ac:dyDescent="0.3">
      <c r="A2172" s="1"/>
      <c r="B2172" s="55"/>
      <c r="C2172" s="56"/>
      <c r="D2172" s="57"/>
      <c r="E2172" s="58"/>
      <c r="F2172" s="39"/>
      <c r="G2172" s="59"/>
      <c r="H2172" s="1"/>
      <c r="I2172" s="38">
        <f t="shared" si="0"/>
        <v>0</v>
      </c>
      <c r="J2172" s="1"/>
      <c r="K2172" s="29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.75" customHeight="1" x14ac:dyDescent="0.3">
      <c r="A2173" s="1"/>
      <c r="B2173" s="55"/>
      <c r="C2173" s="56"/>
      <c r="D2173" s="57"/>
      <c r="E2173" s="58"/>
      <c r="F2173" s="39"/>
      <c r="G2173" s="59"/>
      <c r="H2173" s="1"/>
      <c r="I2173" s="38">
        <f t="shared" si="0"/>
        <v>0</v>
      </c>
      <c r="J2173" s="1"/>
      <c r="K2173" s="29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.75" customHeight="1" x14ac:dyDescent="0.3">
      <c r="A2174" s="1"/>
      <c r="B2174" s="55"/>
      <c r="C2174" s="56"/>
      <c r="D2174" s="57"/>
      <c r="E2174" s="58"/>
      <c r="F2174" s="39"/>
      <c r="G2174" s="59"/>
      <c r="H2174" s="1"/>
      <c r="I2174" s="38">
        <f t="shared" si="0"/>
        <v>0</v>
      </c>
      <c r="J2174" s="1"/>
      <c r="K2174" s="29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.75" customHeight="1" x14ac:dyDescent="0.3">
      <c r="A2175" s="1"/>
      <c r="B2175" s="55"/>
      <c r="C2175" s="56"/>
      <c r="D2175" s="57"/>
      <c r="E2175" s="58"/>
      <c r="F2175" s="39"/>
      <c r="G2175" s="59"/>
      <c r="H2175" s="1"/>
      <c r="I2175" s="38">
        <f t="shared" si="0"/>
        <v>0</v>
      </c>
      <c r="J2175" s="1"/>
      <c r="K2175" s="29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.75" customHeight="1" x14ac:dyDescent="0.3">
      <c r="A2176" s="1"/>
      <c r="B2176" s="55"/>
      <c r="C2176" s="56"/>
      <c r="D2176" s="57"/>
      <c r="E2176" s="58"/>
      <c r="F2176" s="39"/>
      <c r="G2176" s="59"/>
      <c r="H2176" s="1"/>
      <c r="I2176" s="38">
        <f t="shared" si="0"/>
        <v>0</v>
      </c>
      <c r="J2176" s="1"/>
      <c r="K2176" s="29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.75" customHeight="1" x14ac:dyDescent="0.3">
      <c r="A2177" s="1"/>
      <c r="B2177" s="55"/>
      <c r="C2177" s="56"/>
      <c r="D2177" s="57"/>
      <c r="E2177" s="58"/>
      <c r="F2177" s="39"/>
      <c r="G2177" s="59"/>
      <c r="H2177" s="1"/>
      <c r="I2177" s="38">
        <f t="shared" si="0"/>
        <v>0</v>
      </c>
      <c r="J2177" s="1"/>
      <c r="K2177" s="29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.75" customHeight="1" x14ac:dyDescent="0.3">
      <c r="A2178" s="1"/>
      <c r="B2178" s="55"/>
      <c r="C2178" s="56"/>
      <c r="D2178" s="57"/>
      <c r="E2178" s="58"/>
      <c r="F2178" s="39"/>
      <c r="G2178" s="59"/>
      <c r="H2178" s="1"/>
      <c r="I2178" s="38">
        <f t="shared" si="0"/>
        <v>0</v>
      </c>
      <c r="J2178" s="1"/>
      <c r="K2178" s="29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.75" customHeight="1" x14ac:dyDescent="0.3">
      <c r="A2179" s="1"/>
      <c r="B2179" s="55"/>
      <c r="C2179" s="56"/>
      <c r="D2179" s="57"/>
      <c r="E2179" s="58"/>
      <c r="F2179" s="39"/>
      <c r="G2179" s="59"/>
      <c r="H2179" s="1"/>
      <c r="I2179" s="38">
        <f t="shared" si="0"/>
        <v>0</v>
      </c>
      <c r="J2179" s="1"/>
      <c r="K2179" s="29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.75" customHeight="1" x14ac:dyDescent="0.3">
      <c r="A2180" s="1"/>
      <c r="B2180" s="55"/>
      <c r="C2180" s="56"/>
      <c r="D2180" s="57"/>
      <c r="E2180" s="58"/>
      <c r="F2180" s="39"/>
      <c r="G2180" s="59"/>
      <c r="H2180" s="1"/>
      <c r="I2180" s="38">
        <f t="shared" si="0"/>
        <v>0</v>
      </c>
      <c r="J2180" s="1"/>
      <c r="K2180" s="29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.75" customHeight="1" x14ac:dyDescent="0.3">
      <c r="A2181" s="1"/>
      <c r="B2181" s="55"/>
      <c r="C2181" s="56"/>
      <c r="D2181" s="57"/>
      <c r="E2181" s="58"/>
      <c r="F2181" s="39"/>
      <c r="G2181" s="59"/>
      <c r="H2181" s="1"/>
      <c r="I2181" s="38">
        <f t="shared" si="0"/>
        <v>0</v>
      </c>
      <c r="J2181" s="1"/>
      <c r="K2181" s="29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.75" customHeight="1" x14ac:dyDescent="0.3">
      <c r="A2182" s="1"/>
      <c r="B2182" s="55"/>
      <c r="C2182" s="56"/>
      <c r="D2182" s="57"/>
      <c r="E2182" s="58"/>
      <c r="F2182" s="39"/>
      <c r="G2182" s="59"/>
      <c r="H2182" s="1"/>
      <c r="I2182" s="38">
        <f t="shared" si="0"/>
        <v>0</v>
      </c>
      <c r="J2182" s="1"/>
      <c r="K2182" s="29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.75" customHeight="1" x14ac:dyDescent="0.3">
      <c r="A2183" s="1"/>
      <c r="B2183" s="55"/>
      <c r="C2183" s="56"/>
      <c r="D2183" s="57"/>
      <c r="E2183" s="58"/>
      <c r="F2183" s="39"/>
      <c r="G2183" s="59"/>
      <c r="H2183" s="1"/>
      <c r="I2183" s="38">
        <f t="shared" si="0"/>
        <v>0</v>
      </c>
      <c r="J2183" s="1"/>
      <c r="K2183" s="29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.75" customHeight="1" x14ac:dyDescent="0.3">
      <c r="A2184" s="1"/>
      <c r="B2184" s="55"/>
      <c r="C2184" s="56"/>
      <c r="D2184" s="57"/>
      <c r="E2184" s="58"/>
      <c r="F2184" s="39"/>
      <c r="G2184" s="59"/>
      <c r="H2184" s="1"/>
      <c r="I2184" s="38">
        <f t="shared" si="0"/>
        <v>0</v>
      </c>
      <c r="J2184" s="1"/>
      <c r="K2184" s="29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.75" customHeight="1" x14ac:dyDescent="0.3">
      <c r="A2185" s="1"/>
      <c r="B2185" s="55"/>
      <c r="C2185" s="56"/>
      <c r="D2185" s="57"/>
      <c r="E2185" s="58"/>
      <c r="F2185" s="39"/>
      <c r="G2185" s="59"/>
      <c r="H2185" s="1"/>
      <c r="I2185" s="38">
        <f t="shared" si="0"/>
        <v>0</v>
      </c>
      <c r="J2185" s="1"/>
      <c r="K2185" s="29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.75" customHeight="1" x14ac:dyDescent="0.3">
      <c r="A2186" s="1"/>
      <c r="B2186" s="55"/>
      <c r="C2186" s="56"/>
      <c r="D2186" s="57"/>
      <c r="E2186" s="58"/>
      <c r="F2186" s="39"/>
      <c r="G2186" s="59"/>
      <c r="H2186" s="1"/>
      <c r="I2186" s="38">
        <f t="shared" si="0"/>
        <v>0</v>
      </c>
      <c r="J2186" s="1"/>
      <c r="K2186" s="29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.75" customHeight="1" x14ac:dyDescent="0.3">
      <c r="A2187" s="1"/>
      <c r="B2187" s="55"/>
      <c r="C2187" s="56"/>
      <c r="D2187" s="57"/>
      <c r="E2187" s="58"/>
      <c r="F2187" s="39"/>
      <c r="G2187" s="59"/>
      <c r="H2187" s="1"/>
      <c r="I2187" s="38">
        <f t="shared" si="0"/>
        <v>0</v>
      </c>
      <c r="J2187" s="1"/>
      <c r="K2187" s="29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.75" customHeight="1" x14ac:dyDescent="0.3">
      <c r="A2188" s="1"/>
      <c r="B2188" s="55"/>
      <c r="C2188" s="56"/>
      <c r="D2188" s="57"/>
      <c r="E2188" s="58"/>
      <c r="F2188" s="39"/>
      <c r="G2188" s="59"/>
      <c r="H2188" s="1"/>
      <c r="I2188" s="38">
        <f t="shared" si="0"/>
        <v>0</v>
      </c>
      <c r="J2188" s="1"/>
      <c r="K2188" s="29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.75" customHeight="1" x14ac:dyDescent="0.3">
      <c r="A2189" s="1"/>
      <c r="B2189" s="55"/>
      <c r="C2189" s="56"/>
      <c r="D2189" s="57"/>
      <c r="E2189" s="58"/>
      <c r="F2189" s="39"/>
      <c r="G2189" s="59"/>
      <c r="H2189" s="1"/>
      <c r="I2189" s="38">
        <f t="shared" si="0"/>
        <v>0</v>
      </c>
      <c r="J2189" s="1"/>
      <c r="K2189" s="29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.75" customHeight="1" x14ac:dyDescent="0.3">
      <c r="A2190" s="1"/>
      <c r="B2190" s="55"/>
      <c r="C2190" s="56"/>
      <c r="D2190" s="57"/>
      <c r="E2190" s="58"/>
      <c r="F2190" s="39"/>
      <c r="G2190" s="59"/>
      <c r="H2190" s="1"/>
      <c r="I2190" s="38">
        <f t="shared" si="0"/>
        <v>0</v>
      </c>
      <c r="J2190" s="1"/>
      <c r="K2190" s="29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.75" customHeight="1" x14ac:dyDescent="0.3">
      <c r="A2191" s="1"/>
      <c r="B2191" s="55"/>
      <c r="C2191" s="56"/>
      <c r="D2191" s="57"/>
      <c r="E2191" s="58"/>
      <c r="F2191" s="39"/>
      <c r="G2191" s="59"/>
      <c r="H2191" s="1"/>
      <c r="I2191" s="38">
        <f t="shared" si="0"/>
        <v>0</v>
      </c>
      <c r="J2191" s="1"/>
      <c r="K2191" s="29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.75" customHeight="1" x14ac:dyDescent="0.3">
      <c r="A2192" s="1"/>
      <c r="B2192" s="55"/>
      <c r="C2192" s="56"/>
      <c r="D2192" s="57"/>
      <c r="E2192" s="58"/>
      <c r="F2192" s="39"/>
      <c r="G2192" s="59"/>
      <c r="H2192" s="1"/>
      <c r="I2192" s="38">
        <f t="shared" si="0"/>
        <v>0</v>
      </c>
      <c r="J2192" s="1"/>
      <c r="K2192" s="29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.75" customHeight="1" x14ac:dyDescent="0.3">
      <c r="A2193" s="1"/>
      <c r="B2193" s="55"/>
      <c r="C2193" s="56"/>
      <c r="D2193" s="57"/>
      <c r="E2193" s="58"/>
      <c r="F2193" s="39"/>
      <c r="G2193" s="59"/>
      <c r="H2193" s="1"/>
      <c r="I2193" s="38">
        <f t="shared" si="0"/>
        <v>0</v>
      </c>
      <c r="J2193" s="1"/>
      <c r="K2193" s="29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.75" customHeight="1" x14ac:dyDescent="0.3">
      <c r="A2194" s="1"/>
      <c r="B2194" s="55"/>
      <c r="C2194" s="56"/>
      <c r="D2194" s="57"/>
      <c r="E2194" s="58"/>
      <c r="F2194" s="39"/>
      <c r="G2194" s="59"/>
      <c r="H2194" s="1"/>
      <c r="I2194" s="38">
        <f t="shared" si="0"/>
        <v>0</v>
      </c>
      <c r="J2194" s="1"/>
      <c r="K2194" s="29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.75" customHeight="1" x14ac:dyDescent="0.3">
      <c r="A2195" s="1"/>
      <c r="B2195" s="55"/>
      <c r="C2195" s="56"/>
      <c r="D2195" s="57"/>
      <c r="E2195" s="58"/>
      <c r="F2195" s="39"/>
      <c r="G2195" s="59"/>
      <c r="H2195" s="1"/>
      <c r="I2195" s="38">
        <f t="shared" si="0"/>
        <v>0</v>
      </c>
      <c r="J2195" s="1"/>
      <c r="K2195" s="29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.75" customHeight="1" x14ac:dyDescent="0.3">
      <c r="A2196" s="1"/>
      <c r="B2196" s="55"/>
      <c r="C2196" s="56"/>
      <c r="D2196" s="57"/>
      <c r="E2196" s="58"/>
      <c r="F2196" s="39"/>
      <c r="G2196" s="59"/>
      <c r="H2196" s="1"/>
      <c r="I2196" s="38">
        <f t="shared" si="0"/>
        <v>0</v>
      </c>
      <c r="J2196" s="1"/>
      <c r="K2196" s="29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.75" customHeight="1" x14ac:dyDescent="0.3">
      <c r="A2197" s="1"/>
      <c r="B2197" s="55"/>
      <c r="C2197" s="56"/>
      <c r="D2197" s="57"/>
      <c r="E2197" s="58"/>
      <c r="F2197" s="39"/>
      <c r="G2197" s="59"/>
      <c r="H2197" s="1"/>
      <c r="I2197" s="38">
        <f t="shared" si="0"/>
        <v>0</v>
      </c>
      <c r="J2197" s="1"/>
      <c r="K2197" s="29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.75" customHeight="1" x14ac:dyDescent="0.3">
      <c r="A2198" s="1"/>
      <c r="B2198" s="55"/>
      <c r="C2198" s="56"/>
      <c r="D2198" s="57"/>
      <c r="E2198" s="58"/>
      <c r="F2198" s="39"/>
      <c r="G2198" s="59"/>
      <c r="H2198" s="1"/>
      <c r="I2198" s="38">
        <f t="shared" si="0"/>
        <v>0</v>
      </c>
      <c r="J2198" s="1"/>
      <c r="K2198" s="29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.75" customHeight="1" x14ac:dyDescent="0.3">
      <c r="A2199" s="1"/>
      <c r="B2199" s="55"/>
      <c r="C2199" s="56"/>
      <c r="D2199" s="57"/>
      <c r="E2199" s="58"/>
      <c r="F2199" s="39"/>
      <c r="G2199" s="59"/>
      <c r="H2199" s="1"/>
      <c r="I2199" s="38">
        <f t="shared" si="0"/>
        <v>0</v>
      </c>
      <c r="J2199" s="1"/>
      <c r="K2199" s="29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.75" customHeight="1" x14ac:dyDescent="0.3">
      <c r="A2200" s="1"/>
      <c r="B2200" s="55"/>
      <c r="C2200" s="56"/>
      <c r="D2200" s="57"/>
      <c r="E2200" s="58"/>
      <c r="F2200" s="39"/>
      <c r="G2200" s="59"/>
      <c r="H2200" s="1"/>
      <c r="I2200" s="38">
        <f t="shared" si="0"/>
        <v>0</v>
      </c>
      <c r="J2200" s="1"/>
      <c r="K2200" s="29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.75" customHeight="1" x14ac:dyDescent="0.3">
      <c r="A2201" s="1"/>
      <c r="B2201" s="55"/>
      <c r="C2201" s="56"/>
      <c r="D2201" s="57"/>
      <c r="E2201" s="58"/>
      <c r="F2201" s="39"/>
      <c r="G2201" s="59"/>
      <c r="H2201" s="1"/>
      <c r="I2201" s="38">
        <f t="shared" si="0"/>
        <v>0</v>
      </c>
      <c r="J2201" s="1"/>
      <c r="K2201" s="29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.75" customHeight="1" x14ac:dyDescent="0.3">
      <c r="A2202" s="1"/>
      <c r="B2202" s="55"/>
      <c r="C2202" s="56"/>
      <c r="D2202" s="57"/>
      <c r="E2202" s="58"/>
      <c r="F2202" s="39"/>
      <c r="G2202" s="59"/>
      <c r="H2202" s="1"/>
      <c r="I2202" s="38">
        <f t="shared" si="0"/>
        <v>0</v>
      </c>
      <c r="J2202" s="1"/>
      <c r="K2202" s="29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.75" customHeight="1" x14ac:dyDescent="0.3">
      <c r="A2203" s="1"/>
      <c r="B2203" s="55"/>
      <c r="C2203" s="56"/>
      <c r="D2203" s="57"/>
      <c r="E2203" s="58"/>
      <c r="F2203" s="39"/>
      <c r="G2203" s="59"/>
      <c r="H2203" s="1"/>
      <c r="I2203" s="38">
        <f t="shared" si="0"/>
        <v>0</v>
      </c>
      <c r="J2203" s="1"/>
      <c r="K2203" s="29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.75" customHeight="1" x14ac:dyDescent="0.3">
      <c r="A2204" s="1"/>
      <c r="B2204" s="55"/>
      <c r="C2204" s="56"/>
      <c r="D2204" s="57"/>
      <c r="E2204" s="58"/>
      <c r="F2204" s="39"/>
      <c r="G2204" s="59"/>
      <c r="H2204" s="1"/>
      <c r="I2204" s="38">
        <f t="shared" si="0"/>
        <v>0</v>
      </c>
      <c r="J2204" s="1"/>
      <c r="K2204" s="29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.75" customHeight="1" x14ac:dyDescent="0.3">
      <c r="A2205" s="1"/>
      <c r="B2205" s="55"/>
      <c r="C2205" s="56"/>
      <c r="D2205" s="57"/>
      <c r="E2205" s="58"/>
      <c r="F2205" s="39"/>
      <c r="G2205" s="59"/>
      <c r="H2205" s="1"/>
      <c r="I2205" s="38">
        <f t="shared" si="0"/>
        <v>0</v>
      </c>
      <c r="J2205" s="1"/>
      <c r="K2205" s="29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.75" customHeight="1" x14ac:dyDescent="0.3">
      <c r="A2206" s="1"/>
      <c r="B2206" s="55"/>
      <c r="C2206" s="56"/>
      <c r="D2206" s="57"/>
      <c r="E2206" s="58"/>
      <c r="F2206" s="39"/>
      <c r="G2206" s="59"/>
      <c r="H2206" s="1"/>
      <c r="I2206" s="38">
        <f t="shared" si="0"/>
        <v>0</v>
      </c>
      <c r="J2206" s="1"/>
      <c r="K2206" s="29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.75" customHeight="1" x14ac:dyDescent="0.3">
      <c r="A2207" s="1"/>
      <c r="B2207" s="55"/>
      <c r="C2207" s="56"/>
      <c r="D2207" s="57"/>
      <c r="E2207" s="58"/>
      <c r="F2207" s="39"/>
      <c r="G2207" s="59"/>
      <c r="H2207" s="1"/>
      <c r="I2207" s="38">
        <f t="shared" si="0"/>
        <v>0</v>
      </c>
      <c r="J2207" s="1"/>
      <c r="K2207" s="29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.75" customHeight="1" x14ac:dyDescent="0.3">
      <c r="A2208" s="1"/>
      <c r="B2208" s="55"/>
      <c r="C2208" s="56"/>
      <c r="D2208" s="57"/>
      <c r="E2208" s="58"/>
      <c r="F2208" s="39"/>
      <c r="G2208" s="59"/>
      <c r="H2208" s="1"/>
      <c r="I2208" s="38">
        <f t="shared" si="0"/>
        <v>0</v>
      </c>
      <c r="J2208" s="1"/>
      <c r="K2208" s="29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.75" customHeight="1" x14ac:dyDescent="0.3">
      <c r="A2209" s="1"/>
      <c r="B2209" s="55"/>
      <c r="C2209" s="56"/>
      <c r="D2209" s="57"/>
      <c r="E2209" s="58"/>
      <c r="F2209" s="39"/>
      <c r="G2209" s="59"/>
      <c r="H2209" s="1"/>
      <c r="I2209" s="38">
        <f t="shared" si="0"/>
        <v>0</v>
      </c>
      <c r="J2209" s="1"/>
      <c r="K2209" s="29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.75" customHeight="1" x14ac:dyDescent="0.3">
      <c r="A2210" s="1"/>
      <c r="B2210" s="55"/>
      <c r="C2210" s="56"/>
      <c r="D2210" s="57"/>
      <c r="E2210" s="58"/>
      <c r="F2210" s="39"/>
      <c r="G2210" s="59"/>
      <c r="H2210" s="1"/>
      <c r="I2210" s="38">
        <f t="shared" si="0"/>
        <v>0</v>
      </c>
      <c r="J2210" s="1"/>
      <c r="K2210" s="29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.75" customHeight="1" x14ac:dyDescent="0.3">
      <c r="A2211" s="1"/>
      <c r="B2211" s="55"/>
      <c r="C2211" s="56"/>
      <c r="D2211" s="57"/>
      <c r="E2211" s="58"/>
      <c r="F2211" s="39"/>
      <c r="G2211" s="59"/>
      <c r="H2211" s="1"/>
      <c r="I2211" s="38">
        <f t="shared" si="0"/>
        <v>0</v>
      </c>
      <c r="J2211" s="1"/>
      <c r="K2211" s="29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.75" customHeight="1" x14ac:dyDescent="0.3">
      <c r="A2212" s="1"/>
      <c r="B2212" s="55"/>
      <c r="C2212" s="56"/>
      <c r="D2212" s="57"/>
      <c r="E2212" s="58"/>
      <c r="F2212" s="39"/>
      <c r="G2212" s="59"/>
      <c r="H2212" s="1"/>
      <c r="I2212" s="38">
        <f t="shared" si="0"/>
        <v>0</v>
      </c>
      <c r="J2212" s="1"/>
      <c r="K2212" s="29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.75" customHeight="1" x14ac:dyDescent="0.3">
      <c r="A2213" s="1"/>
      <c r="B2213" s="55"/>
      <c r="C2213" s="56"/>
      <c r="D2213" s="57"/>
      <c r="E2213" s="58"/>
      <c r="F2213" s="39"/>
      <c r="G2213" s="59"/>
      <c r="H2213" s="1"/>
      <c r="I2213" s="38">
        <f t="shared" si="0"/>
        <v>0</v>
      </c>
      <c r="J2213" s="1"/>
      <c r="K2213" s="29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.75" customHeight="1" x14ac:dyDescent="0.3">
      <c r="A2214" s="1"/>
      <c r="B2214" s="55"/>
      <c r="C2214" s="56"/>
      <c r="D2214" s="57"/>
      <c r="E2214" s="58"/>
      <c r="F2214" s="39"/>
      <c r="G2214" s="59"/>
      <c r="H2214" s="1"/>
      <c r="I2214" s="38">
        <f t="shared" si="0"/>
        <v>0</v>
      </c>
      <c r="J2214" s="1"/>
      <c r="K2214" s="29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.75" customHeight="1" x14ac:dyDescent="0.3">
      <c r="A2215" s="1"/>
      <c r="B2215" s="55"/>
      <c r="C2215" s="56"/>
      <c r="D2215" s="57"/>
      <c r="E2215" s="58"/>
      <c r="F2215" s="39"/>
      <c r="G2215" s="59"/>
      <c r="H2215" s="1"/>
      <c r="I2215" s="38">
        <f t="shared" si="0"/>
        <v>0</v>
      </c>
      <c r="J2215" s="1"/>
      <c r="K2215" s="29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.75" customHeight="1" x14ac:dyDescent="0.3">
      <c r="A2216" s="1"/>
      <c r="B2216" s="55"/>
      <c r="C2216" s="56"/>
      <c r="D2216" s="57"/>
      <c r="E2216" s="58"/>
      <c r="F2216" s="39"/>
      <c r="G2216" s="59"/>
      <c r="H2216" s="1"/>
      <c r="I2216" s="38">
        <f t="shared" si="0"/>
        <v>0</v>
      </c>
      <c r="J2216" s="1"/>
      <c r="K2216" s="29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.75" customHeight="1" x14ac:dyDescent="0.3">
      <c r="A2217" s="1"/>
      <c r="B2217" s="55"/>
      <c r="C2217" s="56"/>
      <c r="D2217" s="57"/>
      <c r="E2217" s="58"/>
      <c r="F2217" s="39"/>
      <c r="G2217" s="59"/>
      <c r="H2217" s="1"/>
      <c r="I2217" s="38">
        <f t="shared" si="0"/>
        <v>0</v>
      </c>
      <c r="J2217" s="1"/>
      <c r="K2217" s="29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.75" customHeight="1" x14ac:dyDescent="0.3">
      <c r="A2218" s="1"/>
      <c r="B2218" s="55"/>
      <c r="C2218" s="56"/>
      <c r="D2218" s="57"/>
      <c r="E2218" s="58"/>
      <c r="F2218" s="39"/>
      <c r="G2218" s="59"/>
      <c r="H2218" s="1"/>
      <c r="I2218" s="38">
        <f t="shared" si="0"/>
        <v>0</v>
      </c>
      <c r="J2218" s="1"/>
      <c r="K2218" s="29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.75" customHeight="1" x14ac:dyDescent="0.3">
      <c r="A2219" s="1"/>
      <c r="B2219" s="55"/>
      <c r="C2219" s="56"/>
      <c r="D2219" s="57"/>
      <c r="E2219" s="58"/>
      <c r="F2219" s="39"/>
      <c r="G2219" s="59"/>
      <c r="H2219" s="1"/>
      <c r="I2219" s="38">
        <f t="shared" si="0"/>
        <v>0</v>
      </c>
      <c r="J2219" s="1"/>
      <c r="K2219" s="29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.75" customHeight="1" x14ac:dyDescent="0.3">
      <c r="A2220" s="1"/>
      <c r="B2220" s="55"/>
      <c r="C2220" s="56"/>
      <c r="D2220" s="57"/>
      <c r="E2220" s="58"/>
      <c r="F2220" s="39"/>
      <c r="G2220" s="59"/>
      <c r="H2220" s="1"/>
      <c r="I2220" s="38">
        <f t="shared" si="0"/>
        <v>0</v>
      </c>
      <c r="J2220" s="1"/>
      <c r="K2220" s="29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75" customHeight="1" x14ac:dyDescent="0.3">
      <c r="A2221" s="1"/>
      <c r="B2221" s="55"/>
      <c r="C2221" s="56"/>
      <c r="D2221" s="57"/>
      <c r="E2221" s="58"/>
      <c r="F2221" s="39"/>
      <c r="G2221" s="59"/>
      <c r="H2221" s="1"/>
      <c r="I2221" s="38">
        <f t="shared" si="0"/>
        <v>0</v>
      </c>
      <c r="J2221" s="1"/>
      <c r="K2221" s="29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75" customHeight="1" x14ac:dyDescent="0.3">
      <c r="A2222" s="1"/>
      <c r="B2222" s="55"/>
      <c r="C2222" s="56"/>
      <c r="D2222" s="57"/>
      <c r="E2222" s="58"/>
      <c r="F2222" s="39"/>
      <c r="G2222" s="59"/>
      <c r="H2222" s="1"/>
      <c r="I2222" s="38">
        <f t="shared" si="0"/>
        <v>0</v>
      </c>
      <c r="J2222" s="1"/>
      <c r="K2222" s="29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75" customHeight="1" x14ac:dyDescent="0.3">
      <c r="A2223" s="1"/>
      <c r="B2223" s="55"/>
      <c r="C2223" s="56"/>
      <c r="D2223" s="57"/>
      <c r="E2223" s="58"/>
      <c r="F2223" s="39"/>
      <c r="G2223" s="59"/>
      <c r="H2223" s="1"/>
      <c r="I2223" s="38">
        <f t="shared" si="0"/>
        <v>0</v>
      </c>
      <c r="J2223" s="1"/>
      <c r="K2223" s="29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75" customHeight="1" x14ac:dyDescent="0.3">
      <c r="A2224" s="1"/>
      <c r="B2224" s="55"/>
      <c r="C2224" s="56"/>
      <c r="D2224" s="57"/>
      <c r="E2224" s="58"/>
      <c r="F2224" s="39"/>
      <c r="G2224" s="59"/>
      <c r="H2224" s="1"/>
      <c r="I2224" s="38">
        <f t="shared" si="0"/>
        <v>0</v>
      </c>
      <c r="J2224" s="1"/>
      <c r="K2224" s="29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75" customHeight="1" x14ac:dyDescent="0.3">
      <c r="A2225" s="1"/>
      <c r="B2225" s="55"/>
      <c r="C2225" s="56"/>
      <c r="D2225" s="57"/>
      <c r="E2225" s="58"/>
      <c r="F2225" s="39"/>
      <c r="G2225" s="59"/>
      <c r="H2225" s="1"/>
      <c r="I2225" s="38">
        <f t="shared" si="0"/>
        <v>0</v>
      </c>
      <c r="J2225" s="1"/>
      <c r="K2225" s="29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75" customHeight="1" x14ac:dyDescent="0.3">
      <c r="A2226" s="1"/>
      <c r="B2226" s="55"/>
      <c r="C2226" s="56"/>
      <c r="D2226" s="57"/>
      <c r="E2226" s="58"/>
      <c r="F2226" s="39"/>
      <c r="G2226" s="59"/>
      <c r="H2226" s="1"/>
      <c r="I2226" s="38">
        <f t="shared" si="0"/>
        <v>0</v>
      </c>
      <c r="J2226" s="1"/>
      <c r="K2226" s="29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75" customHeight="1" x14ac:dyDescent="0.3">
      <c r="A2227" s="1"/>
      <c r="B2227" s="55"/>
      <c r="C2227" s="56"/>
      <c r="D2227" s="57"/>
      <c r="E2227" s="58"/>
      <c r="F2227" s="39"/>
      <c r="G2227" s="59"/>
      <c r="H2227" s="1"/>
      <c r="I2227" s="38">
        <f t="shared" si="0"/>
        <v>0</v>
      </c>
      <c r="J2227" s="1"/>
      <c r="K2227" s="29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75" customHeight="1" x14ac:dyDescent="0.3">
      <c r="A2228" s="1"/>
      <c r="B2228" s="55"/>
      <c r="C2228" s="56"/>
      <c r="D2228" s="57"/>
      <c r="E2228" s="58"/>
      <c r="F2228" s="39"/>
      <c r="G2228" s="59"/>
      <c r="H2228" s="1"/>
      <c r="I2228" s="38">
        <f t="shared" si="0"/>
        <v>0</v>
      </c>
      <c r="J2228" s="1"/>
      <c r="K2228" s="29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75" customHeight="1" x14ac:dyDescent="0.3">
      <c r="A2229" s="1"/>
      <c r="B2229" s="55"/>
      <c r="C2229" s="56"/>
      <c r="D2229" s="57"/>
      <c r="E2229" s="58"/>
      <c r="F2229" s="39"/>
      <c r="G2229" s="59"/>
      <c r="H2229" s="1"/>
      <c r="I2229" s="38">
        <f t="shared" si="0"/>
        <v>0</v>
      </c>
      <c r="J2229" s="1"/>
      <c r="K2229" s="29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75" customHeight="1" x14ac:dyDescent="0.3">
      <c r="A2230" s="1"/>
      <c r="B2230" s="55"/>
      <c r="C2230" s="56"/>
      <c r="D2230" s="57"/>
      <c r="E2230" s="58"/>
      <c r="F2230" s="39"/>
      <c r="G2230" s="59"/>
      <c r="H2230" s="1"/>
      <c r="I2230" s="38">
        <f t="shared" si="0"/>
        <v>0</v>
      </c>
      <c r="J2230" s="1"/>
      <c r="K2230" s="29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75" customHeight="1" x14ac:dyDescent="0.3">
      <c r="A2231" s="1"/>
      <c r="B2231" s="55"/>
      <c r="C2231" s="56"/>
      <c r="D2231" s="57"/>
      <c r="E2231" s="58"/>
      <c r="F2231" s="39"/>
      <c r="G2231" s="59"/>
      <c r="H2231" s="1"/>
      <c r="I2231" s="38">
        <f t="shared" si="0"/>
        <v>0</v>
      </c>
      <c r="J2231" s="1"/>
      <c r="K2231" s="29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75" customHeight="1" x14ac:dyDescent="0.3">
      <c r="A2232" s="1"/>
      <c r="B2232" s="55"/>
      <c r="C2232" s="56"/>
      <c r="D2232" s="57"/>
      <c r="E2232" s="58"/>
      <c r="F2232" s="39"/>
      <c r="G2232" s="59"/>
      <c r="H2232" s="1"/>
      <c r="I2232" s="38">
        <f t="shared" si="0"/>
        <v>0</v>
      </c>
      <c r="J2232" s="1"/>
      <c r="K2232" s="29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75" customHeight="1" x14ac:dyDescent="0.3">
      <c r="A2233" s="1"/>
      <c r="B2233" s="55"/>
      <c r="C2233" s="56"/>
      <c r="D2233" s="57"/>
      <c r="E2233" s="58"/>
      <c r="F2233" s="39"/>
      <c r="G2233" s="59"/>
      <c r="H2233" s="1"/>
      <c r="I2233" s="38">
        <f t="shared" si="0"/>
        <v>0</v>
      </c>
      <c r="J2233" s="1"/>
      <c r="K2233" s="29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75" customHeight="1" x14ac:dyDescent="0.3">
      <c r="A2234" s="1"/>
      <c r="B2234" s="55"/>
      <c r="C2234" s="56"/>
      <c r="D2234" s="57"/>
      <c r="E2234" s="58"/>
      <c r="F2234" s="39"/>
      <c r="G2234" s="59"/>
      <c r="H2234" s="1"/>
      <c r="I2234" s="38">
        <f t="shared" si="0"/>
        <v>0</v>
      </c>
      <c r="J2234" s="1"/>
      <c r="K2234" s="29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75" customHeight="1" x14ac:dyDescent="0.3">
      <c r="A2235" s="1"/>
      <c r="B2235" s="55"/>
      <c r="C2235" s="56"/>
      <c r="D2235" s="57"/>
      <c r="E2235" s="58"/>
      <c r="F2235" s="39"/>
      <c r="G2235" s="59"/>
      <c r="H2235" s="1"/>
      <c r="I2235" s="38">
        <f t="shared" si="0"/>
        <v>0</v>
      </c>
      <c r="J2235" s="1"/>
      <c r="K2235" s="29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75" customHeight="1" x14ac:dyDescent="0.3">
      <c r="A2236" s="1"/>
      <c r="B2236" s="55"/>
      <c r="C2236" s="56"/>
      <c r="D2236" s="57"/>
      <c r="E2236" s="58"/>
      <c r="F2236" s="39"/>
      <c r="G2236" s="59"/>
      <c r="H2236" s="1"/>
      <c r="I2236" s="38">
        <f t="shared" si="0"/>
        <v>0</v>
      </c>
      <c r="J2236" s="1"/>
      <c r="K2236" s="29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75" customHeight="1" x14ac:dyDescent="0.3">
      <c r="A2237" s="1"/>
      <c r="B2237" s="55"/>
      <c r="C2237" s="56"/>
      <c r="D2237" s="57"/>
      <c r="E2237" s="58"/>
      <c r="F2237" s="39"/>
      <c r="G2237" s="59"/>
      <c r="H2237" s="1"/>
      <c r="I2237" s="38">
        <f t="shared" si="0"/>
        <v>0</v>
      </c>
      <c r="J2237" s="1"/>
      <c r="K2237" s="29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75" customHeight="1" x14ac:dyDescent="0.3">
      <c r="A2238" s="1"/>
      <c r="B2238" s="55"/>
      <c r="C2238" s="56"/>
      <c r="D2238" s="57"/>
      <c r="E2238" s="58"/>
      <c r="F2238" s="39"/>
      <c r="G2238" s="59"/>
      <c r="H2238" s="1"/>
      <c r="I2238" s="38">
        <f t="shared" si="0"/>
        <v>0</v>
      </c>
      <c r="J2238" s="1"/>
      <c r="K2238" s="29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75" customHeight="1" x14ac:dyDescent="0.3">
      <c r="A2239" s="1"/>
      <c r="B2239" s="55"/>
      <c r="C2239" s="56"/>
      <c r="D2239" s="57"/>
      <c r="E2239" s="58"/>
      <c r="F2239" s="39"/>
      <c r="G2239" s="59"/>
      <c r="H2239" s="1"/>
      <c r="I2239" s="38">
        <f t="shared" si="0"/>
        <v>0</v>
      </c>
      <c r="J2239" s="1"/>
      <c r="K2239" s="29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75" customHeight="1" x14ac:dyDescent="0.3">
      <c r="A2240" s="1"/>
      <c r="B2240" s="55"/>
      <c r="C2240" s="56"/>
      <c r="D2240" s="57"/>
      <c r="E2240" s="58"/>
      <c r="F2240" s="39"/>
      <c r="G2240" s="59"/>
      <c r="H2240" s="1"/>
      <c r="I2240" s="38">
        <f t="shared" si="0"/>
        <v>0</v>
      </c>
      <c r="J2240" s="1"/>
      <c r="K2240" s="29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75" customHeight="1" x14ac:dyDescent="0.3">
      <c r="A2241" s="1"/>
      <c r="B2241" s="55"/>
      <c r="C2241" s="56"/>
      <c r="D2241" s="57"/>
      <c r="E2241" s="58"/>
      <c r="F2241" s="39"/>
      <c r="G2241" s="59"/>
      <c r="H2241" s="1"/>
      <c r="I2241" s="38">
        <f t="shared" si="0"/>
        <v>0</v>
      </c>
      <c r="J2241" s="1"/>
      <c r="K2241" s="29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75" customHeight="1" x14ac:dyDescent="0.3">
      <c r="A2242" s="1"/>
      <c r="B2242" s="55"/>
      <c r="C2242" s="56"/>
      <c r="D2242" s="57"/>
      <c r="E2242" s="58"/>
      <c r="F2242" s="39"/>
      <c r="G2242" s="59"/>
      <c r="H2242" s="1"/>
      <c r="I2242" s="38">
        <f t="shared" si="0"/>
        <v>0</v>
      </c>
      <c r="J2242" s="1"/>
      <c r="K2242" s="29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.75" customHeight="1" x14ac:dyDescent="0.3">
      <c r="A2243" s="1"/>
      <c r="B2243" s="55"/>
      <c r="C2243" s="56"/>
      <c r="D2243" s="57"/>
      <c r="E2243" s="58"/>
      <c r="F2243" s="39"/>
      <c r="G2243" s="59"/>
      <c r="H2243" s="1"/>
      <c r="I2243" s="38">
        <f t="shared" si="0"/>
        <v>0</v>
      </c>
      <c r="J2243" s="1"/>
      <c r="K2243" s="29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75" customHeight="1" x14ac:dyDescent="0.3">
      <c r="A2244" s="1"/>
      <c r="B2244" s="55"/>
      <c r="C2244" s="56"/>
      <c r="D2244" s="57"/>
      <c r="E2244" s="58"/>
      <c r="F2244" s="39"/>
      <c r="G2244" s="59"/>
      <c r="H2244" s="1"/>
      <c r="I2244" s="38">
        <f t="shared" si="0"/>
        <v>0</v>
      </c>
      <c r="J2244" s="1"/>
      <c r="K2244" s="29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75" customHeight="1" x14ac:dyDescent="0.3">
      <c r="A2245" s="1"/>
      <c r="B2245" s="55"/>
      <c r="C2245" s="56"/>
      <c r="D2245" s="57"/>
      <c r="E2245" s="58"/>
      <c r="F2245" s="39"/>
      <c r="G2245" s="59"/>
      <c r="H2245" s="1"/>
      <c r="I2245" s="38">
        <f t="shared" si="0"/>
        <v>0</v>
      </c>
      <c r="J2245" s="1"/>
      <c r="K2245" s="29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75" customHeight="1" x14ac:dyDescent="0.3">
      <c r="A2246" s="1"/>
      <c r="B2246" s="55"/>
      <c r="C2246" s="56"/>
      <c r="D2246" s="57"/>
      <c r="E2246" s="58"/>
      <c r="F2246" s="39"/>
      <c r="G2246" s="59"/>
      <c r="H2246" s="1"/>
      <c r="I2246" s="38">
        <f t="shared" si="0"/>
        <v>0</v>
      </c>
      <c r="J2246" s="1"/>
      <c r="K2246" s="29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75" customHeight="1" x14ac:dyDescent="0.3">
      <c r="A2247" s="1"/>
      <c r="B2247" s="55"/>
      <c r="C2247" s="56"/>
      <c r="D2247" s="57"/>
      <c r="E2247" s="58"/>
      <c r="F2247" s="39"/>
      <c r="G2247" s="59"/>
      <c r="H2247" s="1"/>
      <c r="I2247" s="38">
        <f t="shared" si="0"/>
        <v>0</v>
      </c>
      <c r="J2247" s="1"/>
      <c r="K2247" s="29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75" customHeight="1" x14ac:dyDescent="0.3">
      <c r="A2248" s="1"/>
      <c r="B2248" s="55"/>
      <c r="C2248" s="56"/>
      <c r="D2248" s="57"/>
      <c r="E2248" s="58"/>
      <c r="F2248" s="39"/>
      <c r="G2248" s="59"/>
      <c r="H2248" s="1"/>
      <c r="I2248" s="38">
        <f t="shared" si="0"/>
        <v>0</v>
      </c>
      <c r="J2248" s="1"/>
      <c r="K2248" s="29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75" customHeight="1" x14ac:dyDescent="0.3">
      <c r="A2249" s="1"/>
      <c r="B2249" s="55"/>
      <c r="C2249" s="56"/>
      <c r="D2249" s="57"/>
      <c r="E2249" s="58"/>
      <c r="F2249" s="39"/>
      <c r="G2249" s="59"/>
      <c r="H2249" s="1"/>
      <c r="I2249" s="38">
        <f t="shared" si="0"/>
        <v>0</v>
      </c>
      <c r="J2249" s="1"/>
      <c r="K2249" s="29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75" customHeight="1" x14ac:dyDescent="0.3">
      <c r="A2250" s="1"/>
      <c r="B2250" s="55"/>
      <c r="C2250" s="56"/>
      <c r="D2250" s="57"/>
      <c r="E2250" s="58"/>
      <c r="F2250" s="39"/>
      <c r="G2250" s="59"/>
      <c r="H2250" s="1"/>
      <c r="I2250" s="38">
        <f t="shared" si="0"/>
        <v>0</v>
      </c>
      <c r="J2250" s="1"/>
      <c r="K2250" s="29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75" customHeight="1" x14ac:dyDescent="0.3">
      <c r="A2251" s="1"/>
      <c r="B2251" s="55"/>
      <c r="C2251" s="56"/>
      <c r="D2251" s="57"/>
      <c r="E2251" s="58"/>
      <c r="F2251" s="39"/>
      <c r="G2251" s="59"/>
      <c r="H2251" s="1"/>
      <c r="I2251" s="38">
        <f t="shared" si="0"/>
        <v>0</v>
      </c>
      <c r="J2251" s="1"/>
      <c r="K2251" s="29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75" customHeight="1" x14ac:dyDescent="0.3">
      <c r="A2252" s="1"/>
      <c r="B2252" s="55"/>
      <c r="C2252" s="56"/>
      <c r="D2252" s="57"/>
      <c r="E2252" s="58"/>
      <c r="F2252" s="39"/>
      <c r="G2252" s="59"/>
      <c r="H2252" s="1"/>
      <c r="I2252" s="38">
        <f t="shared" si="0"/>
        <v>0</v>
      </c>
      <c r="J2252" s="1"/>
      <c r="K2252" s="29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75" customHeight="1" x14ac:dyDescent="0.3">
      <c r="A2253" s="1"/>
      <c r="B2253" s="55"/>
      <c r="C2253" s="56"/>
      <c r="D2253" s="57"/>
      <c r="E2253" s="58"/>
      <c r="F2253" s="39"/>
      <c r="G2253" s="59"/>
      <c r="H2253" s="1"/>
      <c r="I2253" s="38">
        <f t="shared" si="0"/>
        <v>0</v>
      </c>
      <c r="J2253" s="1"/>
      <c r="K2253" s="29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75" customHeight="1" x14ac:dyDescent="0.3">
      <c r="A2254" s="1"/>
      <c r="B2254" s="55"/>
      <c r="C2254" s="56"/>
      <c r="D2254" s="57"/>
      <c r="E2254" s="58"/>
      <c r="F2254" s="39"/>
      <c r="G2254" s="59"/>
      <c r="H2254" s="1"/>
      <c r="I2254" s="38">
        <f t="shared" si="0"/>
        <v>0</v>
      </c>
      <c r="J2254" s="1"/>
      <c r="K2254" s="29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75" customHeight="1" x14ac:dyDescent="0.3">
      <c r="A2255" s="1"/>
      <c r="B2255" s="55"/>
      <c r="C2255" s="56"/>
      <c r="D2255" s="57"/>
      <c r="E2255" s="58"/>
      <c r="F2255" s="39"/>
      <c r="G2255" s="59"/>
      <c r="H2255" s="1"/>
      <c r="I2255" s="38">
        <f t="shared" si="0"/>
        <v>0</v>
      </c>
      <c r="J2255" s="1"/>
      <c r="K2255" s="29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75" customHeight="1" x14ac:dyDescent="0.3">
      <c r="A2256" s="1"/>
      <c r="B2256" s="55"/>
      <c r="C2256" s="56"/>
      <c r="D2256" s="57"/>
      <c r="E2256" s="58"/>
      <c r="F2256" s="39"/>
      <c r="G2256" s="59"/>
      <c r="H2256" s="1"/>
      <c r="I2256" s="38">
        <f t="shared" si="0"/>
        <v>0</v>
      </c>
      <c r="J2256" s="1"/>
      <c r="K2256" s="29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75" customHeight="1" x14ac:dyDescent="0.3">
      <c r="A2257" s="1"/>
      <c r="B2257" s="55"/>
      <c r="C2257" s="56"/>
      <c r="D2257" s="57"/>
      <c r="E2257" s="58"/>
      <c r="F2257" s="39"/>
      <c r="G2257" s="59"/>
      <c r="H2257" s="1"/>
      <c r="I2257" s="38">
        <f t="shared" si="0"/>
        <v>0</v>
      </c>
      <c r="J2257" s="1"/>
      <c r="K2257" s="29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75" customHeight="1" x14ac:dyDescent="0.3">
      <c r="A2258" s="1"/>
      <c r="B2258" s="55"/>
      <c r="C2258" s="56"/>
      <c r="D2258" s="57"/>
      <c r="E2258" s="58"/>
      <c r="F2258" s="39"/>
      <c r="G2258" s="59"/>
      <c r="H2258" s="1"/>
      <c r="I2258" s="38">
        <f t="shared" si="0"/>
        <v>0</v>
      </c>
      <c r="J2258" s="1"/>
      <c r="K2258" s="29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75" customHeight="1" x14ac:dyDescent="0.3">
      <c r="A2259" s="1"/>
      <c r="B2259" s="55"/>
      <c r="C2259" s="56"/>
      <c r="D2259" s="57"/>
      <c r="E2259" s="58"/>
      <c r="F2259" s="39"/>
      <c r="G2259" s="59"/>
      <c r="H2259" s="1"/>
      <c r="I2259" s="38">
        <f t="shared" si="0"/>
        <v>0</v>
      </c>
      <c r="J2259" s="1"/>
      <c r="K2259" s="29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75" customHeight="1" x14ac:dyDescent="0.3">
      <c r="A2260" s="1"/>
      <c r="B2260" s="55"/>
      <c r="C2260" s="56"/>
      <c r="D2260" s="57"/>
      <c r="E2260" s="58"/>
      <c r="F2260" s="39"/>
      <c r="G2260" s="59"/>
      <c r="H2260" s="1"/>
      <c r="I2260" s="38">
        <f t="shared" si="0"/>
        <v>0</v>
      </c>
      <c r="J2260" s="1"/>
      <c r="K2260" s="29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75" customHeight="1" x14ac:dyDescent="0.3">
      <c r="A2261" s="1"/>
      <c r="B2261" s="55"/>
      <c r="C2261" s="56"/>
      <c r="D2261" s="57"/>
      <c r="E2261" s="58"/>
      <c r="F2261" s="39"/>
      <c r="G2261" s="59"/>
      <c r="H2261" s="1"/>
      <c r="I2261" s="38">
        <f t="shared" si="0"/>
        <v>0</v>
      </c>
      <c r="J2261" s="1"/>
      <c r="K2261" s="29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.75" customHeight="1" x14ac:dyDescent="0.3">
      <c r="A2262" s="1"/>
      <c r="B2262" s="55"/>
      <c r="C2262" s="56"/>
      <c r="D2262" s="57"/>
      <c r="E2262" s="58"/>
      <c r="F2262" s="39"/>
      <c r="G2262" s="59"/>
      <c r="H2262" s="1"/>
      <c r="I2262" s="38">
        <f t="shared" si="0"/>
        <v>0</v>
      </c>
      <c r="J2262" s="1"/>
      <c r="K2262" s="29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.75" customHeight="1" x14ac:dyDescent="0.3">
      <c r="A2263" s="1"/>
      <c r="B2263" s="55"/>
      <c r="C2263" s="56"/>
      <c r="D2263" s="57"/>
      <c r="E2263" s="58"/>
      <c r="F2263" s="39"/>
      <c r="G2263" s="59"/>
      <c r="H2263" s="1"/>
      <c r="I2263" s="38">
        <f t="shared" si="0"/>
        <v>0</v>
      </c>
      <c r="J2263" s="1"/>
      <c r="K2263" s="29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5.75" customHeight="1" x14ac:dyDescent="0.3">
      <c r="A2264" s="1"/>
      <c r="B2264" s="55"/>
      <c r="C2264" s="56"/>
      <c r="D2264" s="57"/>
      <c r="E2264" s="58"/>
      <c r="F2264" s="39"/>
      <c r="G2264" s="59"/>
      <c r="H2264" s="1"/>
      <c r="I2264" s="38">
        <f t="shared" si="0"/>
        <v>0</v>
      </c>
      <c r="J2264" s="1"/>
      <c r="K2264" s="29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.75" customHeight="1" x14ac:dyDescent="0.3">
      <c r="A2265" s="1"/>
      <c r="B2265" s="55"/>
      <c r="C2265" s="56"/>
      <c r="D2265" s="57"/>
      <c r="E2265" s="58"/>
      <c r="F2265" s="39"/>
      <c r="G2265" s="59"/>
      <c r="H2265" s="1"/>
      <c r="I2265" s="38">
        <f t="shared" si="0"/>
        <v>0</v>
      </c>
      <c r="J2265" s="1"/>
      <c r="K2265" s="29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5.75" customHeight="1" x14ac:dyDescent="0.3">
      <c r="A2266" s="1"/>
      <c r="B2266" s="55"/>
      <c r="C2266" s="56"/>
      <c r="D2266" s="57"/>
      <c r="E2266" s="58"/>
      <c r="F2266" s="39"/>
      <c r="G2266" s="59"/>
      <c r="H2266" s="1"/>
      <c r="I2266" s="38">
        <f t="shared" si="0"/>
        <v>0</v>
      </c>
      <c r="J2266" s="1"/>
      <c r="K2266" s="29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5.75" customHeight="1" x14ac:dyDescent="0.3">
      <c r="A2267" s="1"/>
      <c r="B2267" s="55"/>
      <c r="C2267" s="56"/>
      <c r="D2267" s="57"/>
      <c r="E2267" s="58"/>
      <c r="F2267" s="39"/>
      <c r="G2267" s="59"/>
      <c r="H2267" s="1"/>
      <c r="I2267" s="38">
        <f t="shared" si="0"/>
        <v>0</v>
      </c>
      <c r="J2267" s="1"/>
      <c r="K2267" s="29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5.75" customHeight="1" x14ac:dyDescent="0.3">
      <c r="A2268" s="1"/>
      <c r="B2268" s="55"/>
      <c r="C2268" s="56"/>
      <c r="D2268" s="57"/>
      <c r="E2268" s="58"/>
      <c r="F2268" s="39"/>
      <c r="G2268" s="59"/>
      <c r="H2268" s="1"/>
      <c r="I2268" s="38">
        <f t="shared" si="0"/>
        <v>0</v>
      </c>
      <c r="J2268" s="1"/>
      <c r="K2268" s="29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.75" customHeight="1" x14ac:dyDescent="0.3">
      <c r="A2269" s="1"/>
      <c r="B2269" s="55"/>
      <c r="C2269" s="56"/>
      <c r="D2269" s="57"/>
      <c r="E2269" s="58"/>
      <c r="F2269" s="39"/>
      <c r="G2269" s="59"/>
      <c r="H2269" s="1"/>
      <c r="I2269" s="38">
        <f t="shared" si="0"/>
        <v>0</v>
      </c>
      <c r="J2269" s="1"/>
      <c r="K2269" s="29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5.75" customHeight="1" x14ac:dyDescent="0.3">
      <c r="A2270" s="1"/>
      <c r="B2270" s="55"/>
      <c r="C2270" s="56"/>
      <c r="D2270" s="57"/>
      <c r="E2270" s="58"/>
      <c r="F2270" s="39"/>
      <c r="G2270" s="59"/>
      <c r="H2270" s="1"/>
      <c r="I2270" s="38">
        <f t="shared" si="0"/>
        <v>0</v>
      </c>
      <c r="J2270" s="1"/>
      <c r="K2270" s="29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.75" customHeight="1" x14ac:dyDescent="0.3">
      <c r="A2271" s="1"/>
      <c r="B2271" s="55"/>
      <c r="C2271" s="56"/>
      <c r="D2271" s="57"/>
      <c r="E2271" s="58"/>
      <c r="F2271" s="39"/>
      <c r="G2271" s="59"/>
      <c r="H2271" s="1"/>
      <c r="I2271" s="38">
        <f t="shared" si="0"/>
        <v>0</v>
      </c>
      <c r="J2271" s="1"/>
      <c r="K2271" s="29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.75" customHeight="1" x14ac:dyDescent="0.3">
      <c r="A2272" s="1"/>
      <c r="B2272" s="55"/>
      <c r="C2272" s="56"/>
      <c r="D2272" s="57"/>
      <c r="E2272" s="58"/>
      <c r="F2272" s="39"/>
      <c r="G2272" s="59"/>
      <c r="H2272" s="1"/>
      <c r="I2272" s="38">
        <f t="shared" si="0"/>
        <v>0</v>
      </c>
      <c r="J2272" s="1"/>
      <c r="K2272" s="29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.75" customHeight="1" x14ac:dyDescent="0.3">
      <c r="A2273" s="1"/>
      <c r="B2273" s="55"/>
      <c r="C2273" s="56"/>
      <c r="D2273" s="57"/>
      <c r="E2273" s="58"/>
      <c r="F2273" s="39"/>
      <c r="G2273" s="59"/>
      <c r="H2273" s="1"/>
      <c r="I2273" s="38">
        <f t="shared" si="0"/>
        <v>0</v>
      </c>
      <c r="J2273" s="1"/>
      <c r="K2273" s="29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.75" customHeight="1" x14ac:dyDescent="0.3">
      <c r="A2274" s="1"/>
      <c r="B2274" s="55"/>
      <c r="C2274" s="56"/>
      <c r="D2274" s="57"/>
      <c r="E2274" s="58"/>
      <c r="F2274" s="39"/>
      <c r="G2274" s="59"/>
      <c r="H2274" s="1"/>
      <c r="I2274" s="38">
        <f t="shared" si="0"/>
        <v>0</v>
      </c>
      <c r="J2274" s="1"/>
      <c r="K2274" s="29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.75" customHeight="1" x14ac:dyDescent="0.3">
      <c r="A2275" s="1"/>
      <c r="B2275" s="55"/>
      <c r="C2275" s="56"/>
      <c r="D2275" s="57"/>
      <c r="E2275" s="58"/>
      <c r="F2275" s="39"/>
      <c r="G2275" s="59"/>
      <c r="H2275" s="1"/>
      <c r="I2275" s="38">
        <f t="shared" si="0"/>
        <v>0</v>
      </c>
      <c r="J2275" s="1"/>
      <c r="K2275" s="29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.75" customHeight="1" x14ac:dyDescent="0.3">
      <c r="A2276" s="1"/>
      <c r="B2276" s="55"/>
      <c r="C2276" s="56"/>
      <c r="D2276" s="57"/>
      <c r="E2276" s="58"/>
      <c r="F2276" s="39"/>
      <c r="G2276" s="59"/>
      <c r="H2276" s="1"/>
      <c r="I2276" s="38">
        <f t="shared" si="0"/>
        <v>0</v>
      </c>
      <c r="J2276" s="1"/>
      <c r="K2276" s="29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.75" customHeight="1" x14ac:dyDescent="0.3">
      <c r="A2277" s="1"/>
      <c r="B2277" s="55"/>
      <c r="C2277" s="56"/>
      <c r="D2277" s="57"/>
      <c r="E2277" s="58"/>
      <c r="F2277" s="39"/>
      <c r="G2277" s="59"/>
      <c r="H2277" s="1"/>
      <c r="I2277" s="38">
        <f t="shared" si="0"/>
        <v>0</v>
      </c>
      <c r="J2277" s="1"/>
      <c r="K2277" s="29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5.75" customHeight="1" x14ac:dyDescent="0.3">
      <c r="A2278" s="1"/>
      <c r="B2278" s="55"/>
      <c r="C2278" s="56"/>
      <c r="D2278" s="57"/>
      <c r="E2278" s="58"/>
      <c r="F2278" s="39"/>
      <c r="G2278" s="59"/>
      <c r="H2278" s="1"/>
      <c r="I2278" s="38">
        <f t="shared" si="0"/>
        <v>0</v>
      </c>
      <c r="J2278" s="1"/>
      <c r="K2278" s="29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.75" customHeight="1" x14ac:dyDescent="0.3">
      <c r="A2279" s="1"/>
      <c r="B2279" s="55"/>
      <c r="C2279" s="56"/>
      <c r="D2279" s="57"/>
      <c r="E2279" s="58"/>
      <c r="F2279" s="39"/>
      <c r="G2279" s="59"/>
      <c r="H2279" s="1"/>
      <c r="I2279" s="38">
        <f t="shared" si="0"/>
        <v>0</v>
      </c>
      <c r="J2279" s="1"/>
      <c r="K2279" s="29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.75" customHeight="1" x14ac:dyDescent="0.3">
      <c r="A2280" s="1"/>
      <c r="B2280" s="55"/>
      <c r="C2280" s="56"/>
      <c r="D2280" s="57"/>
      <c r="E2280" s="58"/>
      <c r="F2280" s="39"/>
      <c r="G2280" s="59"/>
      <c r="H2280" s="1"/>
      <c r="I2280" s="38">
        <f t="shared" si="0"/>
        <v>0</v>
      </c>
      <c r="J2280" s="1"/>
      <c r="K2280" s="29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.75" customHeight="1" x14ac:dyDescent="0.3">
      <c r="A2281" s="1"/>
      <c r="B2281" s="55"/>
      <c r="C2281" s="56"/>
      <c r="D2281" s="57"/>
      <c r="E2281" s="58"/>
      <c r="F2281" s="39"/>
      <c r="G2281" s="59"/>
      <c r="H2281" s="1"/>
      <c r="I2281" s="38">
        <f t="shared" si="0"/>
        <v>0</v>
      </c>
      <c r="J2281" s="1"/>
      <c r="K2281" s="29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5.75" customHeight="1" x14ac:dyDescent="0.3">
      <c r="A2282" s="1"/>
      <c r="B2282" s="55"/>
      <c r="C2282" s="56"/>
      <c r="D2282" s="57"/>
      <c r="E2282" s="58"/>
      <c r="F2282" s="39"/>
      <c r="G2282" s="59"/>
      <c r="H2282" s="1"/>
      <c r="I2282" s="38">
        <f t="shared" si="0"/>
        <v>0</v>
      </c>
      <c r="J2282" s="1"/>
      <c r="K2282" s="29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.75" customHeight="1" x14ac:dyDescent="0.3">
      <c r="A2283" s="1"/>
      <c r="B2283" s="55"/>
      <c r="C2283" s="56"/>
      <c r="D2283" s="57"/>
      <c r="E2283" s="58"/>
      <c r="F2283" s="39"/>
      <c r="G2283" s="59"/>
      <c r="H2283" s="1"/>
      <c r="I2283" s="38">
        <f t="shared" si="0"/>
        <v>0</v>
      </c>
      <c r="J2283" s="1"/>
      <c r="K2283" s="29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.75" customHeight="1" x14ac:dyDescent="0.3">
      <c r="A2284" s="1"/>
      <c r="B2284" s="55"/>
      <c r="C2284" s="56"/>
      <c r="D2284" s="57"/>
      <c r="E2284" s="58"/>
      <c r="F2284" s="39"/>
      <c r="G2284" s="59"/>
      <c r="H2284" s="1"/>
      <c r="I2284" s="38">
        <f t="shared" si="0"/>
        <v>0</v>
      </c>
      <c r="J2284" s="1"/>
      <c r="K2284" s="29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.75" customHeight="1" x14ac:dyDescent="0.3">
      <c r="A2285" s="1"/>
      <c r="B2285" s="55"/>
      <c r="C2285" s="56"/>
      <c r="D2285" s="57"/>
      <c r="E2285" s="58"/>
      <c r="F2285" s="39"/>
      <c r="G2285" s="59"/>
      <c r="H2285" s="1"/>
      <c r="I2285" s="38">
        <f t="shared" si="0"/>
        <v>0</v>
      </c>
      <c r="J2285" s="1"/>
      <c r="K2285" s="29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.75" customHeight="1" x14ac:dyDescent="0.3">
      <c r="A2286" s="1"/>
      <c r="B2286" s="55"/>
      <c r="C2286" s="56"/>
      <c r="D2286" s="57"/>
      <c r="E2286" s="58"/>
      <c r="F2286" s="39"/>
      <c r="G2286" s="59"/>
      <c r="H2286" s="1"/>
      <c r="I2286" s="38">
        <f t="shared" si="0"/>
        <v>0</v>
      </c>
      <c r="J2286" s="1"/>
      <c r="K2286" s="29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.75" customHeight="1" x14ac:dyDescent="0.3">
      <c r="A2287" s="1"/>
      <c r="B2287" s="55"/>
      <c r="C2287" s="56"/>
      <c r="D2287" s="57"/>
      <c r="E2287" s="58"/>
      <c r="F2287" s="39"/>
      <c r="G2287" s="59"/>
      <c r="H2287" s="1"/>
      <c r="I2287" s="38">
        <f t="shared" si="0"/>
        <v>0</v>
      </c>
      <c r="J2287" s="1"/>
      <c r="K2287" s="29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.75" customHeight="1" x14ac:dyDescent="0.3">
      <c r="A2288" s="1"/>
      <c r="B2288" s="55"/>
      <c r="C2288" s="56"/>
      <c r="D2288" s="57"/>
      <c r="E2288" s="58"/>
      <c r="F2288" s="39"/>
      <c r="G2288" s="59"/>
      <c r="H2288" s="1"/>
      <c r="I2288" s="38">
        <f t="shared" si="0"/>
        <v>0</v>
      </c>
      <c r="J2288" s="1"/>
      <c r="K2288" s="29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.75" customHeight="1" x14ac:dyDescent="0.3">
      <c r="A2289" s="1"/>
      <c r="B2289" s="55"/>
      <c r="C2289" s="56"/>
      <c r="D2289" s="57"/>
      <c r="E2289" s="58"/>
      <c r="F2289" s="39"/>
      <c r="G2289" s="59"/>
      <c r="H2289" s="1"/>
      <c r="I2289" s="38">
        <f t="shared" si="0"/>
        <v>0</v>
      </c>
      <c r="J2289" s="1"/>
      <c r="K2289" s="29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.75" customHeight="1" x14ac:dyDescent="0.3">
      <c r="A2290" s="1"/>
      <c r="B2290" s="55"/>
      <c r="C2290" s="56"/>
      <c r="D2290" s="57"/>
      <c r="E2290" s="58"/>
      <c r="F2290" s="39"/>
      <c r="G2290" s="59"/>
      <c r="H2290" s="1"/>
      <c r="I2290" s="38">
        <f t="shared" si="0"/>
        <v>0</v>
      </c>
      <c r="J2290" s="1"/>
      <c r="K2290" s="29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.75" customHeight="1" x14ac:dyDescent="0.3">
      <c r="A2291" s="1"/>
      <c r="B2291" s="55"/>
      <c r="C2291" s="56"/>
      <c r="D2291" s="57"/>
      <c r="E2291" s="58"/>
      <c r="F2291" s="39"/>
      <c r="G2291" s="59"/>
      <c r="H2291" s="1"/>
      <c r="I2291" s="38">
        <f t="shared" si="0"/>
        <v>0</v>
      </c>
      <c r="J2291" s="1"/>
      <c r="K2291" s="29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.75" customHeight="1" x14ac:dyDescent="0.3">
      <c r="A2292" s="1"/>
      <c r="B2292" s="55"/>
      <c r="C2292" s="56"/>
      <c r="D2292" s="57"/>
      <c r="E2292" s="58"/>
      <c r="F2292" s="39"/>
      <c r="G2292" s="59"/>
      <c r="H2292" s="1"/>
      <c r="I2292" s="38">
        <f t="shared" si="0"/>
        <v>0</v>
      </c>
      <c r="J2292" s="1"/>
      <c r="K2292" s="29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.75" customHeight="1" x14ac:dyDescent="0.3">
      <c r="A2293" s="1"/>
      <c r="B2293" s="55"/>
      <c r="C2293" s="56"/>
      <c r="D2293" s="57"/>
      <c r="E2293" s="58"/>
      <c r="F2293" s="39"/>
      <c r="G2293" s="59"/>
      <c r="H2293" s="1"/>
      <c r="I2293" s="38">
        <f t="shared" si="0"/>
        <v>0</v>
      </c>
      <c r="J2293" s="1"/>
      <c r="K2293" s="29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.75" customHeight="1" x14ac:dyDescent="0.3">
      <c r="A2294" s="1"/>
      <c r="B2294" s="55"/>
      <c r="C2294" s="56"/>
      <c r="D2294" s="57"/>
      <c r="E2294" s="58"/>
      <c r="F2294" s="39"/>
      <c r="G2294" s="59"/>
      <c r="H2294" s="1"/>
      <c r="I2294" s="38">
        <f t="shared" si="0"/>
        <v>0</v>
      </c>
      <c r="J2294" s="1"/>
      <c r="K2294" s="29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.75" customHeight="1" x14ac:dyDescent="0.3">
      <c r="A2295" s="1"/>
      <c r="B2295" s="55"/>
      <c r="C2295" s="56"/>
      <c r="D2295" s="57"/>
      <c r="E2295" s="58"/>
      <c r="F2295" s="39"/>
      <c r="G2295" s="59"/>
      <c r="H2295" s="1"/>
      <c r="I2295" s="38">
        <f t="shared" si="0"/>
        <v>0</v>
      </c>
      <c r="J2295" s="1"/>
      <c r="K2295" s="29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.75" customHeight="1" x14ac:dyDescent="0.3">
      <c r="A2296" s="1"/>
      <c r="B2296" s="55"/>
      <c r="C2296" s="56"/>
      <c r="D2296" s="57"/>
      <c r="E2296" s="58"/>
      <c r="F2296" s="39"/>
      <c r="G2296" s="59"/>
      <c r="H2296" s="1"/>
      <c r="I2296" s="38">
        <f t="shared" si="0"/>
        <v>0</v>
      </c>
      <c r="J2296" s="1"/>
      <c r="K2296" s="29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.75" customHeight="1" x14ac:dyDescent="0.3">
      <c r="A2297" s="1"/>
      <c r="B2297" s="55"/>
      <c r="C2297" s="56"/>
      <c r="D2297" s="57"/>
      <c r="E2297" s="58"/>
      <c r="F2297" s="39"/>
      <c r="G2297" s="59"/>
      <c r="H2297" s="1"/>
      <c r="I2297" s="38">
        <f t="shared" si="0"/>
        <v>0</v>
      </c>
      <c r="J2297" s="1"/>
      <c r="K2297" s="29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.75" customHeight="1" x14ac:dyDescent="0.3">
      <c r="A2298" s="1"/>
      <c r="B2298" s="55"/>
      <c r="C2298" s="56"/>
      <c r="D2298" s="57"/>
      <c r="E2298" s="58"/>
      <c r="F2298" s="39"/>
      <c r="G2298" s="59"/>
      <c r="H2298" s="1"/>
      <c r="I2298" s="38">
        <f t="shared" si="0"/>
        <v>0</v>
      </c>
      <c r="J2298" s="1"/>
      <c r="K2298" s="29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.75" customHeight="1" x14ac:dyDescent="0.3">
      <c r="A2299" s="1"/>
      <c r="B2299" s="55"/>
      <c r="C2299" s="56"/>
      <c r="D2299" s="57"/>
      <c r="E2299" s="58"/>
      <c r="F2299" s="39"/>
      <c r="G2299" s="59"/>
      <c r="H2299" s="1"/>
      <c r="I2299" s="38">
        <f t="shared" si="0"/>
        <v>0</v>
      </c>
      <c r="J2299" s="1"/>
      <c r="K2299" s="29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.75" customHeight="1" x14ac:dyDescent="0.3">
      <c r="A2300" s="1"/>
      <c r="B2300" s="55"/>
      <c r="C2300" s="56"/>
      <c r="D2300" s="57"/>
      <c r="E2300" s="58"/>
      <c r="F2300" s="39"/>
      <c r="G2300" s="59"/>
      <c r="H2300" s="1"/>
      <c r="I2300" s="38">
        <f t="shared" si="0"/>
        <v>0</v>
      </c>
      <c r="J2300" s="1"/>
      <c r="K2300" s="29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.75" customHeight="1" x14ac:dyDescent="0.3">
      <c r="A2301" s="1"/>
      <c r="B2301" s="55"/>
      <c r="C2301" s="56"/>
      <c r="D2301" s="57"/>
      <c r="E2301" s="58"/>
      <c r="F2301" s="39"/>
      <c r="G2301" s="59"/>
      <c r="H2301" s="1"/>
      <c r="I2301" s="38">
        <f t="shared" si="0"/>
        <v>0</v>
      </c>
      <c r="J2301" s="1"/>
      <c r="K2301" s="29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.75" customHeight="1" x14ac:dyDescent="0.3">
      <c r="A2302" s="1"/>
      <c r="B2302" s="55"/>
      <c r="C2302" s="56"/>
      <c r="D2302" s="57"/>
      <c r="E2302" s="58"/>
      <c r="F2302" s="39"/>
      <c r="G2302" s="59"/>
      <c r="H2302" s="1"/>
      <c r="I2302" s="38">
        <f t="shared" si="0"/>
        <v>0</v>
      </c>
      <c r="J2302" s="1"/>
      <c r="K2302" s="29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.75" customHeight="1" x14ac:dyDescent="0.3">
      <c r="A2303" s="1"/>
      <c r="B2303" s="55"/>
      <c r="C2303" s="56"/>
      <c r="D2303" s="57"/>
      <c r="E2303" s="58"/>
      <c r="F2303" s="39"/>
      <c r="G2303" s="59"/>
      <c r="H2303" s="1"/>
      <c r="I2303" s="38">
        <f t="shared" si="0"/>
        <v>0</v>
      </c>
      <c r="J2303" s="1"/>
      <c r="K2303" s="29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.75" customHeight="1" x14ac:dyDescent="0.3">
      <c r="A2304" s="1"/>
      <c r="B2304" s="55"/>
      <c r="C2304" s="56"/>
      <c r="D2304" s="57"/>
      <c r="E2304" s="58"/>
      <c r="F2304" s="39"/>
      <c r="G2304" s="59"/>
      <c r="H2304" s="1"/>
      <c r="I2304" s="38">
        <f t="shared" si="0"/>
        <v>0</v>
      </c>
      <c r="J2304" s="1"/>
      <c r="K2304" s="29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.75" customHeight="1" x14ac:dyDescent="0.3">
      <c r="A2305" s="1"/>
      <c r="B2305" s="55"/>
      <c r="C2305" s="56"/>
      <c r="D2305" s="57"/>
      <c r="E2305" s="58"/>
      <c r="F2305" s="39"/>
      <c r="G2305" s="59"/>
      <c r="H2305" s="1"/>
      <c r="I2305" s="38">
        <f t="shared" si="0"/>
        <v>0</v>
      </c>
      <c r="J2305" s="1"/>
      <c r="K2305" s="29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.75" customHeight="1" x14ac:dyDescent="0.3">
      <c r="A2306" s="1"/>
      <c r="B2306" s="55"/>
      <c r="C2306" s="56"/>
      <c r="D2306" s="57"/>
      <c r="E2306" s="58"/>
      <c r="F2306" s="39"/>
      <c r="G2306" s="59"/>
      <c r="H2306" s="1"/>
      <c r="I2306" s="38">
        <f t="shared" si="0"/>
        <v>0</v>
      </c>
      <c r="J2306" s="1"/>
      <c r="K2306" s="29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.75" customHeight="1" x14ac:dyDescent="0.3">
      <c r="A2307" s="1"/>
      <c r="B2307" s="55"/>
      <c r="C2307" s="56"/>
      <c r="D2307" s="57"/>
      <c r="E2307" s="58"/>
      <c r="F2307" s="39"/>
      <c r="G2307" s="59"/>
      <c r="H2307" s="1"/>
      <c r="I2307" s="38">
        <f t="shared" si="0"/>
        <v>0</v>
      </c>
      <c r="J2307" s="1"/>
      <c r="K2307" s="29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.75" customHeight="1" x14ac:dyDescent="0.3">
      <c r="A2308" s="1"/>
      <c r="B2308" s="55"/>
      <c r="C2308" s="56"/>
      <c r="D2308" s="57"/>
      <c r="E2308" s="58"/>
      <c r="F2308" s="39"/>
      <c r="G2308" s="59"/>
      <c r="H2308" s="1"/>
      <c r="I2308" s="38">
        <f t="shared" si="0"/>
        <v>0</v>
      </c>
      <c r="J2308" s="1"/>
      <c r="K2308" s="29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5.75" customHeight="1" x14ac:dyDescent="0.3">
      <c r="A2309" s="1"/>
      <c r="B2309" s="55"/>
      <c r="C2309" s="56"/>
      <c r="D2309" s="57"/>
      <c r="E2309" s="58"/>
      <c r="F2309" s="39"/>
      <c r="G2309" s="59"/>
      <c r="H2309" s="1"/>
      <c r="I2309" s="38">
        <f t="shared" si="0"/>
        <v>0</v>
      </c>
      <c r="J2309" s="1"/>
      <c r="K2309" s="29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.75" customHeight="1" x14ac:dyDescent="0.3">
      <c r="A2310" s="1"/>
      <c r="B2310" s="55"/>
      <c r="C2310" s="56"/>
      <c r="D2310" s="57"/>
      <c r="E2310" s="58"/>
      <c r="F2310" s="39"/>
      <c r="G2310" s="59"/>
      <c r="H2310" s="1"/>
      <c r="I2310" s="38">
        <f t="shared" si="0"/>
        <v>0</v>
      </c>
      <c r="J2310" s="1"/>
      <c r="K2310" s="29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.75" customHeight="1" x14ac:dyDescent="0.3">
      <c r="A2311" s="1"/>
      <c r="B2311" s="55"/>
      <c r="C2311" s="56"/>
      <c r="D2311" s="57"/>
      <c r="E2311" s="58"/>
      <c r="F2311" s="39"/>
      <c r="G2311" s="59"/>
      <c r="H2311" s="1"/>
      <c r="I2311" s="38">
        <f t="shared" si="0"/>
        <v>0</v>
      </c>
      <c r="J2311" s="1"/>
      <c r="K2311" s="29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.75" customHeight="1" x14ac:dyDescent="0.3">
      <c r="A2312" s="1"/>
      <c r="B2312" s="55"/>
      <c r="C2312" s="56"/>
      <c r="D2312" s="57"/>
      <c r="E2312" s="58"/>
      <c r="F2312" s="39"/>
      <c r="G2312" s="59"/>
      <c r="H2312" s="1"/>
      <c r="I2312" s="38">
        <f t="shared" si="0"/>
        <v>0</v>
      </c>
      <c r="J2312" s="1"/>
      <c r="K2312" s="29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.75" customHeight="1" x14ac:dyDescent="0.3">
      <c r="A2313" s="1"/>
      <c r="B2313" s="55"/>
      <c r="C2313" s="56"/>
      <c r="D2313" s="57"/>
      <c r="E2313" s="58"/>
      <c r="F2313" s="39"/>
      <c r="G2313" s="59"/>
      <c r="H2313" s="1"/>
      <c r="I2313" s="38">
        <f t="shared" si="0"/>
        <v>0</v>
      </c>
      <c r="J2313" s="1"/>
      <c r="K2313" s="29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.75" customHeight="1" x14ac:dyDescent="0.3">
      <c r="A2314" s="1"/>
      <c r="B2314" s="55"/>
      <c r="C2314" s="56"/>
      <c r="D2314" s="57"/>
      <c r="E2314" s="58"/>
      <c r="F2314" s="39"/>
      <c r="G2314" s="59"/>
      <c r="H2314" s="1"/>
      <c r="I2314" s="38">
        <f t="shared" si="0"/>
        <v>0</v>
      </c>
      <c r="J2314" s="1"/>
      <c r="K2314" s="29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.75" customHeight="1" x14ac:dyDescent="0.3">
      <c r="A2315" s="1"/>
      <c r="B2315" s="55"/>
      <c r="C2315" s="56"/>
      <c r="D2315" s="57"/>
      <c r="E2315" s="58"/>
      <c r="F2315" s="39"/>
      <c r="G2315" s="59"/>
      <c r="H2315" s="1"/>
      <c r="I2315" s="38">
        <f t="shared" si="0"/>
        <v>0</v>
      </c>
      <c r="J2315" s="1"/>
      <c r="K2315" s="29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.75" customHeight="1" x14ac:dyDescent="0.3">
      <c r="A2316" s="1"/>
      <c r="B2316" s="55"/>
      <c r="C2316" s="56"/>
      <c r="D2316" s="57"/>
      <c r="E2316" s="58"/>
      <c r="F2316" s="39"/>
      <c r="G2316" s="59"/>
      <c r="H2316" s="1"/>
      <c r="I2316" s="38">
        <f t="shared" si="0"/>
        <v>0</v>
      </c>
      <c r="J2316" s="1"/>
      <c r="K2316" s="29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.75" customHeight="1" x14ac:dyDescent="0.3">
      <c r="A2317" s="1"/>
      <c r="B2317" s="55"/>
      <c r="C2317" s="56"/>
      <c r="D2317" s="57"/>
      <c r="E2317" s="58"/>
      <c r="F2317" s="39"/>
      <c r="G2317" s="59"/>
      <c r="H2317" s="1"/>
      <c r="I2317" s="38">
        <f t="shared" si="0"/>
        <v>0</v>
      </c>
      <c r="J2317" s="1"/>
      <c r="K2317" s="29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.75" customHeight="1" x14ac:dyDescent="0.3">
      <c r="A2318" s="1"/>
      <c r="B2318" s="55"/>
      <c r="C2318" s="56"/>
      <c r="D2318" s="57"/>
      <c r="E2318" s="58"/>
      <c r="F2318" s="39"/>
      <c r="G2318" s="59"/>
      <c r="H2318" s="1"/>
      <c r="I2318" s="38">
        <f t="shared" si="0"/>
        <v>0</v>
      </c>
      <c r="J2318" s="1"/>
      <c r="K2318" s="29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5.75" customHeight="1" x14ac:dyDescent="0.3">
      <c r="A2319" s="1"/>
      <c r="B2319" s="55"/>
      <c r="C2319" s="56"/>
      <c r="D2319" s="57"/>
      <c r="E2319" s="58"/>
      <c r="F2319" s="39"/>
      <c r="G2319" s="59"/>
      <c r="H2319" s="1"/>
      <c r="I2319" s="38">
        <f t="shared" si="0"/>
        <v>0</v>
      </c>
      <c r="J2319" s="1"/>
      <c r="K2319" s="29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.75" customHeight="1" x14ac:dyDescent="0.3">
      <c r="A2320" s="1"/>
      <c r="B2320" s="55"/>
      <c r="C2320" s="56"/>
      <c r="D2320" s="57"/>
      <c r="E2320" s="58"/>
      <c r="F2320" s="39"/>
      <c r="G2320" s="59"/>
      <c r="H2320" s="1"/>
      <c r="I2320" s="38">
        <f t="shared" si="0"/>
        <v>0</v>
      </c>
      <c r="J2320" s="1"/>
      <c r="K2320" s="29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.75" customHeight="1" x14ac:dyDescent="0.3">
      <c r="A2321" s="1"/>
      <c r="B2321" s="55"/>
      <c r="C2321" s="56"/>
      <c r="D2321" s="57"/>
      <c r="E2321" s="58"/>
      <c r="F2321" s="39"/>
      <c r="G2321" s="59"/>
      <c r="H2321" s="1"/>
      <c r="I2321" s="38">
        <f t="shared" si="0"/>
        <v>0</v>
      </c>
      <c r="J2321" s="1"/>
      <c r="K2321" s="29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.75" customHeight="1" x14ac:dyDescent="0.3">
      <c r="A2322" s="1"/>
      <c r="B2322" s="55"/>
      <c r="C2322" s="56"/>
      <c r="D2322" s="57"/>
      <c r="E2322" s="58"/>
      <c r="F2322" s="39"/>
      <c r="G2322" s="59"/>
      <c r="H2322" s="1"/>
      <c r="I2322" s="38">
        <f t="shared" si="0"/>
        <v>0</v>
      </c>
      <c r="J2322" s="1"/>
      <c r="K2322" s="29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.75" customHeight="1" x14ac:dyDescent="0.3">
      <c r="A2323" s="1"/>
      <c r="B2323" s="55"/>
      <c r="C2323" s="56"/>
      <c r="D2323" s="57"/>
      <c r="E2323" s="58"/>
      <c r="F2323" s="39"/>
      <c r="G2323" s="59"/>
      <c r="H2323" s="1"/>
      <c r="I2323" s="38">
        <f t="shared" si="0"/>
        <v>0</v>
      </c>
      <c r="J2323" s="1"/>
      <c r="K2323" s="29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.75" customHeight="1" x14ac:dyDescent="0.3">
      <c r="A2324" s="1"/>
      <c r="B2324" s="55"/>
      <c r="C2324" s="56"/>
      <c r="D2324" s="57"/>
      <c r="E2324" s="58"/>
      <c r="F2324" s="39"/>
      <c r="G2324" s="59"/>
      <c r="H2324" s="1"/>
      <c r="I2324" s="38">
        <f t="shared" si="0"/>
        <v>0</v>
      </c>
      <c r="J2324" s="1"/>
      <c r="K2324" s="29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.75" customHeight="1" x14ac:dyDescent="0.3">
      <c r="A2325" s="1"/>
      <c r="B2325" s="55"/>
      <c r="C2325" s="56"/>
      <c r="D2325" s="57"/>
      <c r="E2325" s="58"/>
      <c r="F2325" s="39"/>
      <c r="G2325" s="59"/>
      <c r="H2325" s="1"/>
      <c r="I2325" s="38">
        <f t="shared" si="0"/>
        <v>0</v>
      </c>
      <c r="J2325" s="1"/>
      <c r="K2325" s="29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.75" customHeight="1" x14ac:dyDescent="0.3">
      <c r="A2326" s="1"/>
      <c r="B2326" s="55"/>
      <c r="C2326" s="56"/>
      <c r="D2326" s="57"/>
      <c r="E2326" s="58"/>
      <c r="F2326" s="39"/>
      <c r="G2326" s="59"/>
      <c r="H2326" s="1"/>
      <c r="I2326" s="38">
        <f t="shared" si="0"/>
        <v>0</v>
      </c>
      <c r="J2326" s="1"/>
      <c r="K2326" s="29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.75" customHeight="1" x14ac:dyDescent="0.3">
      <c r="A2327" s="1"/>
      <c r="B2327" s="55"/>
      <c r="C2327" s="56"/>
      <c r="D2327" s="57"/>
      <c r="E2327" s="58"/>
      <c r="F2327" s="39"/>
      <c r="G2327" s="59"/>
      <c r="H2327" s="1"/>
      <c r="I2327" s="38">
        <f t="shared" si="0"/>
        <v>0</v>
      </c>
      <c r="J2327" s="1"/>
      <c r="K2327" s="29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.75" customHeight="1" x14ac:dyDescent="0.3">
      <c r="A2328" s="1"/>
      <c r="B2328" s="55"/>
      <c r="C2328" s="56"/>
      <c r="D2328" s="57"/>
      <c r="E2328" s="58"/>
      <c r="F2328" s="39"/>
      <c r="G2328" s="59"/>
      <c r="H2328" s="1"/>
      <c r="I2328" s="38">
        <f t="shared" si="0"/>
        <v>0</v>
      </c>
      <c r="J2328" s="1"/>
      <c r="K2328" s="29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.75" customHeight="1" x14ac:dyDescent="0.3">
      <c r="A2329" s="1"/>
      <c r="B2329" s="55"/>
      <c r="C2329" s="56"/>
      <c r="D2329" s="57"/>
      <c r="E2329" s="58"/>
      <c r="F2329" s="39"/>
      <c r="G2329" s="59"/>
      <c r="H2329" s="1"/>
      <c r="I2329" s="38">
        <f t="shared" si="0"/>
        <v>0</v>
      </c>
      <c r="J2329" s="1"/>
      <c r="K2329" s="29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.75" customHeight="1" x14ac:dyDescent="0.3">
      <c r="A2330" s="1"/>
      <c r="B2330" s="55"/>
      <c r="C2330" s="56"/>
      <c r="D2330" s="57"/>
      <c r="E2330" s="58"/>
      <c r="F2330" s="39"/>
      <c r="G2330" s="59"/>
      <c r="H2330" s="1"/>
      <c r="I2330" s="38">
        <f t="shared" si="0"/>
        <v>0</v>
      </c>
      <c r="J2330" s="1"/>
      <c r="K2330" s="29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.75" customHeight="1" x14ac:dyDescent="0.3">
      <c r="A2331" s="1"/>
      <c r="B2331" s="55"/>
      <c r="C2331" s="56"/>
      <c r="D2331" s="57"/>
      <c r="E2331" s="58"/>
      <c r="F2331" s="39"/>
      <c r="G2331" s="59"/>
      <c r="H2331" s="1"/>
      <c r="I2331" s="38">
        <f t="shared" si="0"/>
        <v>0</v>
      </c>
      <c r="J2331" s="1"/>
      <c r="K2331" s="29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.75" customHeight="1" x14ac:dyDescent="0.3">
      <c r="A2332" s="1"/>
      <c r="B2332" s="55"/>
      <c r="C2332" s="56"/>
      <c r="D2332" s="57"/>
      <c r="E2332" s="58"/>
      <c r="F2332" s="39"/>
      <c r="G2332" s="59"/>
      <c r="H2332" s="1"/>
      <c r="I2332" s="38">
        <f t="shared" si="0"/>
        <v>0</v>
      </c>
      <c r="J2332" s="1"/>
      <c r="K2332" s="29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.75" customHeight="1" x14ac:dyDescent="0.3">
      <c r="A2333" s="1"/>
      <c r="B2333" s="55"/>
      <c r="C2333" s="56"/>
      <c r="D2333" s="57"/>
      <c r="E2333" s="58"/>
      <c r="F2333" s="39"/>
      <c r="G2333" s="59"/>
      <c r="H2333" s="1"/>
      <c r="I2333" s="38">
        <f t="shared" si="0"/>
        <v>0</v>
      </c>
      <c r="J2333" s="1"/>
      <c r="K2333" s="29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.75" customHeight="1" x14ac:dyDescent="0.3">
      <c r="A2334" s="1"/>
      <c r="B2334" s="55"/>
      <c r="C2334" s="56"/>
      <c r="D2334" s="57"/>
      <c r="E2334" s="58"/>
      <c r="F2334" s="39"/>
      <c r="G2334" s="59"/>
      <c r="H2334" s="1"/>
      <c r="I2334" s="38">
        <f t="shared" si="0"/>
        <v>0</v>
      </c>
      <c r="J2334" s="1"/>
      <c r="K2334" s="29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.75" customHeight="1" x14ac:dyDescent="0.3">
      <c r="A2335" s="1"/>
      <c r="B2335" s="55"/>
      <c r="C2335" s="56"/>
      <c r="D2335" s="57"/>
      <c r="E2335" s="58"/>
      <c r="F2335" s="39"/>
      <c r="G2335" s="59"/>
      <c r="H2335" s="1"/>
      <c r="I2335" s="38">
        <f t="shared" si="0"/>
        <v>0</v>
      </c>
      <c r="J2335" s="1"/>
      <c r="K2335" s="29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.75" customHeight="1" x14ac:dyDescent="0.3">
      <c r="A2336" s="1"/>
      <c r="B2336" s="55"/>
      <c r="C2336" s="56"/>
      <c r="D2336" s="57"/>
      <c r="E2336" s="58"/>
      <c r="F2336" s="39"/>
      <c r="G2336" s="59"/>
      <c r="H2336" s="1"/>
      <c r="I2336" s="38">
        <f t="shared" si="0"/>
        <v>0</v>
      </c>
      <c r="J2336" s="1"/>
      <c r="K2336" s="29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.75" customHeight="1" x14ac:dyDescent="0.3">
      <c r="A2337" s="1"/>
      <c r="B2337" s="55"/>
      <c r="C2337" s="56"/>
      <c r="D2337" s="57"/>
      <c r="E2337" s="58"/>
      <c r="F2337" s="39"/>
      <c r="G2337" s="59"/>
      <c r="H2337" s="1"/>
      <c r="I2337" s="38">
        <f t="shared" si="0"/>
        <v>0</v>
      </c>
      <c r="J2337" s="1"/>
      <c r="K2337" s="29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.75" customHeight="1" x14ac:dyDescent="0.3">
      <c r="A2338" s="1"/>
      <c r="B2338" s="55"/>
      <c r="C2338" s="56"/>
      <c r="D2338" s="57"/>
      <c r="E2338" s="58"/>
      <c r="F2338" s="39"/>
      <c r="G2338" s="59"/>
      <c r="H2338" s="1"/>
      <c r="I2338" s="38">
        <f t="shared" si="0"/>
        <v>0</v>
      </c>
      <c r="J2338" s="1"/>
      <c r="K2338" s="29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.75" customHeight="1" x14ac:dyDescent="0.3">
      <c r="A2339" s="1"/>
      <c r="B2339" s="55"/>
      <c r="C2339" s="56"/>
      <c r="D2339" s="57"/>
      <c r="E2339" s="58"/>
      <c r="F2339" s="39"/>
      <c r="G2339" s="59"/>
      <c r="H2339" s="1"/>
      <c r="I2339" s="38">
        <f t="shared" si="0"/>
        <v>0</v>
      </c>
      <c r="J2339" s="1"/>
      <c r="K2339" s="29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.75" customHeight="1" x14ac:dyDescent="0.3">
      <c r="A2340" s="1"/>
      <c r="B2340" s="55"/>
      <c r="C2340" s="56"/>
      <c r="D2340" s="57"/>
      <c r="E2340" s="58"/>
      <c r="F2340" s="39"/>
      <c r="G2340" s="59"/>
      <c r="H2340" s="1"/>
      <c r="I2340" s="38">
        <f t="shared" si="0"/>
        <v>0</v>
      </c>
      <c r="J2340" s="1"/>
      <c r="K2340" s="29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5.75" customHeight="1" x14ac:dyDescent="0.3">
      <c r="A2341" s="1"/>
      <c r="B2341" s="55"/>
      <c r="C2341" s="56"/>
      <c r="D2341" s="57"/>
      <c r="E2341" s="58"/>
      <c r="F2341" s="39"/>
      <c r="G2341" s="59"/>
      <c r="H2341" s="1"/>
      <c r="I2341" s="38">
        <f t="shared" si="0"/>
        <v>0</v>
      </c>
      <c r="J2341" s="1"/>
      <c r="K2341" s="29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.75" customHeight="1" x14ac:dyDescent="0.3">
      <c r="A2342" s="1"/>
      <c r="B2342" s="55"/>
      <c r="C2342" s="56"/>
      <c r="D2342" s="57"/>
      <c r="E2342" s="58"/>
      <c r="F2342" s="39"/>
      <c r="G2342" s="59"/>
      <c r="H2342" s="1"/>
      <c r="I2342" s="38">
        <f t="shared" si="0"/>
        <v>0</v>
      </c>
      <c r="J2342" s="1"/>
      <c r="K2342" s="29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.75" customHeight="1" x14ac:dyDescent="0.3">
      <c r="A2343" s="1"/>
      <c r="B2343" s="55"/>
      <c r="C2343" s="56"/>
      <c r="D2343" s="57"/>
      <c r="E2343" s="58"/>
      <c r="F2343" s="39"/>
      <c r="G2343" s="59"/>
      <c r="H2343" s="1"/>
      <c r="I2343" s="38">
        <f t="shared" si="0"/>
        <v>0</v>
      </c>
      <c r="J2343" s="1"/>
      <c r="K2343" s="29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.75" customHeight="1" x14ac:dyDescent="0.3">
      <c r="A2344" s="1"/>
      <c r="B2344" s="55"/>
      <c r="C2344" s="56"/>
      <c r="D2344" s="57"/>
      <c r="E2344" s="58"/>
      <c r="F2344" s="39"/>
      <c r="G2344" s="59"/>
      <c r="H2344" s="1"/>
      <c r="I2344" s="38">
        <f t="shared" si="0"/>
        <v>0</v>
      </c>
      <c r="J2344" s="1"/>
      <c r="K2344" s="29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.75" customHeight="1" x14ac:dyDescent="0.3">
      <c r="A2345" s="1"/>
      <c r="B2345" s="55"/>
      <c r="C2345" s="56"/>
      <c r="D2345" s="57"/>
      <c r="E2345" s="58"/>
      <c r="F2345" s="39"/>
      <c r="G2345" s="59"/>
      <c r="H2345" s="1"/>
      <c r="I2345" s="38">
        <f t="shared" si="0"/>
        <v>0</v>
      </c>
      <c r="J2345" s="1"/>
      <c r="K2345" s="29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.75" customHeight="1" x14ac:dyDescent="0.3">
      <c r="A2346" s="1"/>
      <c r="B2346" s="55"/>
      <c r="C2346" s="56"/>
      <c r="D2346" s="57"/>
      <c r="E2346" s="58"/>
      <c r="F2346" s="39"/>
      <c r="G2346" s="59"/>
      <c r="H2346" s="1"/>
      <c r="I2346" s="38">
        <f t="shared" si="0"/>
        <v>0</v>
      </c>
      <c r="J2346" s="1"/>
      <c r="K2346" s="29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5.75" customHeight="1" x14ac:dyDescent="0.3">
      <c r="A2347" s="1"/>
      <c r="B2347" s="55"/>
      <c r="C2347" s="56"/>
      <c r="D2347" s="57"/>
      <c r="E2347" s="58"/>
      <c r="F2347" s="39"/>
      <c r="G2347" s="59"/>
      <c r="H2347" s="1"/>
      <c r="I2347" s="38">
        <f t="shared" si="0"/>
        <v>0</v>
      </c>
      <c r="J2347" s="1"/>
      <c r="K2347" s="29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.75" customHeight="1" x14ac:dyDescent="0.3">
      <c r="A2348" s="1"/>
      <c r="B2348" s="55"/>
      <c r="C2348" s="56"/>
      <c r="D2348" s="57"/>
      <c r="E2348" s="58"/>
      <c r="F2348" s="39"/>
      <c r="G2348" s="59"/>
      <c r="H2348" s="1"/>
      <c r="I2348" s="38">
        <f t="shared" si="0"/>
        <v>0</v>
      </c>
      <c r="J2348" s="1"/>
      <c r="K2348" s="29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5.75" customHeight="1" x14ac:dyDescent="0.3">
      <c r="A2349" s="1"/>
      <c r="B2349" s="55"/>
      <c r="C2349" s="56"/>
      <c r="D2349" s="57"/>
      <c r="E2349" s="58"/>
      <c r="F2349" s="39"/>
      <c r="G2349" s="59"/>
      <c r="H2349" s="1"/>
      <c r="I2349" s="38">
        <f t="shared" si="0"/>
        <v>0</v>
      </c>
      <c r="J2349" s="1"/>
      <c r="K2349" s="29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.75" customHeight="1" x14ac:dyDescent="0.3">
      <c r="A2350" s="1"/>
      <c r="B2350" s="55"/>
      <c r="C2350" s="56"/>
      <c r="D2350" s="57"/>
      <c r="E2350" s="58"/>
      <c r="F2350" s="39"/>
      <c r="G2350" s="59"/>
      <c r="H2350" s="1"/>
      <c r="I2350" s="38">
        <f t="shared" si="0"/>
        <v>0</v>
      </c>
      <c r="J2350" s="1"/>
      <c r="K2350" s="29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.75" customHeight="1" x14ac:dyDescent="0.3">
      <c r="A2351" s="1"/>
      <c r="B2351" s="55"/>
      <c r="C2351" s="56"/>
      <c r="D2351" s="57"/>
      <c r="E2351" s="58"/>
      <c r="F2351" s="39"/>
      <c r="G2351" s="59"/>
      <c r="H2351" s="1"/>
      <c r="I2351" s="38">
        <f t="shared" si="0"/>
        <v>0</v>
      </c>
      <c r="J2351" s="1"/>
      <c r="K2351" s="29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.75" customHeight="1" x14ac:dyDescent="0.3">
      <c r="A2352" s="1"/>
      <c r="B2352" s="55"/>
      <c r="C2352" s="56"/>
      <c r="D2352" s="57"/>
      <c r="E2352" s="58"/>
      <c r="F2352" s="39"/>
      <c r="G2352" s="59"/>
      <c r="H2352" s="1"/>
      <c r="I2352" s="38">
        <f t="shared" si="0"/>
        <v>0</v>
      </c>
      <c r="J2352" s="1"/>
      <c r="K2352" s="29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.75" customHeight="1" x14ac:dyDescent="0.3">
      <c r="A2353" s="1"/>
      <c r="B2353" s="55"/>
      <c r="C2353" s="56"/>
      <c r="D2353" s="57"/>
      <c r="E2353" s="58"/>
      <c r="F2353" s="39"/>
      <c r="G2353" s="59"/>
      <c r="H2353" s="1"/>
      <c r="I2353" s="38">
        <f t="shared" si="0"/>
        <v>0</v>
      </c>
      <c r="J2353" s="1"/>
      <c r="K2353" s="29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.75" customHeight="1" x14ac:dyDescent="0.3">
      <c r="A2354" s="1"/>
      <c r="B2354" s="55"/>
      <c r="C2354" s="56"/>
      <c r="D2354" s="57"/>
      <c r="E2354" s="58"/>
      <c r="F2354" s="39"/>
      <c r="G2354" s="59"/>
      <c r="H2354" s="1"/>
      <c r="I2354" s="38">
        <f t="shared" si="0"/>
        <v>0</v>
      </c>
      <c r="J2354" s="1"/>
      <c r="K2354" s="29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.75" customHeight="1" x14ac:dyDescent="0.3">
      <c r="A2355" s="1"/>
      <c r="B2355" s="55"/>
      <c r="C2355" s="56"/>
      <c r="D2355" s="57"/>
      <c r="E2355" s="58"/>
      <c r="F2355" s="39"/>
      <c r="G2355" s="59"/>
      <c r="H2355" s="1"/>
      <c r="I2355" s="60"/>
      <c r="J2355" s="1"/>
      <c r="K2355" s="29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.75" customHeight="1" x14ac:dyDescent="0.3">
      <c r="A2356" s="1"/>
      <c r="B2356" s="55"/>
      <c r="C2356" s="56"/>
      <c r="D2356" s="57"/>
      <c r="E2356" s="58"/>
      <c r="F2356" s="39"/>
      <c r="G2356" s="59"/>
      <c r="H2356" s="1"/>
      <c r="I2356" s="60"/>
      <c r="J2356" s="1"/>
      <c r="K2356" s="29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.75" customHeight="1" x14ac:dyDescent="0.3">
      <c r="A2357" s="1"/>
      <c r="B2357" s="55"/>
      <c r="C2357" s="56"/>
      <c r="D2357" s="57"/>
      <c r="E2357" s="58"/>
      <c r="F2357" s="39"/>
      <c r="G2357" s="59"/>
      <c r="H2357" s="1"/>
      <c r="I2357" s="60"/>
      <c r="J2357" s="1"/>
      <c r="K2357" s="29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.75" customHeight="1" x14ac:dyDescent="0.3">
      <c r="A2358" s="1"/>
      <c r="B2358" s="55"/>
      <c r="C2358" s="56"/>
      <c r="D2358" s="57"/>
      <c r="E2358" s="58"/>
      <c r="F2358" s="39"/>
      <c r="G2358" s="59"/>
      <c r="H2358" s="1"/>
      <c r="I2358" s="60"/>
      <c r="J2358" s="1"/>
      <c r="K2358" s="29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5.75" customHeight="1" x14ac:dyDescent="0.3">
      <c r="A2359" s="1"/>
      <c r="B2359" s="55"/>
      <c r="C2359" s="56"/>
      <c r="D2359" s="57"/>
      <c r="E2359" s="58"/>
      <c r="F2359" s="39"/>
      <c r="G2359" s="59"/>
      <c r="H2359" s="1"/>
      <c r="I2359" s="60"/>
      <c r="J2359" s="1"/>
      <c r="K2359" s="29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.75" customHeight="1" x14ac:dyDescent="0.3">
      <c r="A2360" s="1"/>
      <c r="B2360" s="55"/>
      <c r="C2360" s="56"/>
      <c r="D2360" s="57"/>
      <c r="E2360" s="58"/>
      <c r="F2360" s="39"/>
      <c r="G2360" s="59"/>
      <c r="H2360" s="1"/>
      <c r="I2360" s="60"/>
      <c r="J2360" s="1"/>
      <c r="K2360" s="29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.75" customHeight="1" x14ac:dyDescent="0.3">
      <c r="A2361" s="1"/>
      <c r="B2361" s="55"/>
      <c r="C2361" s="56"/>
      <c r="D2361" s="57"/>
      <c r="E2361" s="58"/>
      <c r="F2361" s="39"/>
      <c r="G2361" s="59"/>
      <c r="H2361" s="1"/>
      <c r="I2361" s="60"/>
      <c r="J2361" s="1"/>
      <c r="K2361" s="29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5.75" customHeight="1" x14ac:dyDescent="0.3">
      <c r="A2362" s="1"/>
      <c r="B2362" s="55"/>
      <c r="C2362" s="56"/>
      <c r="D2362" s="57"/>
      <c r="E2362" s="58"/>
      <c r="F2362" s="39"/>
      <c r="G2362" s="59"/>
      <c r="H2362" s="1"/>
      <c r="I2362" s="60"/>
      <c r="J2362" s="1"/>
      <c r="K2362" s="29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.75" customHeight="1" x14ac:dyDescent="0.3">
      <c r="A2363" s="1"/>
      <c r="B2363" s="55"/>
      <c r="C2363" s="56"/>
      <c r="D2363" s="57"/>
      <c r="E2363" s="58"/>
      <c r="F2363" s="39"/>
      <c r="G2363" s="59"/>
      <c r="H2363" s="1"/>
      <c r="I2363" s="60"/>
      <c r="J2363" s="1"/>
      <c r="K2363" s="29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.75" customHeight="1" x14ac:dyDescent="0.3">
      <c r="A2364" s="1"/>
      <c r="B2364" s="55"/>
      <c r="C2364" s="56"/>
      <c r="D2364" s="57"/>
      <c r="E2364" s="58"/>
      <c r="F2364" s="39"/>
      <c r="G2364" s="59"/>
      <c r="H2364" s="1"/>
      <c r="I2364" s="60"/>
      <c r="J2364" s="1"/>
      <c r="K2364" s="29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.75" customHeight="1" x14ac:dyDescent="0.3">
      <c r="A2365" s="1"/>
      <c r="B2365" s="55"/>
      <c r="C2365" s="56"/>
      <c r="D2365" s="57"/>
      <c r="E2365" s="58"/>
      <c r="F2365" s="39"/>
      <c r="G2365" s="59"/>
      <c r="H2365" s="1"/>
      <c r="I2365" s="60"/>
      <c r="J2365" s="1"/>
      <c r="K2365" s="29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.75" customHeight="1" x14ac:dyDescent="0.3">
      <c r="A2366" s="1"/>
      <c r="B2366" s="55"/>
      <c r="C2366" s="56"/>
      <c r="D2366" s="57"/>
      <c r="E2366" s="58"/>
      <c r="F2366" s="39"/>
      <c r="G2366" s="59"/>
      <c r="H2366" s="1"/>
      <c r="I2366" s="60"/>
      <c r="J2366" s="1"/>
      <c r="K2366" s="29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.75" customHeight="1" x14ac:dyDescent="0.3">
      <c r="A2367" s="1"/>
      <c r="B2367" s="55"/>
      <c r="C2367" s="56"/>
      <c r="D2367" s="57"/>
      <c r="E2367" s="58"/>
      <c r="F2367" s="39"/>
      <c r="G2367" s="59"/>
      <c r="H2367" s="1"/>
      <c r="I2367" s="60"/>
      <c r="J2367" s="1"/>
      <c r="K2367" s="29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.75" customHeight="1" x14ac:dyDescent="0.3">
      <c r="A2368" s="1"/>
      <c r="B2368" s="55"/>
      <c r="C2368" s="56"/>
      <c r="D2368" s="57"/>
      <c r="E2368" s="58"/>
      <c r="F2368" s="39"/>
      <c r="G2368" s="59"/>
      <c r="H2368" s="1"/>
      <c r="I2368" s="60"/>
      <c r="J2368" s="1"/>
      <c r="K2368" s="29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.75" customHeight="1" x14ac:dyDescent="0.3">
      <c r="A2369" s="1"/>
      <c r="B2369" s="55"/>
      <c r="C2369" s="56"/>
      <c r="D2369" s="57"/>
      <c r="E2369" s="58"/>
      <c r="F2369" s="39"/>
      <c r="G2369" s="59"/>
      <c r="H2369" s="1"/>
      <c r="I2369" s="60"/>
      <c r="J2369" s="1"/>
      <c r="K2369" s="29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.75" customHeight="1" x14ac:dyDescent="0.3">
      <c r="A2370" s="1"/>
      <c r="B2370" s="55"/>
      <c r="C2370" s="56"/>
      <c r="D2370" s="57"/>
      <c r="E2370" s="58"/>
      <c r="F2370" s="39"/>
      <c r="G2370" s="59"/>
      <c r="H2370" s="1"/>
      <c r="I2370" s="60"/>
      <c r="J2370" s="1"/>
      <c r="K2370" s="29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.75" customHeight="1" x14ac:dyDescent="0.3">
      <c r="A2371" s="1"/>
      <c r="B2371" s="55"/>
      <c r="C2371" s="56"/>
      <c r="D2371" s="57"/>
      <c r="E2371" s="58"/>
      <c r="F2371" s="39"/>
      <c r="G2371" s="59"/>
      <c r="H2371" s="1"/>
      <c r="I2371" s="60"/>
      <c r="J2371" s="1"/>
      <c r="K2371" s="29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5.75" customHeight="1" x14ac:dyDescent="0.3">
      <c r="A2372" s="1"/>
      <c r="B2372" s="55"/>
      <c r="C2372" s="56"/>
      <c r="D2372" s="57"/>
      <c r="E2372" s="58"/>
      <c r="F2372" s="39"/>
      <c r="G2372" s="59"/>
      <c r="H2372" s="1"/>
      <c r="I2372" s="60"/>
      <c r="J2372" s="1"/>
      <c r="K2372" s="29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5.75" customHeight="1" x14ac:dyDescent="0.3">
      <c r="A2373" s="1"/>
      <c r="B2373" s="55"/>
      <c r="C2373" s="56"/>
      <c r="D2373" s="57"/>
      <c r="E2373" s="58"/>
      <c r="F2373" s="39"/>
      <c r="G2373" s="59"/>
      <c r="H2373" s="1"/>
      <c r="I2373" s="60"/>
      <c r="J2373" s="1"/>
      <c r="K2373" s="29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5.75" customHeight="1" x14ac:dyDescent="0.3">
      <c r="A2374" s="1"/>
      <c r="B2374" s="55"/>
      <c r="C2374" s="56"/>
      <c r="D2374" s="57"/>
      <c r="E2374" s="58"/>
      <c r="F2374" s="39"/>
      <c r="G2374" s="59"/>
      <c r="H2374" s="1"/>
      <c r="I2374" s="60"/>
      <c r="J2374" s="1"/>
      <c r="K2374" s="29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5.75" customHeight="1" x14ac:dyDescent="0.3">
      <c r="A2375" s="1"/>
      <c r="B2375" s="55"/>
      <c r="C2375" s="56"/>
      <c r="D2375" s="57"/>
      <c r="E2375" s="58"/>
      <c r="F2375" s="39"/>
      <c r="G2375" s="59"/>
      <c r="H2375" s="1"/>
      <c r="I2375" s="60"/>
      <c r="J2375" s="1"/>
      <c r="K2375" s="29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5.75" customHeight="1" x14ac:dyDescent="0.3">
      <c r="A2376" s="1"/>
      <c r="B2376" s="55"/>
      <c r="C2376" s="56"/>
      <c r="D2376" s="57"/>
      <c r="E2376" s="58"/>
      <c r="F2376" s="39"/>
      <c r="G2376" s="59"/>
      <c r="H2376" s="1"/>
      <c r="I2376" s="60"/>
      <c r="J2376" s="1"/>
      <c r="K2376" s="29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5.75" customHeight="1" x14ac:dyDescent="0.3">
      <c r="A2377" s="1"/>
      <c r="B2377" s="55"/>
      <c r="C2377" s="56"/>
      <c r="D2377" s="57"/>
      <c r="E2377" s="58"/>
      <c r="F2377" s="39"/>
      <c r="G2377" s="59"/>
      <c r="H2377" s="1"/>
      <c r="I2377" s="60"/>
      <c r="J2377" s="1"/>
      <c r="K2377" s="29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5.75" customHeight="1" x14ac:dyDescent="0.3">
      <c r="A2378" s="1"/>
      <c r="B2378" s="55"/>
      <c r="C2378" s="56"/>
      <c r="D2378" s="57"/>
      <c r="E2378" s="58"/>
      <c r="F2378" s="39"/>
      <c r="G2378" s="59"/>
      <c r="H2378" s="1"/>
      <c r="I2378" s="60"/>
      <c r="J2378" s="1"/>
      <c r="K2378" s="29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5.75" customHeight="1" x14ac:dyDescent="0.3">
      <c r="A2379" s="1"/>
      <c r="B2379" s="55"/>
      <c r="C2379" s="56"/>
      <c r="D2379" s="57"/>
      <c r="E2379" s="58"/>
      <c r="F2379" s="39"/>
      <c r="G2379" s="59"/>
      <c r="H2379" s="1"/>
      <c r="I2379" s="60"/>
      <c r="J2379" s="1"/>
      <c r="K2379" s="29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5.75" customHeight="1" x14ac:dyDescent="0.3">
      <c r="A2380" s="1"/>
      <c r="B2380" s="55"/>
      <c r="C2380" s="56"/>
      <c r="D2380" s="57"/>
      <c r="E2380" s="58"/>
      <c r="F2380" s="39"/>
      <c r="G2380" s="59"/>
      <c r="H2380" s="1"/>
      <c r="I2380" s="60"/>
      <c r="J2380" s="1"/>
      <c r="K2380" s="29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5.75" customHeight="1" x14ac:dyDescent="0.3">
      <c r="A2381" s="1"/>
      <c r="B2381" s="55"/>
      <c r="C2381" s="56"/>
      <c r="D2381" s="57"/>
      <c r="E2381" s="58"/>
      <c r="F2381" s="39"/>
      <c r="G2381" s="59"/>
      <c r="H2381" s="1"/>
      <c r="I2381" s="60"/>
      <c r="J2381" s="1"/>
      <c r="K2381" s="29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5.75" customHeight="1" x14ac:dyDescent="0.3">
      <c r="A2382" s="1"/>
      <c r="B2382" s="55"/>
      <c r="C2382" s="56"/>
      <c r="D2382" s="57"/>
      <c r="E2382" s="58"/>
      <c r="F2382" s="39"/>
      <c r="G2382" s="59"/>
      <c r="H2382" s="1"/>
      <c r="I2382" s="60"/>
      <c r="J2382" s="1"/>
      <c r="K2382" s="29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5.75" customHeight="1" x14ac:dyDescent="0.3">
      <c r="A2383" s="1"/>
      <c r="B2383" s="55"/>
      <c r="C2383" s="56"/>
      <c r="D2383" s="57"/>
      <c r="E2383" s="58"/>
      <c r="F2383" s="39"/>
      <c r="G2383" s="59"/>
      <c r="H2383" s="1"/>
      <c r="I2383" s="60"/>
      <c r="J2383" s="1"/>
      <c r="K2383" s="29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5.75" customHeight="1" x14ac:dyDescent="0.3">
      <c r="A2384" s="1"/>
      <c r="B2384" s="55"/>
      <c r="C2384" s="56"/>
      <c r="D2384" s="57"/>
      <c r="E2384" s="58"/>
      <c r="F2384" s="39"/>
      <c r="G2384" s="59"/>
      <c r="H2384" s="1"/>
      <c r="I2384" s="60"/>
      <c r="J2384" s="1"/>
      <c r="K2384" s="29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5.75" customHeight="1" x14ac:dyDescent="0.3">
      <c r="A2385" s="1"/>
      <c r="B2385" s="55"/>
      <c r="C2385" s="56"/>
      <c r="D2385" s="57"/>
      <c r="E2385" s="58"/>
      <c r="F2385" s="39"/>
      <c r="G2385" s="59"/>
      <c r="H2385" s="1"/>
      <c r="I2385" s="60"/>
      <c r="J2385" s="1"/>
      <c r="K2385" s="29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5.75" customHeight="1" x14ac:dyDescent="0.3">
      <c r="A2386" s="1"/>
      <c r="B2386" s="55"/>
      <c r="C2386" s="56"/>
      <c r="D2386" s="57"/>
      <c r="E2386" s="58"/>
      <c r="F2386" s="39"/>
      <c r="G2386" s="59"/>
      <c r="H2386" s="1"/>
      <c r="I2386" s="60"/>
      <c r="J2386" s="1"/>
      <c r="K2386" s="29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5.75" customHeight="1" x14ac:dyDescent="0.3">
      <c r="A2387" s="1"/>
      <c r="B2387" s="55"/>
      <c r="C2387" s="56"/>
      <c r="D2387" s="57"/>
      <c r="E2387" s="58"/>
      <c r="F2387" s="39"/>
      <c r="G2387" s="59"/>
      <c r="H2387" s="1"/>
      <c r="I2387" s="60"/>
      <c r="J2387" s="1"/>
      <c r="K2387" s="29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5.75" customHeight="1" x14ac:dyDescent="0.3">
      <c r="A2388" s="1"/>
      <c r="B2388" s="55"/>
      <c r="C2388" s="56"/>
      <c r="D2388" s="57"/>
      <c r="E2388" s="58"/>
      <c r="F2388" s="39"/>
      <c r="G2388" s="59"/>
      <c r="H2388" s="1"/>
      <c r="I2388" s="60"/>
      <c r="J2388" s="1"/>
      <c r="K2388" s="29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5.75" customHeight="1" x14ac:dyDescent="0.3">
      <c r="A2389" s="1"/>
      <c r="B2389" s="55"/>
      <c r="C2389" s="56"/>
      <c r="D2389" s="57"/>
      <c r="E2389" s="58"/>
      <c r="F2389" s="39"/>
      <c r="G2389" s="59"/>
      <c r="H2389" s="1"/>
      <c r="I2389" s="60"/>
      <c r="J2389" s="1"/>
      <c r="K2389" s="29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5.75" customHeight="1" x14ac:dyDescent="0.3">
      <c r="A2390" s="1"/>
      <c r="B2390" s="55"/>
      <c r="C2390" s="56"/>
      <c r="D2390" s="57"/>
      <c r="E2390" s="58"/>
      <c r="F2390" s="39"/>
      <c r="G2390" s="59"/>
      <c r="H2390" s="1"/>
      <c r="I2390" s="60"/>
      <c r="J2390" s="1"/>
      <c r="K2390" s="29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5.75" customHeight="1" x14ac:dyDescent="0.3">
      <c r="A2391" s="1"/>
      <c r="B2391" s="55"/>
      <c r="C2391" s="56"/>
      <c r="D2391" s="57"/>
      <c r="E2391" s="58"/>
      <c r="F2391" s="39"/>
      <c r="G2391" s="59"/>
      <c r="H2391" s="1"/>
      <c r="I2391" s="60"/>
      <c r="J2391" s="1"/>
      <c r="K2391" s="29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5.75" customHeight="1" x14ac:dyDescent="0.3">
      <c r="A2392" s="1"/>
      <c r="B2392" s="55"/>
      <c r="C2392" s="56"/>
      <c r="D2392" s="57"/>
      <c r="E2392" s="58"/>
      <c r="F2392" s="39"/>
      <c r="G2392" s="59"/>
      <c r="H2392" s="1"/>
      <c r="I2392" s="60"/>
      <c r="J2392" s="1"/>
      <c r="K2392" s="29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5.75" customHeight="1" x14ac:dyDescent="0.3">
      <c r="A2393" s="1"/>
      <c r="B2393" s="55"/>
      <c r="C2393" s="56"/>
      <c r="D2393" s="57"/>
      <c r="E2393" s="58"/>
      <c r="F2393" s="39"/>
      <c r="G2393" s="59"/>
      <c r="H2393" s="1"/>
      <c r="I2393" s="60"/>
      <c r="J2393" s="1"/>
      <c r="K2393" s="29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5.75" customHeight="1" x14ac:dyDescent="0.3">
      <c r="A2394" s="1"/>
      <c r="B2394" s="55"/>
      <c r="C2394" s="56"/>
      <c r="D2394" s="57"/>
      <c r="E2394" s="58"/>
      <c r="F2394" s="39"/>
      <c r="G2394" s="59"/>
      <c r="H2394" s="1"/>
      <c r="I2394" s="60"/>
      <c r="J2394" s="1"/>
      <c r="K2394" s="29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5.75" customHeight="1" x14ac:dyDescent="0.3">
      <c r="A2395" s="1"/>
      <c r="B2395" s="55"/>
      <c r="C2395" s="56"/>
      <c r="D2395" s="57"/>
      <c r="E2395" s="58"/>
      <c r="F2395" s="39"/>
      <c r="G2395" s="59"/>
      <c r="H2395" s="1"/>
      <c r="I2395" s="60"/>
      <c r="J2395" s="1"/>
      <c r="K2395" s="29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5.75" customHeight="1" x14ac:dyDescent="0.3">
      <c r="A2396" s="1"/>
      <c r="B2396" s="55"/>
      <c r="C2396" s="56"/>
      <c r="D2396" s="57"/>
      <c r="E2396" s="58"/>
      <c r="F2396" s="39"/>
      <c r="G2396" s="59"/>
      <c r="H2396" s="1"/>
      <c r="I2396" s="60"/>
      <c r="J2396" s="1"/>
      <c r="K2396" s="29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5.75" customHeight="1" x14ac:dyDescent="0.3">
      <c r="A2397" s="1"/>
      <c r="B2397" s="55"/>
      <c r="C2397" s="56"/>
      <c r="D2397" s="57"/>
      <c r="E2397" s="58"/>
      <c r="F2397" s="39"/>
      <c r="G2397" s="59"/>
      <c r="H2397" s="1"/>
      <c r="I2397" s="60"/>
      <c r="J2397" s="1"/>
      <c r="K2397" s="29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5.75" customHeight="1" x14ac:dyDescent="0.3">
      <c r="A2398" s="1"/>
      <c r="B2398" s="55"/>
      <c r="C2398" s="56"/>
      <c r="D2398" s="57"/>
      <c r="E2398" s="58"/>
      <c r="F2398" s="39"/>
      <c r="G2398" s="59"/>
      <c r="H2398" s="1"/>
      <c r="I2398" s="60"/>
      <c r="J2398" s="1"/>
      <c r="K2398" s="29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5.75" customHeight="1" x14ac:dyDescent="0.3">
      <c r="A2399" s="1"/>
      <c r="B2399" s="55"/>
      <c r="C2399" s="56"/>
      <c r="D2399" s="57"/>
      <c r="E2399" s="58"/>
      <c r="F2399" s="39"/>
      <c r="G2399" s="59"/>
      <c r="H2399" s="1"/>
      <c r="I2399" s="60"/>
      <c r="J2399" s="1"/>
      <c r="K2399" s="29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5.75" customHeight="1" x14ac:dyDescent="0.3">
      <c r="A2400" s="1"/>
      <c r="B2400" s="55"/>
      <c r="C2400" s="56"/>
      <c r="D2400" s="57"/>
      <c r="E2400" s="58"/>
      <c r="F2400" s="39"/>
      <c r="G2400" s="59"/>
      <c r="H2400" s="1"/>
      <c r="I2400" s="60"/>
      <c r="J2400" s="1"/>
      <c r="K2400" s="29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5.75" customHeight="1" x14ac:dyDescent="0.3">
      <c r="A2401" s="1"/>
      <c r="B2401" s="55"/>
      <c r="C2401" s="56"/>
      <c r="D2401" s="57"/>
      <c r="E2401" s="58"/>
      <c r="F2401" s="39"/>
      <c r="G2401" s="59"/>
      <c r="H2401" s="1"/>
      <c r="I2401" s="60"/>
      <c r="J2401" s="1"/>
      <c r="K2401" s="29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5.75" customHeight="1" x14ac:dyDescent="0.3">
      <c r="A2402" s="1"/>
      <c r="B2402" s="55"/>
      <c r="C2402" s="56"/>
      <c r="D2402" s="57"/>
      <c r="E2402" s="58"/>
      <c r="F2402" s="39"/>
      <c r="G2402" s="59"/>
      <c r="H2402" s="1"/>
      <c r="I2402" s="60"/>
      <c r="J2402" s="1"/>
      <c r="K2402" s="29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5.75" customHeight="1" x14ac:dyDescent="0.3">
      <c r="A2403" s="1"/>
      <c r="B2403" s="55"/>
      <c r="C2403" s="56"/>
      <c r="D2403" s="57"/>
      <c r="E2403" s="58"/>
      <c r="F2403" s="39"/>
      <c r="G2403" s="59"/>
      <c r="H2403" s="1"/>
      <c r="I2403" s="60"/>
      <c r="J2403" s="1"/>
      <c r="K2403" s="29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5.75" customHeight="1" x14ac:dyDescent="0.3">
      <c r="A2404" s="1"/>
      <c r="B2404" s="55"/>
      <c r="C2404" s="56"/>
      <c r="D2404" s="57"/>
      <c r="E2404" s="58"/>
      <c r="F2404" s="39"/>
      <c r="G2404" s="59"/>
      <c r="H2404" s="1"/>
      <c r="I2404" s="60"/>
      <c r="J2404" s="1"/>
      <c r="K2404" s="29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5.75" customHeight="1" x14ac:dyDescent="0.3">
      <c r="A2405" s="1"/>
      <c r="B2405" s="55"/>
      <c r="C2405" s="56"/>
      <c r="D2405" s="57"/>
      <c r="E2405" s="58"/>
      <c r="F2405" s="39"/>
      <c r="G2405" s="59"/>
      <c r="H2405" s="1"/>
      <c r="I2405" s="60"/>
      <c r="J2405" s="1"/>
      <c r="K2405" s="29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5.75" customHeight="1" x14ac:dyDescent="0.3">
      <c r="A2406" s="1"/>
      <c r="B2406" s="55"/>
      <c r="C2406" s="56"/>
      <c r="D2406" s="57"/>
      <c r="E2406" s="58"/>
      <c r="F2406" s="39"/>
      <c r="G2406" s="59"/>
      <c r="H2406" s="1"/>
      <c r="I2406" s="60"/>
      <c r="J2406" s="1"/>
      <c r="K2406" s="29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5.75" customHeight="1" x14ac:dyDescent="0.3">
      <c r="A2407" s="1"/>
      <c r="B2407" s="55"/>
      <c r="C2407" s="56"/>
      <c r="D2407" s="57"/>
      <c r="E2407" s="58"/>
      <c r="F2407" s="39"/>
      <c r="G2407" s="59"/>
      <c r="H2407" s="1"/>
      <c r="I2407" s="60"/>
      <c r="J2407" s="1"/>
      <c r="K2407" s="29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5.75" customHeight="1" x14ac:dyDescent="0.3">
      <c r="A2408" s="1"/>
      <c r="B2408" s="55"/>
      <c r="C2408" s="56"/>
      <c r="D2408" s="57"/>
      <c r="E2408" s="58"/>
      <c r="F2408" s="39"/>
      <c r="G2408" s="59"/>
      <c r="H2408" s="1"/>
      <c r="I2408" s="60"/>
      <c r="J2408" s="1"/>
      <c r="K2408" s="29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5.75" customHeight="1" x14ac:dyDescent="0.3">
      <c r="A2409" s="1"/>
      <c r="B2409" s="55"/>
      <c r="C2409" s="56"/>
      <c r="D2409" s="57"/>
      <c r="E2409" s="58"/>
      <c r="F2409" s="39"/>
      <c r="G2409" s="59"/>
      <c r="H2409" s="1"/>
      <c r="I2409" s="60"/>
      <c r="J2409" s="1"/>
      <c r="K2409" s="29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5.75" customHeight="1" x14ac:dyDescent="0.3">
      <c r="A2410" s="1"/>
      <c r="B2410" s="55"/>
      <c r="C2410" s="56"/>
      <c r="D2410" s="57"/>
      <c r="E2410" s="58"/>
      <c r="F2410" s="39"/>
      <c r="G2410" s="59"/>
      <c r="H2410" s="1"/>
      <c r="I2410" s="60"/>
      <c r="J2410" s="1"/>
      <c r="K2410" s="29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5.75" customHeight="1" x14ac:dyDescent="0.3">
      <c r="A2411" s="1"/>
      <c r="B2411" s="55"/>
      <c r="C2411" s="56"/>
      <c r="D2411" s="57"/>
      <c r="E2411" s="58"/>
      <c r="F2411" s="39"/>
      <c r="G2411" s="59"/>
      <c r="H2411" s="1"/>
      <c r="I2411" s="60"/>
      <c r="J2411" s="1"/>
      <c r="K2411" s="29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5.75" customHeight="1" x14ac:dyDescent="0.3">
      <c r="A2412" s="1"/>
      <c r="B2412" s="55"/>
      <c r="C2412" s="56"/>
      <c r="D2412" s="57"/>
      <c r="E2412" s="58"/>
      <c r="F2412" s="39"/>
      <c r="G2412" s="59"/>
      <c r="H2412" s="1"/>
      <c r="I2412" s="60"/>
      <c r="J2412" s="1"/>
      <c r="K2412" s="29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5.75" customHeight="1" x14ac:dyDescent="0.3">
      <c r="A2413" s="1"/>
      <c r="B2413" s="55"/>
      <c r="C2413" s="56"/>
      <c r="D2413" s="57"/>
      <c r="E2413" s="58"/>
      <c r="F2413" s="39"/>
      <c r="G2413" s="59"/>
      <c r="H2413" s="1"/>
      <c r="I2413" s="60"/>
      <c r="J2413" s="1"/>
      <c r="K2413" s="29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5.75" customHeight="1" x14ac:dyDescent="0.3">
      <c r="A2414" s="1"/>
      <c r="B2414" s="55"/>
      <c r="C2414" s="56"/>
      <c r="D2414" s="57"/>
      <c r="E2414" s="58"/>
      <c r="F2414" s="39"/>
      <c r="G2414" s="59"/>
      <c r="H2414" s="1"/>
      <c r="I2414" s="60"/>
      <c r="J2414" s="1"/>
      <c r="K2414" s="29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5.75" customHeight="1" x14ac:dyDescent="0.3">
      <c r="A2415" s="1"/>
      <c r="B2415" s="55"/>
      <c r="C2415" s="56"/>
      <c r="D2415" s="57"/>
      <c r="E2415" s="58"/>
      <c r="F2415" s="39"/>
      <c r="G2415" s="59"/>
      <c r="H2415" s="1"/>
      <c r="I2415" s="60"/>
      <c r="J2415" s="1"/>
      <c r="K2415" s="29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5.75" customHeight="1" x14ac:dyDescent="0.3">
      <c r="A2416" s="1"/>
      <c r="B2416" s="55"/>
      <c r="C2416" s="56"/>
      <c r="D2416" s="57"/>
      <c r="E2416" s="58"/>
      <c r="F2416" s="39"/>
      <c r="G2416" s="59"/>
      <c r="H2416" s="1"/>
      <c r="I2416" s="60"/>
      <c r="J2416" s="1"/>
      <c r="K2416" s="29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5.75" customHeight="1" x14ac:dyDescent="0.3">
      <c r="A2417" s="1"/>
      <c r="B2417" s="55"/>
      <c r="C2417" s="56"/>
      <c r="D2417" s="57"/>
      <c r="E2417" s="58"/>
      <c r="F2417" s="39"/>
      <c r="G2417" s="59"/>
      <c r="H2417" s="1"/>
      <c r="I2417" s="60"/>
      <c r="J2417" s="1"/>
      <c r="K2417" s="29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5.75" customHeight="1" x14ac:dyDescent="0.3">
      <c r="A2418" s="1"/>
      <c r="B2418" s="55"/>
      <c r="C2418" s="56"/>
      <c r="D2418" s="57"/>
      <c r="E2418" s="58"/>
      <c r="F2418" s="39"/>
      <c r="G2418" s="59"/>
      <c r="H2418" s="1"/>
      <c r="I2418" s="60"/>
      <c r="J2418" s="1"/>
      <c r="K2418" s="29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5.75" customHeight="1" x14ac:dyDescent="0.3">
      <c r="A2419" s="1"/>
      <c r="B2419" s="55"/>
      <c r="C2419" s="56"/>
      <c r="D2419" s="57"/>
      <c r="E2419" s="58"/>
      <c r="F2419" s="39"/>
      <c r="G2419" s="59"/>
      <c r="H2419" s="1"/>
      <c r="I2419" s="60"/>
      <c r="J2419" s="1"/>
      <c r="K2419" s="29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5.75" customHeight="1" x14ac:dyDescent="0.3">
      <c r="A2420" s="1"/>
      <c r="B2420" s="55"/>
      <c r="C2420" s="56"/>
      <c r="D2420" s="57"/>
      <c r="E2420" s="58"/>
      <c r="F2420" s="39"/>
      <c r="G2420" s="59"/>
      <c r="H2420" s="1"/>
      <c r="I2420" s="60"/>
      <c r="J2420" s="1"/>
      <c r="K2420" s="29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5.75" customHeight="1" x14ac:dyDescent="0.3">
      <c r="A2421" s="1"/>
      <c r="B2421" s="55"/>
      <c r="C2421" s="56"/>
      <c r="D2421" s="57"/>
      <c r="E2421" s="58"/>
      <c r="F2421" s="39"/>
      <c r="G2421" s="59"/>
      <c r="H2421" s="1"/>
      <c r="I2421" s="60"/>
      <c r="J2421" s="1"/>
      <c r="K2421" s="29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5.75" customHeight="1" x14ac:dyDescent="0.3">
      <c r="A2422" s="1"/>
      <c r="B2422" s="55"/>
      <c r="C2422" s="56"/>
      <c r="D2422" s="57"/>
      <c r="E2422" s="58"/>
      <c r="F2422" s="39"/>
      <c r="G2422" s="59"/>
      <c r="H2422" s="1"/>
      <c r="I2422" s="60"/>
      <c r="J2422" s="1"/>
      <c r="K2422" s="29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5.75" customHeight="1" x14ac:dyDescent="0.3">
      <c r="A2423" s="1"/>
      <c r="B2423" s="55"/>
      <c r="C2423" s="56"/>
      <c r="D2423" s="57"/>
      <c r="E2423" s="58"/>
      <c r="F2423" s="39"/>
      <c r="G2423" s="59"/>
      <c r="H2423" s="1"/>
      <c r="I2423" s="60"/>
      <c r="J2423" s="1"/>
      <c r="K2423" s="29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5.75" customHeight="1" x14ac:dyDescent="0.3">
      <c r="A2424" s="1"/>
      <c r="B2424" s="55"/>
      <c r="C2424" s="56"/>
      <c r="D2424" s="57"/>
      <c r="E2424" s="58"/>
      <c r="F2424" s="39"/>
      <c r="G2424" s="59"/>
      <c r="H2424" s="1"/>
      <c r="I2424" s="60"/>
      <c r="J2424" s="1"/>
      <c r="K2424" s="29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5.75" customHeight="1" x14ac:dyDescent="0.3">
      <c r="A2425" s="1"/>
      <c r="B2425" s="55"/>
      <c r="C2425" s="56"/>
      <c r="D2425" s="57"/>
      <c r="E2425" s="58"/>
      <c r="F2425" s="39"/>
      <c r="G2425" s="59"/>
      <c r="H2425" s="1"/>
      <c r="I2425" s="60"/>
      <c r="J2425" s="1"/>
      <c r="K2425" s="29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5.75" customHeight="1" x14ac:dyDescent="0.3">
      <c r="A2426" s="1"/>
      <c r="B2426" s="55"/>
      <c r="C2426" s="56"/>
      <c r="D2426" s="57"/>
      <c r="E2426" s="58"/>
      <c r="F2426" s="39"/>
      <c r="G2426" s="59"/>
      <c r="H2426" s="1"/>
      <c r="I2426" s="60"/>
      <c r="J2426" s="1"/>
      <c r="K2426" s="29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5.75" customHeight="1" x14ac:dyDescent="0.3">
      <c r="A2427" s="1"/>
      <c r="B2427" s="55"/>
      <c r="C2427" s="56"/>
      <c r="D2427" s="57"/>
      <c r="E2427" s="58"/>
      <c r="F2427" s="39"/>
      <c r="G2427" s="59"/>
      <c r="H2427" s="1"/>
      <c r="I2427" s="60"/>
      <c r="J2427" s="1"/>
      <c r="K2427" s="29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5.75" customHeight="1" x14ac:dyDescent="0.3">
      <c r="A2428" s="1"/>
      <c r="B2428" s="55"/>
      <c r="C2428" s="56"/>
      <c r="D2428" s="57"/>
      <c r="E2428" s="58"/>
      <c r="F2428" s="39"/>
      <c r="G2428" s="59"/>
      <c r="H2428" s="1"/>
      <c r="I2428" s="60"/>
      <c r="J2428" s="1"/>
      <c r="K2428" s="29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5.75" customHeight="1" x14ac:dyDescent="0.3">
      <c r="A2429" s="1"/>
      <c r="B2429" s="55"/>
      <c r="C2429" s="56"/>
      <c r="D2429" s="57"/>
      <c r="E2429" s="58"/>
      <c r="F2429" s="39"/>
      <c r="G2429" s="59"/>
      <c r="H2429" s="1"/>
      <c r="I2429" s="60"/>
      <c r="J2429" s="1"/>
      <c r="K2429" s="29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5.75" customHeight="1" x14ac:dyDescent="0.3">
      <c r="A2430" s="1"/>
      <c r="B2430" s="55"/>
      <c r="C2430" s="56"/>
      <c r="D2430" s="57"/>
      <c r="E2430" s="58"/>
      <c r="F2430" s="39"/>
      <c r="G2430" s="59"/>
      <c r="H2430" s="1"/>
      <c r="I2430" s="60"/>
      <c r="J2430" s="1"/>
      <c r="K2430" s="29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5.75" customHeight="1" x14ac:dyDescent="0.3">
      <c r="A2431" s="1"/>
      <c r="B2431" s="55"/>
      <c r="C2431" s="56"/>
      <c r="D2431" s="57"/>
      <c r="E2431" s="58"/>
      <c r="F2431" s="39"/>
      <c r="G2431" s="59"/>
      <c r="H2431" s="1"/>
      <c r="I2431" s="60"/>
      <c r="J2431" s="1"/>
      <c r="K2431" s="29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5.75" customHeight="1" x14ac:dyDescent="0.3">
      <c r="A2432" s="1"/>
      <c r="B2432" s="55"/>
      <c r="C2432" s="56"/>
      <c r="D2432" s="57"/>
      <c r="E2432" s="58"/>
      <c r="F2432" s="39"/>
      <c r="G2432" s="59"/>
      <c r="H2432" s="1"/>
      <c r="I2432" s="60"/>
      <c r="J2432" s="1"/>
      <c r="K2432" s="29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5.75" customHeight="1" x14ac:dyDescent="0.3">
      <c r="A2433" s="1"/>
      <c r="B2433" s="55"/>
      <c r="C2433" s="56"/>
      <c r="D2433" s="57"/>
      <c r="E2433" s="58"/>
      <c r="F2433" s="39"/>
      <c r="G2433" s="59"/>
      <c r="H2433" s="1"/>
      <c r="I2433" s="60"/>
      <c r="J2433" s="1"/>
      <c r="K2433" s="29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5.75" customHeight="1" x14ac:dyDescent="0.3">
      <c r="A2434" s="1"/>
      <c r="B2434" s="55"/>
      <c r="C2434" s="56"/>
      <c r="D2434" s="57"/>
      <c r="E2434" s="58"/>
      <c r="F2434" s="39"/>
      <c r="G2434" s="59"/>
      <c r="H2434" s="1"/>
      <c r="I2434" s="60"/>
      <c r="J2434" s="1"/>
      <c r="K2434" s="29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5.75" customHeight="1" x14ac:dyDescent="0.3">
      <c r="A2435" s="1"/>
      <c r="B2435" s="55"/>
      <c r="C2435" s="56"/>
      <c r="D2435" s="57"/>
      <c r="E2435" s="58"/>
      <c r="F2435" s="39"/>
      <c r="G2435" s="59"/>
      <c r="H2435" s="1"/>
      <c r="I2435" s="60"/>
      <c r="J2435" s="1"/>
      <c r="K2435" s="29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5.75" customHeight="1" x14ac:dyDescent="0.3">
      <c r="A2436" s="1"/>
      <c r="B2436" s="55"/>
      <c r="C2436" s="56"/>
      <c r="D2436" s="57"/>
      <c r="E2436" s="58"/>
      <c r="F2436" s="39"/>
      <c r="G2436" s="59"/>
      <c r="H2436" s="1"/>
      <c r="I2436" s="60"/>
      <c r="J2436" s="1"/>
      <c r="K2436" s="29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5.75" customHeight="1" x14ac:dyDescent="0.3">
      <c r="A2437" s="1"/>
      <c r="B2437" s="55"/>
      <c r="C2437" s="56"/>
      <c r="D2437" s="57"/>
      <c r="E2437" s="58"/>
      <c r="F2437" s="39"/>
      <c r="G2437" s="59"/>
      <c r="H2437" s="1"/>
      <c r="I2437" s="60"/>
      <c r="J2437" s="1"/>
      <c r="K2437" s="29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5.75" customHeight="1" x14ac:dyDescent="0.3">
      <c r="A2438" s="1"/>
      <c r="B2438" s="55"/>
      <c r="C2438" s="56"/>
      <c r="D2438" s="57"/>
      <c r="E2438" s="58"/>
      <c r="F2438" s="39"/>
      <c r="G2438" s="59"/>
      <c r="H2438" s="1"/>
      <c r="I2438" s="60"/>
      <c r="J2438" s="1"/>
      <c r="K2438" s="29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5.75" customHeight="1" x14ac:dyDescent="0.3">
      <c r="A2439" s="1"/>
      <c r="B2439" s="55"/>
      <c r="C2439" s="56"/>
      <c r="D2439" s="57"/>
      <c r="E2439" s="58"/>
      <c r="F2439" s="39"/>
      <c r="G2439" s="59"/>
      <c r="H2439" s="1"/>
      <c r="I2439" s="60"/>
      <c r="J2439" s="1"/>
      <c r="K2439" s="29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5.75" customHeight="1" x14ac:dyDescent="0.3">
      <c r="A2440" s="1"/>
      <c r="B2440" s="55"/>
      <c r="C2440" s="56"/>
      <c r="D2440" s="57"/>
      <c r="E2440" s="58"/>
      <c r="F2440" s="39"/>
      <c r="G2440" s="59"/>
      <c r="H2440" s="1"/>
      <c r="I2440" s="60"/>
      <c r="J2440" s="1"/>
      <c r="K2440" s="29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5.75" customHeight="1" x14ac:dyDescent="0.3">
      <c r="A2441" s="1"/>
      <c r="B2441" s="55"/>
      <c r="C2441" s="56"/>
      <c r="D2441" s="57"/>
      <c r="E2441" s="58"/>
      <c r="F2441" s="39"/>
      <c r="G2441" s="59"/>
      <c r="H2441" s="1"/>
      <c r="I2441" s="60"/>
      <c r="J2441" s="1"/>
      <c r="K2441" s="29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5.75" customHeight="1" x14ac:dyDescent="0.3">
      <c r="A2442" s="1"/>
      <c r="B2442" s="55"/>
      <c r="C2442" s="56"/>
      <c r="D2442" s="57"/>
      <c r="E2442" s="58"/>
      <c r="F2442" s="39"/>
      <c r="G2442" s="59"/>
      <c r="H2442" s="1"/>
      <c r="I2442" s="60"/>
      <c r="J2442" s="1"/>
      <c r="K2442" s="29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5.75" customHeight="1" x14ac:dyDescent="0.3">
      <c r="A2443" s="1"/>
      <c r="B2443" s="55"/>
      <c r="C2443" s="56"/>
      <c r="D2443" s="57"/>
      <c r="E2443" s="58"/>
      <c r="F2443" s="39"/>
      <c r="G2443" s="59"/>
      <c r="H2443" s="1"/>
      <c r="I2443" s="60"/>
      <c r="J2443" s="1"/>
      <c r="K2443" s="29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5.75" customHeight="1" x14ac:dyDescent="0.3">
      <c r="A2444" s="1"/>
      <c r="B2444" s="55"/>
      <c r="C2444" s="56"/>
      <c r="D2444" s="57"/>
      <c r="E2444" s="58"/>
      <c r="F2444" s="39"/>
      <c r="G2444" s="59"/>
      <c r="H2444" s="1"/>
      <c r="I2444" s="60"/>
      <c r="J2444" s="1"/>
      <c r="K2444" s="29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5.75" customHeight="1" x14ac:dyDescent="0.3">
      <c r="A2445" s="1"/>
      <c r="B2445" s="55"/>
      <c r="C2445" s="56"/>
      <c r="D2445" s="57"/>
      <c r="E2445" s="58"/>
      <c r="F2445" s="39"/>
      <c r="G2445" s="59"/>
      <c r="H2445" s="1"/>
      <c r="I2445" s="60"/>
      <c r="J2445" s="1"/>
      <c r="K2445" s="29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5.75" customHeight="1" x14ac:dyDescent="0.3">
      <c r="A2446" s="1"/>
      <c r="B2446" s="55"/>
      <c r="C2446" s="56"/>
      <c r="D2446" s="57"/>
      <c r="E2446" s="58"/>
      <c r="F2446" s="39"/>
      <c r="G2446" s="59"/>
      <c r="H2446" s="1"/>
      <c r="I2446" s="60"/>
      <c r="J2446" s="1"/>
      <c r="K2446" s="29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5.75" customHeight="1" x14ac:dyDescent="0.3">
      <c r="A2447" s="1"/>
      <c r="B2447" s="55"/>
      <c r="C2447" s="56"/>
      <c r="D2447" s="57"/>
      <c r="E2447" s="58"/>
      <c r="F2447" s="39"/>
      <c r="G2447" s="59"/>
      <c r="H2447" s="1"/>
      <c r="I2447" s="60"/>
      <c r="J2447" s="1"/>
      <c r="K2447" s="29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5.75" customHeight="1" x14ac:dyDescent="0.3">
      <c r="A2448" s="1"/>
      <c r="B2448" s="55"/>
      <c r="C2448" s="56"/>
      <c r="D2448" s="57"/>
      <c r="E2448" s="58"/>
      <c r="F2448" s="39"/>
      <c r="G2448" s="59"/>
      <c r="H2448" s="1"/>
      <c r="I2448" s="60"/>
      <c r="J2448" s="1"/>
      <c r="K2448" s="29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5.75" customHeight="1" x14ac:dyDescent="0.3">
      <c r="A2449" s="1"/>
      <c r="B2449" s="55"/>
      <c r="C2449" s="56"/>
      <c r="D2449" s="57"/>
      <c r="E2449" s="58"/>
      <c r="F2449" s="39"/>
      <c r="G2449" s="59"/>
      <c r="H2449" s="1"/>
      <c r="I2449" s="60"/>
      <c r="J2449" s="1"/>
      <c r="K2449" s="29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5.75" customHeight="1" x14ac:dyDescent="0.3">
      <c r="A2450" s="1"/>
      <c r="B2450" s="55"/>
      <c r="C2450" s="56"/>
      <c r="D2450" s="57"/>
      <c r="E2450" s="58"/>
      <c r="F2450" s="39"/>
      <c r="G2450" s="59"/>
      <c r="H2450" s="1"/>
      <c r="I2450" s="60"/>
      <c r="J2450" s="1"/>
      <c r="K2450" s="29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5.75" customHeight="1" x14ac:dyDescent="0.3">
      <c r="A2451" s="1"/>
      <c r="B2451" s="55"/>
      <c r="C2451" s="56"/>
      <c r="D2451" s="57"/>
      <c r="E2451" s="58"/>
      <c r="F2451" s="39"/>
      <c r="G2451" s="59"/>
      <c r="H2451" s="1"/>
      <c r="I2451" s="60"/>
      <c r="J2451" s="1"/>
      <c r="K2451" s="29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5.75" customHeight="1" x14ac:dyDescent="0.3">
      <c r="A2452" s="1"/>
      <c r="B2452" s="55"/>
      <c r="C2452" s="56"/>
      <c r="D2452" s="57"/>
      <c r="E2452" s="58"/>
      <c r="F2452" s="39"/>
      <c r="G2452" s="59"/>
      <c r="H2452" s="1"/>
      <c r="I2452" s="60"/>
      <c r="J2452" s="1"/>
      <c r="K2452" s="29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5.75" customHeight="1" x14ac:dyDescent="0.3">
      <c r="A2453" s="1"/>
      <c r="B2453" s="55"/>
      <c r="C2453" s="56"/>
      <c r="D2453" s="57"/>
      <c r="E2453" s="58"/>
      <c r="F2453" s="39"/>
      <c r="G2453" s="59"/>
      <c r="H2453" s="1"/>
      <c r="I2453" s="60"/>
      <c r="J2453" s="1"/>
      <c r="K2453" s="29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5.75" customHeight="1" x14ac:dyDescent="0.3">
      <c r="A2454" s="1"/>
      <c r="B2454" s="55"/>
      <c r="C2454" s="56"/>
      <c r="D2454" s="57"/>
      <c r="E2454" s="58"/>
      <c r="F2454" s="39"/>
      <c r="G2454" s="59"/>
      <c r="H2454" s="1"/>
      <c r="I2454" s="60"/>
      <c r="J2454" s="1"/>
      <c r="K2454" s="29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5.75" customHeight="1" x14ac:dyDescent="0.3">
      <c r="A2455" s="1"/>
      <c r="B2455" s="55"/>
      <c r="C2455" s="56"/>
      <c r="D2455" s="57"/>
      <c r="E2455" s="58"/>
      <c r="F2455" s="39"/>
      <c r="G2455" s="59"/>
      <c r="H2455" s="1"/>
      <c r="I2455" s="60"/>
      <c r="J2455" s="1"/>
      <c r="K2455" s="29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5.75" customHeight="1" x14ac:dyDescent="0.3">
      <c r="A2456" s="1"/>
      <c r="B2456" s="55"/>
      <c r="C2456" s="56"/>
      <c r="D2456" s="57"/>
      <c r="E2456" s="58"/>
      <c r="F2456" s="39"/>
      <c r="G2456" s="59"/>
      <c r="H2456" s="1"/>
      <c r="I2456" s="60"/>
      <c r="J2456" s="1"/>
      <c r="K2456" s="29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5.75" customHeight="1" x14ac:dyDescent="0.3">
      <c r="A2457" s="1"/>
      <c r="B2457" s="55"/>
      <c r="C2457" s="56"/>
      <c r="D2457" s="57"/>
      <c r="E2457" s="58"/>
      <c r="F2457" s="39"/>
      <c r="G2457" s="59"/>
      <c r="H2457" s="1"/>
      <c r="I2457" s="60"/>
      <c r="J2457" s="1"/>
      <c r="K2457" s="29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5.75" customHeight="1" x14ac:dyDescent="0.3">
      <c r="A2458" s="1"/>
      <c r="B2458" s="55"/>
      <c r="C2458" s="56"/>
      <c r="D2458" s="57"/>
      <c r="E2458" s="58"/>
      <c r="F2458" s="39"/>
      <c r="G2458" s="59"/>
      <c r="H2458" s="1"/>
      <c r="I2458" s="60"/>
      <c r="J2458" s="1"/>
      <c r="K2458" s="29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5.75" customHeight="1" x14ac:dyDescent="0.3">
      <c r="A2459" s="1"/>
      <c r="B2459" s="55"/>
      <c r="C2459" s="56"/>
      <c r="D2459" s="57"/>
      <c r="E2459" s="58"/>
      <c r="F2459" s="39"/>
      <c r="G2459" s="59"/>
      <c r="H2459" s="1"/>
      <c r="I2459" s="60"/>
      <c r="J2459" s="1"/>
      <c r="K2459" s="29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5.75" customHeight="1" x14ac:dyDescent="0.3">
      <c r="A2460" s="1"/>
      <c r="B2460" s="55"/>
      <c r="C2460" s="56"/>
      <c r="D2460" s="57"/>
      <c r="E2460" s="58"/>
      <c r="F2460" s="39"/>
      <c r="G2460" s="59"/>
      <c r="H2460" s="1"/>
      <c r="I2460" s="60"/>
      <c r="J2460" s="1"/>
      <c r="K2460" s="29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5.75" customHeight="1" x14ac:dyDescent="0.3">
      <c r="A2461" s="1"/>
      <c r="B2461" s="55"/>
      <c r="C2461" s="56"/>
      <c r="D2461" s="57"/>
      <c r="E2461" s="58"/>
      <c r="F2461" s="39"/>
      <c r="G2461" s="59"/>
      <c r="H2461" s="1"/>
      <c r="I2461" s="60"/>
      <c r="J2461" s="1"/>
      <c r="K2461" s="29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5.75" customHeight="1" x14ac:dyDescent="0.3">
      <c r="A2462" s="1"/>
      <c r="B2462" s="55"/>
      <c r="C2462" s="56"/>
      <c r="D2462" s="57"/>
      <c r="E2462" s="58"/>
      <c r="F2462" s="39"/>
      <c r="G2462" s="59"/>
      <c r="H2462" s="1"/>
      <c r="I2462" s="60"/>
      <c r="J2462" s="1"/>
      <c r="K2462" s="29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5.75" customHeight="1" x14ac:dyDescent="0.3">
      <c r="A2463" s="1"/>
      <c r="B2463" s="55"/>
      <c r="C2463" s="56"/>
      <c r="D2463" s="57"/>
      <c r="E2463" s="58"/>
      <c r="F2463" s="39"/>
      <c r="G2463" s="59"/>
      <c r="H2463" s="1"/>
      <c r="I2463" s="60"/>
      <c r="J2463" s="1"/>
      <c r="K2463" s="29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5.75" customHeight="1" x14ac:dyDescent="0.3">
      <c r="A2464" s="1"/>
      <c r="B2464" s="55"/>
      <c r="C2464" s="56"/>
      <c r="D2464" s="57"/>
      <c r="E2464" s="58"/>
      <c r="F2464" s="39"/>
      <c r="G2464" s="59"/>
      <c r="H2464" s="1"/>
      <c r="I2464" s="60"/>
      <c r="J2464" s="1"/>
      <c r="K2464" s="29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5.75" customHeight="1" x14ac:dyDescent="0.3">
      <c r="A2465" s="1"/>
      <c r="B2465" s="55"/>
      <c r="C2465" s="56"/>
      <c r="D2465" s="57"/>
      <c r="E2465" s="58"/>
      <c r="F2465" s="39"/>
      <c r="G2465" s="59"/>
      <c r="H2465" s="1"/>
      <c r="I2465" s="60"/>
      <c r="J2465" s="1"/>
      <c r="K2465" s="29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5.75" customHeight="1" x14ac:dyDescent="0.3">
      <c r="A2466" s="1"/>
      <c r="B2466" s="55"/>
      <c r="C2466" s="56"/>
      <c r="D2466" s="57"/>
      <c r="E2466" s="58"/>
      <c r="F2466" s="39"/>
      <c r="G2466" s="59"/>
      <c r="H2466" s="1"/>
      <c r="I2466" s="60"/>
      <c r="J2466" s="1"/>
      <c r="K2466" s="29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5.75" customHeight="1" x14ac:dyDescent="0.3">
      <c r="A2467" s="1"/>
      <c r="B2467" s="55"/>
      <c r="C2467" s="56"/>
      <c r="D2467" s="57"/>
      <c r="E2467" s="58"/>
      <c r="F2467" s="39"/>
      <c r="G2467" s="59"/>
      <c r="H2467" s="1"/>
      <c r="I2467" s="60"/>
      <c r="J2467" s="1"/>
      <c r="K2467" s="29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5.75" customHeight="1" x14ac:dyDescent="0.3">
      <c r="A2468" s="1"/>
      <c r="B2468" s="55"/>
      <c r="C2468" s="56"/>
      <c r="D2468" s="57"/>
      <c r="E2468" s="58"/>
      <c r="F2468" s="39"/>
      <c r="G2468" s="59"/>
      <c r="H2468" s="1"/>
      <c r="I2468" s="60"/>
      <c r="J2468" s="1"/>
      <c r="K2468" s="29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5.75" customHeight="1" x14ac:dyDescent="0.3">
      <c r="A2469" s="1"/>
      <c r="B2469" s="55"/>
      <c r="C2469" s="56"/>
      <c r="D2469" s="57"/>
      <c r="E2469" s="58"/>
      <c r="F2469" s="39"/>
      <c r="G2469" s="59"/>
      <c r="H2469" s="1"/>
      <c r="I2469" s="60"/>
      <c r="J2469" s="1"/>
      <c r="K2469" s="29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5.75" customHeight="1" x14ac:dyDescent="0.3">
      <c r="A2470" s="1"/>
      <c r="B2470" s="55"/>
      <c r="C2470" s="56"/>
      <c r="D2470" s="57"/>
      <c r="E2470" s="58"/>
      <c r="F2470" s="39"/>
      <c r="G2470" s="59"/>
      <c r="H2470" s="1"/>
      <c r="I2470" s="60"/>
      <c r="J2470" s="1"/>
      <c r="K2470" s="29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5.75" customHeight="1" x14ac:dyDescent="0.3">
      <c r="A2471" s="1"/>
      <c r="B2471" s="55"/>
      <c r="C2471" s="56"/>
      <c r="D2471" s="57"/>
      <c r="E2471" s="58"/>
      <c r="F2471" s="39"/>
      <c r="G2471" s="59"/>
      <c r="H2471" s="1"/>
      <c r="I2471" s="60"/>
      <c r="J2471" s="1"/>
      <c r="K2471" s="29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.75" customHeight="1" x14ac:dyDescent="0.3">
      <c r="A2472" s="1"/>
      <c r="B2472" s="55"/>
      <c r="C2472" s="56"/>
      <c r="D2472" s="57"/>
      <c r="E2472" s="58"/>
      <c r="F2472" s="39"/>
      <c r="G2472" s="59"/>
      <c r="H2472" s="1"/>
      <c r="I2472" s="60"/>
      <c r="J2472" s="1"/>
      <c r="K2472" s="29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5.75" customHeight="1" x14ac:dyDescent="0.3">
      <c r="A2473" s="1"/>
      <c r="B2473" s="55"/>
      <c r="C2473" s="56"/>
      <c r="D2473" s="57"/>
      <c r="E2473" s="58"/>
      <c r="F2473" s="39"/>
      <c r="G2473" s="59"/>
      <c r="H2473" s="1"/>
      <c r="I2473" s="60"/>
      <c r="J2473" s="1"/>
      <c r="K2473" s="29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5.75" customHeight="1" x14ac:dyDescent="0.3">
      <c r="A2474" s="1"/>
      <c r="B2474" s="55"/>
      <c r="C2474" s="56"/>
      <c r="D2474" s="57"/>
      <c r="E2474" s="58"/>
      <c r="F2474" s="39"/>
      <c r="G2474" s="59"/>
      <c r="H2474" s="1"/>
      <c r="I2474" s="60"/>
      <c r="J2474" s="1"/>
      <c r="K2474" s="29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5.75" customHeight="1" x14ac:dyDescent="0.3">
      <c r="A2475" s="1"/>
      <c r="B2475" s="55"/>
      <c r="C2475" s="56"/>
      <c r="D2475" s="57"/>
      <c r="E2475" s="58"/>
      <c r="F2475" s="39"/>
      <c r="G2475" s="59"/>
      <c r="H2475" s="1"/>
      <c r="I2475" s="60"/>
      <c r="J2475" s="1"/>
      <c r="K2475" s="29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5.75" customHeight="1" x14ac:dyDescent="0.3">
      <c r="A2476" s="1"/>
      <c r="B2476" s="55"/>
      <c r="C2476" s="56"/>
      <c r="D2476" s="57"/>
      <c r="E2476" s="58"/>
      <c r="F2476" s="39"/>
      <c r="G2476" s="59"/>
      <c r="H2476" s="1"/>
      <c r="I2476" s="60"/>
      <c r="J2476" s="1"/>
      <c r="K2476" s="29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5.75" customHeight="1" x14ac:dyDescent="0.3">
      <c r="A2477" s="1"/>
      <c r="B2477" s="55"/>
      <c r="C2477" s="56"/>
      <c r="D2477" s="57"/>
      <c r="E2477" s="58"/>
      <c r="F2477" s="39"/>
      <c r="G2477" s="59"/>
      <c r="H2477" s="1"/>
      <c r="I2477" s="60"/>
      <c r="J2477" s="1"/>
      <c r="K2477" s="29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5.75" customHeight="1" x14ac:dyDescent="0.3">
      <c r="A2478" s="1"/>
      <c r="B2478" s="55"/>
      <c r="C2478" s="56"/>
      <c r="D2478" s="57"/>
      <c r="E2478" s="58"/>
      <c r="F2478" s="39"/>
      <c r="G2478" s="59"/>
      <c r="H2478" s="1"/>
      <c r="I2478" s="60"/>
      <c r="J2478" s="1"/>
      <c r="K2478" s="29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5.75" customHeight="1" x14ac:dyDescent="0.3">
      <c r="A2479" s="1"/>
      <c r="B2479" s="55"/>
      <c r="C2479" s="56"/>
      <c r="D2479" s="57"/>
      <c r="E2479" s="58"/>
      <c r="F2479" s="39"/>
      <c r="G2479" s="59"/>
      <c r="H2479" s="1"/>
      <c r="I2479" s="60"/>
      <c r="J2479" s="1"/>
      <c r="K2479" s="29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5.75" customHeight="1" x14ac:dyDescent="0.3">
      <c r="A2480" s="1"/>
      <c r="B2480" s="55"/>
      <c r="C2480" s="56"/>
      <c r="D2480" s="57"/>
      <c r="E2480" s="58"/>
      <c r="F2480" s="39"/>
      <c r="G2480" s="59"/>
      <c r="H2480" s="1"/>
      <c r="I2480" s="60"/>
      <c r="J2480" s="1"/>
      <c r="K2480" s="29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5.75" customHeight="1" x14ac:dyDescent="0.3">
      <c r="A2481" s="1"/>
      <c r="B2481" s="55"/>
      <c r="C2481" s="56"/>
      <c r="D2481" s="57"/>
      <c r="E2481" s="58"/>
      <c r="F2481" s="39"/>
      <c r="G2481" s="59"/>
      <c r="H2481" s="1"/>
      <c r="I2481" s="60"/>
      <c r="J2481" s="1"/>
      <c r="K2481" s="29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5.75" customHeight="1" x14ac:dyDescent="0.3">
      <c r="A2482" s="1"/>
      <c r="B2482" s="55"/>
      <c r="C2482" s="56"/>
      <c r="D2482" s="57"/>
      <c r="E2482" s="58"/>
      <c r="F2482" s="39"/>
      <c r="G2482" s="59"/>
      <c r="H2482" s="1"/>
      <c r="I2482" s="60"/>
      <c r="J2482" s="1"/>
      <c r="K2482" s="29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5.75" customHeight="1" x14ac:dyDescent="0.3">
      <c r="A2483" s="1"/>
      <c r="B2483" s="55"/>
      <c r="C2483" s="56"/>
      <c r="D2483" s="57"/>
      <c r="E2483" s="58"/>
      <c r="F2483" s="39"/>
      <c r="G2483" s="59"/>
      <c r="H2483" s="1"/>
      <c r="I2483" s="60"/>
      <c r="J2483" s="1"/>
      <c r="K2483" s="29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5.75" customHeight="1" x14ac:dyDescent="0.3">
      <c r="A2484" s="1"/>
      <c r="B2484" s="55"/>
      <c r="C2484" s="56"/>
      <c r="D2484" s="57"/>
      <c r="E2484" s="58"/>
      <c r="F2484" s="39"/>
      <c r="G2484" s="59"/>
      <c r="H2484" s="1"/>
      <c r="I2484" s="60"/>
      <c r="J2484" s="1"/>
      <c r="K2484" s="29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5.75" customHeight="1" x14ac:dyDescent="0.3">
      <c r="A2485" s="1"/>
      <c r="B2485" s="55"/>
      <c r="C2485" s="56"/>
      <c r="D2485" s="57"/>
      <c r="E2485" s="58"/>
      <c r="F2485" s="39"/>
      <c r="G2485" s="59"/>
      <c r="H2485" s="1"/>
      <c r="I2485" s="60"/>
      <c r="J2485" s="1"/>
      <c r="K2485" s="29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5.75" customHeight="1" x14ac:dyDescent="0.3">
      <c r="A2486" s="1"/>
      <c r="B2486" s="55"/>
      <c r="C2486" s="56"/>
      <c r="D2486" s="57"/>
      <c r="E2486" s="58"/>
      <c r="F2486" s="39"/>
      <c r="G2486" s="59"/>
      <c r="H2486" s="1"/>
      <c r="I2486" s="60"/>
      <c r="J2486" s="1"/>
      <c r="K2486" s="29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5.75" customHeight="1" x14ac:dyDescent="0.3">
      <c r="A2487" s="1"/>
      <c r="B2487" s="55"/>
      <c r="C2487" s="56"/>
      <c r="D2487" s="57"/>
      <c r="E2487" s="58"/>
      <c r="F2487" s="39"/>
      <c r="G2487" s="59"/>
      <c r="H2487" s="1"/>
      <c r="I2487" s="60"/>
      <c r="J2487" s="1"/>
      <c r="K2487" s="29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5.75" customHeight="1" x14ac:dyDescent="0.3">
      <c r="A2488" s="1"/>
      <c r="B2488" s="55"/>
      <c r="C2488" s="56"/>
      <c r="D2488" s="57"/>
      <c r="E2488" s="58"/>
      <c r="F2488" s="39"/>
      <c r="G2488" s="59"/>
      <c r="H2488" s="1"/>
      <c r="I2488" s="60"/>
      <c r="J2488" s="1"/>
      <c r="K2488" s="29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5.75" customHeight="1" x14ac:dyDescent="0.3">
      <c r="A2489" s="1"/>
      <c r="B2489" s="55"/>
      <c r="C2489" s="56"/>
      <c r="D2489" s="57"/>
      <c r="E2489" s="58"/>
      <c r="F2489" s="39"/>
      <c r="G2489" s="59"/>
      <c r="H2489" s="1"/>
      <c r="I2489" s="60"/>
      <c r="J2489" s="1"/>
      <c r="K2489" s="29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5.75" customHeight="1" x14ac:dyDescent="0.3">
      <c r="A2490" s="1"/>
      <c r="B2490" s="55"/>
      <c r="C2490" s="56"/>
      <c r="D2490" s="57"/>
      <c r="E2490" s="58"/>
      <c r="F2490" s="39"/>
      <c r="G2490" s="59"/>
      <c r="H2490" s="1"/>
      <c r="I2490" s="60"/>
      <c r="J2490" s="1"/>
      <c r="K2490" s="29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5.75" customHeight="1" x14ac:dyDescent="0.3">
      <c r="A2491" s="1"/>
      <c r="B2491" s="55"/>
      <c r="C2491" s="56"/>
      <c r="D2491" s="57"/>
      <c r="E2491" s="58"/>
      <c r="F2491" s="39"/>
      <c r="G2491" s="59"/>
      <c r="H2491" s="1"/>
      <c r="I2491" s="60"/>
      <c r="J2491" s="1"/>
      <c r="K2491" s="29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5.75" customHeight="1" x14ac:dyDescent="0.3">
      <c r="A2492" s="1"/>
      <c r="B2492" s="55"/>
      <c r="C2492" s="56"/>
      <c r="D2492" s="57"/>
      <c r="E2492" s="58"/>
      <c r="F2492" s="39"/>
      <c r="G2492" s="59"/>
      <c r="H2492" s="1"/>
      <c r="I2492" s="60"/>
      <c r="J2492" s="1"/>
      <c r="K2492" s="29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5.75" customHeight="1" x14ac:dyDescent="0.3">
      <c r="A2493" s="1"/>
      <c r="B2493" s="55"/>
      <c r="C2493" s="56"/>
      <c r="D2493" s="57"/>
      <c r="E2493" s="58"/>
      <c r="F2493" s="39"/>
      <c r="G2493" s="59"/>
      <c r="H2493" s="1"/>
      <c r="I2493" s="60"/>
      <c r="J2493" s="1"/>
      <c r="K2493" s="29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5.75" customHeight="1" x14ac:dyDescent="0.3">
      <c r="A2494" s="1"/>
      <c r="B2494" s="55"/>
      <c r="C2494" s="56"/>
      <c r="D2494" s="57"/>
      <c r="E2494" s="58"/>
      <c r="F2494" s="39"/>
      <c r="G2494" s="59"/>
      <c r="H2494" s="1"/>
      <c r="I2494" s="60"/>
      <c r="J2494" s="1"/>
      <c r="K2494" s="29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5.75" customHeight="1" x14ac:dyDescent="0.3">
      <c r="A2495" s="1"/>
      <c r="B2495" s="55"/>
      <c r="C2495" s="56"/>
      <c r="D2495" s="57"/>
      <c r="E2495" s="58"/>
      <c r="F2495" s="39"/>
      <c r="G2495" s="59"/>
      <c r="H2495" s="1"/>
      <c r="I2495" s="60"/>
      <c r="J2495" s="1"/>
      <c r="K2495" s="29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5.75" customHeight="1" x14ac:dyDescent="0.3">
      <c r="A2496" s="1"/>
      <c r="B2496" s="55"/>
      <c r="C2496" s="56"/>
      <c r="D2496" s="57"/>
      <c r="E2496" s="58"/>
      <c r="F2496" s="39"/>
      <c r="G2496" s="59"/>
      <c r="H2496" s="1"/>
      <c r="I2496" s="60"/>
      <c r="J2496" s="1"/>
      <c r="K2496" s="29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5.75" customHeight="1" x14ac:dyDescent="0.3">
      <c r="A2497" s="1"/>
      <c r="B2497" s="55"/>
      <c r="C2497" s="56"/>
      <c r="D2497" s="57"/>
      <c r="E2497" s="58"/>
      <c r="F2497" s="39"/>
      <c r="G2497" s="59"/>
      <c r="H2497" s="1"/>
      <c r="I2497" s="60"/>
      <c r="J2497" s="1"/>
      <c r="K2497" s="29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5.75" customHeight="1" x14ac:dyDescent="0.3">
      <c r="A2498" s="1"/>
      <c r="B2498" s="55"/>
      <c r="C2498" s="56"/>
      <c r="D2498" s="57"/>
      <c r="E2498" s="58"/>
      <c r="F2498" s="39"/>
      <c r="G2498" s="59"/>
      <c r="H2498" s="1"/>
      <c r="I2498" s="60"/>
      <c r="J2498" s="1"/>
      <c r="K2498" s="29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5.75" customHeight="1" x14ac:dyDescent="0.3">
      <c r="A2499" s="1"/>
      <c r="B2499" s="55"/>
      <c r="C2499" s="56"/>
      <c r="D2499" s="57"/>
      <c r="E2499" s="58"/>
      <c r="F2499" s="39"/>
      <c r="G2499" s="59"/>
      <c r="H2499" s="1"/>
      <c r="I2499" s="60"/>
      <c r="J2499" s="1"/>
      <c r="K2499" s="29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5.75" customHeight="1" x14ac:dyDescent="0.3">
      <c r="A2500" s="1"/>
      <c r="B2500" s="55"/>
      <c r="C2500" s="56"/>
      <c r="D2500" s="57"/>
      <c r="E2500" s="58"/>
      <c r="F2500" s="39"/>
      <c r="G2500" s="59"/>
      <c r="H2500" s="1"/>
      <c r="I2500" s="60"/>
      <c r="J2500" s="1"/>
      <c r="K2500" s="29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5.75" customHeight="1" x14ac:dyDescent="0.3">
      <c r="A2501" s="1"/>
      <c r="B2501" s="55"/>
      <c r="C2501" s="56"/>
      <c r="D2501" s="57"/>
      <c r="E2501" s="58"/>
      <c r="F2501" s="39"/>
      <c r="G2501" s="59"/>
      <c r="H2501" s="1"/>
      <c r="I2501" s="60"/>
      <c r="J2501" s="1"/>
      <c r="K2501" s="29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5.75" customHeight="1" x14ac:dyDescent="0.3">
      <c r="A2502" s="1"/>
      <c r="B2502" s="55"/>
      <c r="C2502" s="56"/>
      <c r="D2502" s="57"/>
      <c r="E2502" s="58"/>
      <c r="F2502" s="39"/>
      <c r="G2502" s="59"/>
      <c r="H2502" s="1"/>
      <c r="I2502" s="60"/>
      <c r="J2502" s="1"/>
      <c r="K2502" s="29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5.75" customHeight="1" x14ac:dyDescent="0.3">
      <c r="A2503" s="1"/>
      <c r="B2503" s="55"/>
      <c r="C2503" s="56"/>
      <c r="D2503" s="57"/>
      <c r="E2503" s="58"/>
      <c r="F2503" s="39"/>
      <c r="G2503" s="59"/>
      <c r="H2503" s="1"/>
      <c r="I2503" s="60"/>
      <c r="J2503" s="1"/>
      <c r="K2503" s="29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5.75" customHeight="1" x14ac:dyDescent="0.3">
      <c r="A2504" s="1"/>
      <c r="B2504" s="55"/>
      <c r="C2504" s="56"/>
      <c r="D2504" s="57"/>
      <c r="E2504" s="58"/>
      <c r="F2504" s="39"/>
      <c r="G2504" s="59"/>
      <c r="H2504" s="1"/>
      <c r="I2504" s="60"/>
      <c r="J2504" s="1"/>
      <c r="K2504" s="29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5.75" customHeight="1" x14ac:dyDescent="0.3">
      <c r="A2505" s="1"/>
      <c r="B2505" s="55"/>
      <c r="C2505" s="56"/>
      <c r="D2505" s="57"/>
      <c r="E2505" s="58"/>
      <c r="F2505" s="39"/>
      <c r="G2505" s="59"/>
      <c r="H2505" s="1"/>
      <c r="I2505" s="60"/>
      <c r="J2505" s="1"/>
      <c r="K2505" s="29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5.75" customHeight="1" x14ac:dyDescent="0.3">
      <c r="A2506" s="1"/>
      <c r="B2506" s="55"/>
      <c r="C2506" s="56"/>
      <c r="D2506" s="57"/>
      <c r="E2506" s="58"/>
      <c r="F2506" s="39"/>
      <c r="G2506" s="59"/>
      <c r="H2506" s="1"/>
      <c r="I2506" s="60"/>
      <c r="J2506" s="1"/>
      <c r="K2506" s="29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5.75" customHeight="1" x14ac:dyDescent="0.3">
      <c r="A2507" s="1"/>
      <c r="B2507" s="55"/>
      <c r="C2507" s="56"/>
      <c r="D2507" s="57"/>
      <c r="E2507" s="58"/>
      <c r="F2507" s="39"/>
      <c r="G2507" s="59"/>
      <c r="H2507" s="1"/>
      <c r="I2507" s="60"/>
      <c r="J2507" s="1"/>
      <c r="K2507" s="29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.75" customHeight="1" x14ac:dyDescent="0.3">
      <c r="A2508" s="1"/>
      <c r="B2508" s="55"/>
      <c r="C2508" s="56"/>
      <c r="D2508" s="57"/>
      <c r="E2508" s="58"/>
      <c r="F2508" s="39"/>
      <c r="G2508" s="59"/>
      <c r="H2508" s="1"/>
      <c r="I2508" s="60"/>
      <c r="J2508" s="1"/>
      <c r="K2508" s="29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.75" customHeight="1" x14ac:dyDescent="0.3">
      <c r="A2509" s="1"/>
      <c r="B2509" s="55"/>
      <c r="C2509" s="56"/>
      <c r="D2509" s="57"/>
      <c r="E2509" s="58"/>
      <c r="F2509" s="39"/>
      <c r="G2509" s="59"/>
      <c r="H2509" s="1"/>
      <c r="I2509" s="60"/>
      <c r="J2509" s="1"/>
      <c r="K2509" s="29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5.75" customHeight="1" x14ac:dyDescent="0.3">
      <c r="A2510" s="1"/>
      <c r="B2510" s="55"/>
      <c r="C2510" s="56"/>
      <c r="D2510" s="57"/>
      <c r="E2510" s="58"/>
      <c r="F2510" s="39"/>
      <c r="G2510" s="59"/>
      <c r="H2510" s="1"/>
      <c r="I2510" s="60"/>
      <c r="J2510" s="1"/>
      <c r="K2510" s="29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5.75" customHeight="1" x14ac:dyDescent="0.3">
      <c r="A2511" s="1"/>
      <c r="B2511" s="55"/>
      <c r="C2511" s="56"/>
      <c r="D2511" s="57"/>
      <c r="E2511" s="58"/>
      <c r="F2511" s="39"/>
      <c r="G2511" s="59"/>
      <c r="H2511" s="1"/>
      <c r="I2511" s="60"/>
      <c r="J2511" s="1"/>
      <c r="K2511" s="29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.75" customHeight="1" x14ac:dyDescent="0.3">
      <c r="A2512" s="1"/>
      <c r="B2512" s="55"/>
      <c r="C2512" s="56"/>
      <c r="D2512" s="57"/>
      <c r="E2512" s="58"/>
      <c r="F2512" s="39"/>
      <c r="G2512" s="59"/>
      <c r="H2512" s="1"/>
      <c r="I2512" s="60"/>
      <c r="J2512" s="1"/>
      <c r="K2512" s="29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5.75" customHeight="1" x14ac:dyDescent="0.3">
      <c r="A2513" s="1"/>
      <c r="B2513" s="55"/>
      <c r="C2513" s="56"/>
      <c r="D2513" s="57"/>
      <c r="E2513" s="58"/>
      <c r="F2513" s="39"/>
      <c r="G2513" s="59"/>
      <c r="H2513" s="1"/>
      <c r="I2513" s="60"/>
      <c r="J2513" s="1"/>
      <c r="K2513" s="29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5.75" customHeight="1" x14ac:dyDescent="0.3">
      <c r="A2514" s="1"/>
      <c r="B2514" s="55"/>
      <c r="C2514" s="56"/>
      <c r="D2514" s="57"/>
      <c r="E2514" s="58"/>
      <c r="F2514" s="39"/>
      <c r="G2514" s="59"/>
      <c r="H2514" s="1"/>
      <c r="I2514" s="60"/>
      <c r="J2514" s="1"/>
      <c r="K2514" s="29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5.75" customHeight="1" x14ac:dyDescent="0.3">
      <c r="A2515" s="1"/>
      <c r="B2515" s="55"/>
      <c r="C2515" s="56"/>
      <c r="D2515" s="57"/>
      <c r="E2515" s="58"/>
      <c r="F2515" s="39"/>
      <c r="G2515" s="59"/>
      <c r="H2515" s="1"/>
      <c r="I2515" s="60"/>
      <c r="J2515" s="1"/>
      <c r="K2515" s="29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5.75" customHeight="1" x14ac:dyDescent="0.3">
      <c r="A2516" s="1"/>
      <c r="B2516" s="55"/>
      <c r="C2516" s="56"/>
      <c r="D2516" s="57"/>
      <c r="E2516" s="58"/>
      <c r="F2516" s="39"/>
      <c r="G2516" s="59"/>
      <c r="H2516" s="1"/>
      <c r="I2516" s="60"/>
      <c r="J2516" s="1"/>
      <c r="K2516" s="29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5.75" customHeight="1" x14ac:dyDescent="0.3">
      <c r="A2517" s="1"/>
      <c r="B2517" s="55"/>
      <c r="C2517" s="56"/>
      <c r="D2517" s="57"/>
      <c r="E2517" s="58"/>
      <c r="F2517" s="39"/>
      <c r="G2517" s="59"/>
      <c r="H2517" s="1"/>
      <c r="I2517" s="60"/>
      <c r="J2517" s="1"/>
      <c r="K2517" s="29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5.75" customHeight="1" x14ac:dyDescent="0.3">
      <c r="A2518" s="1"/>
      <c r="B2518" s="55"/>
      <c r="C2518" s="56"/>
      <c r="D2518" s="57"/>
      <c r="E2518" s="58"/>
      <c r="F2518" s="39"/>
      <c r="G2518" s="59"/>
      <c r="H2518" s="1"/>
      <c r="I2518" s="60"/>
      <c r="J2518" s="1"/>
      <c r="K2518" s="29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5.75" customHeight="1" x14ac:dyDescent="0.3">
      <c r="A2519" s="1"/>
      <c r="B2519" s="55"/>
      <c r="C2519" s="56"/>
      <c r="D2519" s="57"/>
      <c r="E2519" s="58"/>
      <c r="F2519" s="39"/>
      <c r="G2519" s="59"/>
      <c r="H2519" s="1"/>
      <c r="I2519" s="60"/>
      <c r="J2519" s="1"/>
      <c r="K2519" s="29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5.75" customHeight="1" x14ac:dyDescent="0.3">
      <c r="A2520" s="1"/>
      <c r="B2520" s="55"/>
      <c r="C2520" s="56"/>
      <c r="D2520" s="57"/>
      <c r="E2520" s="58"/>
      <c r="F2520" s="39"/>
      <c r="G2520" s="59"/>
      <c r="H2520" s="1"/>
      <c r="I2520" s="60"/>
      <c r="J2520" s="1"/>
      <c r="K2520" s="29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5.75" customHeight="1" x14ac:dyDescent="0.3">
      <c r="A2521" s="1"/>
      <c r="B2521" s="55"/>
      <c r="C2521" s="56"/>
      <c r="D2521" s="57"/>
      <c r="E2521" s="58"/>
      <c r="F2521" s="39"/>
      <c r="G2521" s="59"/>
      <c r="H2521" s="1"/>
      <c r="I2521" s="60"/>
      <c r="J2521" s="1"/>
      <c r="K2521" s="29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5.75" customHeight="1" x14ac:dyDescent="0.3">
      <c r="A2522" s="1"/>
      <c r="B2522" s="55"/>
      <c r="C2522" s="56"/>
      <c r="D2522" s="57"/>
      <c r="E2522" s="58"/>
      <c r="F2522" s="39"/>
      <c r="G2522" s="59"/>
      <c r="H2522" s="1"/>
      <c r="I2522" s="60"/>
      <c r="J2522" s="1"/>
      <c r="K2522" s="29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5.75" customHeight="1" x14ac:dyDescent="0.3">
      <c r="A2523" s="1"/>
      <c r="B2523" s="55"/>
      <c r="C2523" s="56"/>
      <c r="D2523" s="57"/>
      <c r="E2523" s="58"/>
      <c r="F2523" s="39"/>
      <c r="G2523" s="59"/>
      <c r="H2523" s="1"/>
      <c r="I2523" s="60"/>
      <c r="J2523" s="1"/>
      <c r="K2523" s="29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5.75" customHeight="1" x14ac:dyDescent="0.3">
      <c r="A2524" s="1"/>
      <c r="B2524" s="55"/>
      <c r="C2524" s="56"/>
      <c r="D2524" s="57"/>
      <c r="E2524" s="58"/>
      <c r="F2524" s="39"/>
      <c r="G2524" s="59"/>
      <c r="H2524" s="1"/>
      <c r="I2524" s="60"/>
      <c r="J2524" s="1"/>
      <c r="K2524" s="29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5.75" customHeight="1" x14ac:dyDescent="0.3">
      <c r="A2525" s="1"/>
      <c r="B2525" s="55"/>
      <c r="C2525" s="56"/>
      <c r="D2525" s="57"/>
      <c r="E2525" s="58"/>
      <c r="F2525" s="39"/>
      <c r="G2525" s="59"/>
      <c r="H2525" s="1"/>
      <c r="I2525" s="60"/>
      <c r="J2525" s="1"/>
      <c r="K2525" s="29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5.75" customHeight="1" x14ac:dyDescent="0.3">
      <c r="A2526" s="1"/>
      <c r="B2526" s="55"/>
      <c r="C2526" s="56"/>
      <c r="D2526" s="57"/>
      <c r="E2526" s="58"/>
      <c r="F2526" s="39"/>
      <c r="G2526" s="59"/>
      <c r="H2526" s="1"/>
      <c r="I2526" s="60"/>
      <c r="J2526" s="1"/>
      <c r="K2526" s="29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5.75" customHeight="1" x14ac:dyDescent="0.3">
      <c r="A2527" s="1"/>
      <c r="B2527" s="55"/>
      <c r="C2527" s="56"/>
      <c r="D2527" s="57"/>
      <c r="E2527" s="58"/>
      <c r="F2527" s="39"/>
      <c r="G2527" s="59"/>
      <c r="H2527" s="1"/>
      <c r="I2527" s="60"/>
      <c r="J2527" s="1"/>
      <c r="K2527" s="29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5.75" customHeight="1" x14ac:dyDescent="0.3">
      <c r="A2528" s="1"/>
      <c r="B2528" s="55"/>
      <c r="C2528" s="56"/>
      <c r="D2528" s="57"/>
      <c r="E2528" s="58"/>
      <c r="F2528" s="39"/>
      <c r="G2528" s="59"/>
      <c r="H2528" s="1"/>
      <c r="I2528" s="60"/>
      <c r="J2528" s="1"/>
      <c r="K2528" s="29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5.75" customHeight="1" x14ac:dyDescent="0.3">
      <c r="A2529" s="1"/>
      <c r="B2529" s="55"/>
      <c r="C2529" s="56"/>
      <c r="D2529" s="57"/>
      <c r="E2529" s="58"/>
      <c r="F2529" s="39"/>
      <c r="G2529" s="59"/>
      <c r="H2529" s="1"/>
      <c r="I2529" s="60"/>
      <c r="J2529" s="1"/>
      <c r="K2529" s="29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5.75" customHeight="1" x14ac:dyDescent="0.3">
      <c r="A2530" s="1"/>
      <c r="B2530" s="55"/>
      <c r="C2530" s="56"/>
      <c r="D2530" s="57"/>
      <c r="E2530" s="58"/>
      <c r="F2530" s="39"/>
      <c r="G2530" s="59"/>
      <c r="H2530" s="1"/>
      <c r="I2530" s="60"/>
      <c r="J2530" s="1"/>
      <c r="K2530" s="29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5.75" customHeight="1" x14ac:dyDescent="0.3">
      <c r="A2531" s="1"/>
      <c r="B2531" s="55"/>
      <c r="C2531" s="56"/>
      <c r="D2531" s="57"/>
      <c r="E2531" s="58"/>
      <c r="F2531" s="39"/>
      <c r="G2531" s="59"/>
      <c r="H2531" s="1"/>
      <c r="I2531" s="60"/>
      <c r="J2531" s="1"/>
      <c r="K2531" s="29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5.75" customHeight="1" x14ac:dyDescent="0.3">
      <c r="A2532" s="1"/>
      <c r="B2532" s="55"/>
      <c r="C2532" s="56"/>
      <c r="D2532" s="57"/>
      <c r="E2532" s="58"/>
      <c r="F2532" s="39"/>
      <c r="G2532" s="59"/>
      <c r="H2532" s="1"/>
      <c r="I2532" s="60"/>
      <c r="J2532" s="1"/>
      <c r="K2532" s="29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5.75" customHeight="1" x14ac:dyDescent="0.3">
      <c r="A2533" s="1"/>
      <c r="B2533" s="55"/>
      <c r="C2533" s="56"/>
      <c r="D2533" s="57"/>
      <c r="E2533" s="58"/>
      <c r="F2533" s="39"/>
      <c r="G2533" s="59"/>
      <c r="H2533" s="1"/>
      <c r="I2533" s="60"/>
      <c r="J2533" s="1"/>
      <c r="K2533" s="29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5.75" customHeight="1" x14ac:dyDescent="0.3">
      <c r="A2534" s="1"/>
      <c r="B2534" s="55"/>
      <c r="C2534" s="56"/>
      <c r="D2534" s="57"/>
      <c r="E2534" s="58"/>
      <c r="F2534" s="39"/>
      <c r="G2534" s="59"/>
      <c r="H2534" s="1"/>
      <c r="I2534" s="60"/>
      <c r="J2534" s="1"/>
      <c r="K2534" s="29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5.75" customHeight="1" x14ac:dyDescent="0.3">
      <c r="A2535" s="1"/>
      <c r="B2535" s="55"/>
      <c r="C2535" s="56"/>
      <c r="D2535" s="57"/>
      <c r="E2535" s="58"/>
      <c r="F2535" s="39"/>
      <c r="G2535" s="59"/>
      <c r="H2535" s="1"/>
      <c r="I2535" s="60"/>
      <c r="J2535" s="1"/>
      <c r="K2535" s="29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5.75" customHeight="1" x14ac:dyDescent="0.3">
      <c r="A2536" s="1"/>
      <c r="B2536" s="55"/>
      <c r="C2536" s="56"/>
      <c r="D2536" s="57"/>
      <c r="E2536" s="58"/>
      <c r="F2536" s="39"/>
      <c r="G2536" s="59"/>
      <c r="H2536" s="1"/>
      <c r="I2536" s="60"/>
      <c r="J2536" s="1"/>
      <c r="K2536" s="29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5.75" customHeight="1" x14ac:dyDescent="0.3">
      <c r="A2537" s="1"/>
      <c r="B2537" s="55"/>
      <c r="C2537" s="56"/>
      <c r="D2537" s="57"/>
      <c r="E2537" s="58"/>
      <c r="F2537" s="39"/>
      <c r="G2537" s="59"/>
      <c r="H2537" s="1"/>
      <c r="I2537" s="60"/>
      <c r="J2537" s="1"/>
      <c r="K2537" s="29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5.75" customHeight="1" x14ac:dyDescent="0.3">
      <c r="A2538" s="1"/>
      <c r="B2538" s="55"/>
      <c r="C2538" s="56"/>
      <c r="D2538" s="57"/>
      <c r="E2538" s="58"/>
      <c r="F2538" s="39"/>
      <c r="G2538" s="59"/>
      <c r="H2538" s="1"/>
      <c r="I2538" s="60"/>
      <c r="J2538" s="1"/>
      <c r="K2538" s="29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5.75" customHeight="1" x14ac:dyDescent="0.3">
      <c r="A2539" s="1"/>
      <c r="B2539" s="55"/>
      <c r="C2539" s="56"/>
      <c r="D2539" s="57"/>
      <c r="E2539" s="58"/>
      <c r="F2539" s="39"/>
      <c r="G2539" s="59"/>
      <c r="H2539" s="1"/>
      <c r="I2539" s="60"/>
      <c r="J2539" s="1"/>
      <c r="K2539" s="29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5.75" customHeight="1" x14ac:dyDescent="0.3">
      <c r="A2540" s="1"/>
      <c r="B2540" s="55"/>
      <c r="C2540" s="56"/>
      <c r="D2540" s="57"/>
      <c r="E2540" s="58"/>
      <c r="F2540" s="39"/>
      <c r="G2540" s="59"/>
      <c r="H2540" s="1"/>
      <c r="I2540" s="60"/>
      <c r="J2540" s="1"/>
      <c r="K2540" s="29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5.75" customHeight="1" x14ac:dyDescent="0.3">
      <c r="A2541" s="1"/>
      <c r="B2541" s="55"/>
      <c r="C2541" s="56"/>
      <c r="D2541" s="57"/>
      <c r="E2541" s="58"/>
      <c r="F2541" s="39"/>
      <c r="G2541" s="59"/>
      <c r="H2541" s="1"/>
      <c r="I2541" s="60"/>
      <c r="J2541" s="1"/>
      <c r="K2541" s="29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5.75" customHeight="1" x14ac:dyDescent="0.3">
      <c r="A2542" s="1"/>
      <c r="B2542" s="55"/>
      <c r="C2542" s="56"/>
      <c r="D2542" s="57"/>
      <c r="E2542" s="58"/>
      <c r="F2542" s="39"/>
      <c r="G2542" s="59"/>
      <c r="H2542" s="1"/>
      <c r="I2542" s="60"/>
      <c r="J2542" s="1"/>
      <c r="K2542" s="29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5.75" customHeight="1" x14ac:dyDescent="0.3">
      <c r="A2543" s="1"/>
      <c r="B2543" s="55"/>
      <c r="C2543" s="56"/>
      <c r="D2543" s="57"/>
      <c r="E2543" s="58"/>
      <c r="F2543" s="39"/>
      <c r="G2543" s="59"/>
      <c r="H2543" s="1"/>
      <c r="I2543" s="60"/>
      <c r="J2543" s="1"/>
      <c r="K2543" s="29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5.75" customHeight="1" x14ac:dyDescent="0.3">
      <c r="A2544" s="1"/>
      <c r="B2544" s="55"/>
      <c r="C2544" s="56"/>
      <c r="D2544" s="57"/>
      <c r="E2544" s="58"/>
      <c r="F2544" s="39"/>
      <c r="G2544" s="59"/>
      <c r="H2544" s="1"/>
      <c r="I2544" s="60"/>
      <c r="J2544" s="1"/>
      <c r="K2544" s="29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5.75" customHeight="1" x14ac:dyDescent="0.3">
      <c r="A2545" s="1"/>
      <c r="B2545" s="55"/>
      <c r="C2545" s="56"/>
      <c r="D2545" s="57"/>
      <c r="E2545" s="58"/>
      <c r="F2545" s="39"/>
      <c r="G2545" s="59"/>
      <c r="H2545" s="1"/>
      <c r="I2545" s="60"/>
      <c r="J2545" s="1"/>
      <c r="K2545" s="29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5.75" customHeight="1" x14ac:dyDescent="0.3">
      <c r="A2546" s="1"/>
      <c r="B2546" s="55"/>
      <c r="C2546" s="56"/>
      <c r="D2546" s="57"/>
      <c r="E2546" s="58"/>
      <c r="F2546" s="39"/>
      <c r="G2546" s="59"/>
      <c r="H2546" s="1"/>
      <c r="I2546" s="60"/>
      <c r="J2546" s="1"/>
      <c r="K2546" s="29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5.75" customHeight="1" x14ac:dyDescent="0.3">
      <c r="A2547" s="1"/>
      <c r="B2547" s="55"/>
      <c r="C2547" s="56"/>
      <c r="D2547" s="57"/>
      <c r="E2547" s="58"/>
      <c r="F2547" s="39"/>
      <c r="G2547" s="59"/>
      <c r="H2547" s="1"/>
      <c r="I2547" s="60"/>
      <c r="J2547" s="1"/>
      <c r="K2547" s="29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5.75" customHeight="1" x14ac:dyDescent="0.3">
      <c r="A2548" s="1"/>
      <c r="B2548" s="55"/>
      <c r="C2548" s="56"/>
      <c r="D2548" s="57"/>
      <c r="E2548" s="58"/>
      <c r="F2548" s="39"/>
      <c r="G2548" s="59"/>
      <c r="H2548" s="1"/>
      <c r="I2548" s="60"/>
      <c r="J2548" s="1"/>
      <c r="K2548" s="29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5.75" customHeight="1" x14ac:dyDescent="0.3">
      <c r="A2549" s="1"/>
      <c r="B2549" s="55"/>
      <c r="C2549" s="56"/>
      <c r="D2549" s="57"/>
      <c r="E2549" s="58"/>
      <c r="F2549" s="39"/>
      <c r="G2549" s="59"/>
      <c r="H2549" s="1"/>
      <c r="I2549" s="60"/>
      <c r="J2549" s="1"/>
      <c r="K2549" s="29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5.75" customHeight="1" x14ac:dyDescent="0.3">
      <c r="A2550" s="1"/>
      <c r="B2550" s="55"/>
      <c r="C2550" s="56"/>
      <c r="D2550" s="57"/>
      <c r="E2550" s="58"/>
      <c r="F2550" s="39"/>
      <c r="G2550" s="59"/>
      <c r="H2550" s="1"/>
      <c r="I2550" s="60"/>
      <c r="J2550" s="1"/>
      <c r="K2550" s="29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5.75" customHeight="1" x14ac:dyDescent="0.3">
      <c r="A2551" s="1"/>
      <c r="B2551" s="55"/>
      <c r="C2551" s="56"/>
      <c r="D2551" s="57"/>
      <c r="E2551" s="58"/>
      <c r="F2551" s="39"/>
      <c r="G2551" s="59"/>
      <c r="H2551" s="1"/>
      <c r="I2551" s="60"/>
      <c r="J2551" s="1"/>
      <c r="K2551" s="29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5.75" customHeight="1" x14ac:dyDescent="0.3">
      <c r="A2552" s="1"/>
      <c r="B2552" s="55"/>
      <c r="C2552" s="56"/>
      <c r="D2552" s="57"/>
      <c r="E2552" s="58"/>
      <c r="F2552" s="39"/>
      <c r="G2552" s="59"/>
      <c r="H2552" s="1"/>
      <c r="I2552" s="60"/>
      <c r="J2552" s="1"/>
      <c r="K2552" s="29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5.75" customHeight="1" x14ac:dyDescent="0.3">
      <c r="A2553" s="1"/>
      <c r="B2553" s="55"/>
      <c r="C2553" s="56"/>
      <c r="D2553" s="57"/>
      <c r="E2553" s="58"/>
      <c r="F2553" s="39"/>
      <c r="G2553" s="59"/>
      <c r="H2553" s="1"/>
      <c r="I2553" s="60"/>
      <c r="J2553" s="1"/>
      <c r="K2553" s="29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5.75" customHeight="1" x14ac:dyDescent="0.3">
      <c r="A2554" s="1"/>
      <c r="B2554" s="55"/>
      <c r="C2554" s="56"/>
      <c r="D2554" s="57"/>
      <c r="E2554" s="58"/>
      <c r="F2554" s="39"/>
      <c r="G2554" s="59"/>
      <c r="H2554" s="1"/>
      <c r="I2554" s="60"/>
      <c r="J2554" s="1"/>
      <c r="K2554" s="29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5.75" customHeight="1" x14ac:dyDescent="0.3">
      <c r="A2555" s="1"/>
      <c r="B2555" s="55"/>
      <c r="C2555" s="56"/>
      <c r="D2555" s="57"/>
      <c r="E2555" s="58"/>
      <c r="F2555" s="39"/>
      <c r="G2555" s="59"/>
      <c r="H2555" s="1"/>
      <c r="I2555" s="60"/>
      <c r="J2555" s="1"/>
      <c r="K2555" s="29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5.75" customHeight="1" x14ac:dyDescent="0.3">
      <c r="A2556" s="1"/>
      <c r="B2556" s="55"/>
      <c r="C2556" s="56"/>
      <c r="D2556" s="57"/>
      <c r="E2556" s="58"/>
      <c r="F2556" s="39"/>
      <c r="G2556" s="59"/>
      <c r="H2556" s="1"/>
      <c r="I2556" s="60"/>
      <c r="J2556" s="1"/>
      <c r="K2556" s="29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5.75" customHeight="1" x14ac:dyDescent="0.3">
      <c r="A2557" s="1"/>
      <c r="B2557" s="55"/>
      <c r="C2557" s="56"/>
      <c r="D2557" s="57"/>
      <c r="E2557" s="58"/>
      <c r="F2557" s="39"/>
      <c r="G2557" s="59"/>
      <c r="H2557" s="1"/>
      <c r="I2557" s="60"/>
      <c r="J2557" s="1"/>
      <c r="K2557" s="29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5.75" customHeight="1" x14ac:dyDescent="0.3">
      <c r="A2558" s="1"/>
      <c r="B2558" s="55"/>
      <c r="C2558" s="56"/>
      <c r="D2558" s="57"/>
      <c r="E2558" s="58"/>
      <c r="F2558" s="39"/>
      <c r="G2558" s="59"/>
      <c r="H2558" s="1"/>
      <c r="I2558" s="60"/>
      <c r="J2558" s="1"/>
      <c r="K2558" s="29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5.75" customHeight="1" x14ac:dyDescent="0.3">
      <c r="A2559" s="1"/>
      <c r="B2559" s="55"/>
      <c r="C2559" s="56"/>
      <c r="D2559" s="57"/>
      <c r="E2559" s="58"/>
      <c r="F2559" s="39"/>
      <c r="G2559" s="59"/>
      <c r="H2559" s="1"/>
      <c r="I2559" s="60"/>
      <c r="J2559" s="1"/>
      <c r="K2559" s="29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5.75" customHeight="1" x14ac:dyDescent="0.3">
      <c r="A2560" s="1"/>
      <c r="B2560" s="55"/>
      <c r="C2560" s="56"/>
      <c r="D2560" s="57"/>
      <c r="E2560" s="58"/>
      <c r="F2560" s="39"/>
      <c r="G2560" s="59"/>
      <c r="H2560" s="1"/>
      <c r="I2560" s="60"/>
      <c r="J2560" s="1"/>
      <c r="K2560" s="29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5.75" customHeight="1" x14ac:dyDescent="0.3">
      <c r="A2561" s="1"/>
      <c r="B2561" s="55"/>
      <c r="C2561" s="56"/>
      <c r="D2561" s="57"/>
      <c r="E2561" s="58"/>
      <c r="F2561" s="39"/>
      <c r="G2561" s="59"/>
      <c r="H2561" s="1"/>
      <c r="I2561" s="60"/>
      <c r="J2561" s="1"/>
      <c r="K2561" s="29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5.75" customHeight="1" x14ac:dyDescent="0.3">
      <c r="A2562" s="1"/>
      <c r="B2562" s="55"/>
      <c r="C2562" s="56"/>
      <c r="D2562" s="57"/>
      <c r="E2562" s="58"/>
      <c r="F2562" s="39"/>
      <c r="G2562" s="59"/>
      <c r="H2562" s="1"/>
      <c r="I2562" s="60"/>
      <c r="J2562" s="1"/>
      <c r="K2562" s="29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5.75" customHeight="1" x14ac:dyDescent="0.3">
      <c r="A2563" s="1"/>
      <c r="B2563" s="55"/>
      <c r="C2563" s="56"/>
      <c r="D2563" s="57"/>
      <c r="E2563" s="58"/>
      <c r="F2563" s="39"/>
      <c r="G2563" s="59"/>
      <c r="H2563" s="1"/>
      <c r="I2563" s="60"/>
      <c r="J2563" s="1"/>
      <c r="K2563" s="29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5.75" customHeight="1" x14ac:dyDescent="0.3">
      <c r="A2564" s="1"/>
      <c r="B2564" s="55"/>
      <c r="C2564" s="56"/>
      <c r="D2564" s="57"/>
      <c r="E2564" s="58"/>
      <c r="F2564" s="39"/>
      <c r="G2564" s="59"/>
      <c r="H2564" s="1"/>
      <c r="I2564" s="60"/>
      <c r="J2564" s="1"/>
      <c r="K2564" s="29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5.75" customHeight="1" x14ac:dyDescent="0.3">
      <c r="A2565" s="1"/>
      <c r="B2565" s="55"/>
      <c r="C2565" s="56"/>
      <c r="D2565" s="57"/>
      <c r="E2565" s="58"/>
      <c r="F2565" s="39"/>
      <c r="G2565" s="59"/>
      <c r="H2565" s="1"/>
      <c r="I2565" s="60"/>
      <c r="J2565" s="1"/>
      <c r="K2565" s="29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5.75" customHeight="1" x14ac:dyDescent="0.3">
      <c r="A2566" s="1"/>
      <c r="B2566" s="55"/>
      <c r="C2566" s="56"/>
      <c r="D2566" s="57"/>
      <c r="E2566" s="58"/>
      <c r="F2566" s="39"/>
      <c r="G2566" s="59"/>
      <c r="H2566" s="1"/>
      <c r="I2566" s="60"/>
      <c r="J2566" s="1"/>
      <c r="K2566" s="29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5.75" customHeight="1" x14ac:dyDescent="0.3">
      <c r="A2567" s="1"/>
      <c r="B2567" s="55"/>
      <c r="C2567" s="56"/>
      <c r="D2567" s="57"/>
      <c r="E2567" s="58"/>
      <c r="F2567" s="39"/>
      <c r="G2567" s="59"/>
      <c r="H2567" s="1"/>
      <c r="I2567" s="60"/>
      <c r="J2567" s="1"/>
      <c r="K2567" s="29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5.75" customHeight="1" x14ac:dyDescent="0.3">
      <c r="A2568" s="1"/>
      <c r="B2568" s="55"/>
      <c r="C2568" s="56"/>
      <c r="D2568" s="57"/>
      <c r="E2568" s="58"/>
      <c r="F2568" s="39"/>
      <c r="G2568" s="59"/>
      <c r="H2568" s="1"/>
      <c r="I2568" s="60"/>
      <c r="J2568" s="1"/>
      <c r="K2568" s="29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5.75" customHeight="1" x14ac:dyDescent="0.3">
      <c r="A2569" s="1"/>
      <c r="B2569" s="55"/>
      <c r="C2569" s="56"/>
      <c r="D2569" s="57"/>
      <c r="E2569" s="58"/>
      <c r="F2569" s="39"/>
      <c r="G2569" s="59"/>
      <c r="H2569" s="1"/>
      <c r="I2569" s="60"/>
      <c r="J2569" s="1"/>
      <c r="K2569" s="29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5.75" customHeight="1" x14ac:dyDescent="0.3">
      <c r="A2570" s="1"/>
      <c r="B2570" s="55"/>
      <c r="C2570" s="56"/>
      <c r="D2570" s="57"/>
      <c r="E2570" s="58"/>
      <c r="F2570" s="39"/>
      <c r="G2570" s="59"/>
      <c r="H2570" s="1"/>
      <c r="I2570" s="60"/>
      <c r="J2570" s="1"/>
      <c r="K2570" s="29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5.75" customHeight="1" x14ac:dyDescent="0.3">
      <c r="A2571" s="1"/>
      <c r="B2571" s="55"/>
      <c r="C2571" s="56"/>
      <c r="D2571" s="57"/>
      <c r="E2571" s="58"/>
      <c r="F2571" s="39"/>
      <c r="G2571" s="59"/>
      <c r="H2571" s="1"/>
      <c r="I2571" s="60"/>
      <c r="J2571" s="1"/>
      <c r="K2571" s="29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5.75" customHeight="1" x14ac:dyDescent="0.3">
      <c r="A2572" s="1"/>
      <c r="B2572" s="55"/>
      <c r="C2572" s="56"/>
      <c r="D2572" s="57"/>
      <c r="E2572" s="58"/>
      <c r="F2572" s="39"/>
      <c r="G2572" s="59"/>
      <c r="H2572" s="1"/>
      <c r="I2572" s="60"/>
      <c r="J2572" s="1"/>
      <c r="K2572" s="29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5.75" customHeight="1" x14ac:dyDescent="0.3">
      <c r="A2573" s="1"/>
      <c r="B2573" s="55"/>
      <c r="C2573" s="56"/>
      <c r="D2573" s="57"/>
      <c r="E2573" s="58"/>
      <c r="F2573" s="39"/>
      <c r="G2573" s="59"/>
      <c r="H2573" s="1"/>
      <c r="I2573" s="60"/>
      <c r="J2573" s="1"/>
      <c r="K2573" s="29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5.75" customHeight="1" x14ac:dyDescent="0.3">
      <c r="A2574" s="1"/>
      <c r="B2574" s="55"/>
      <c r="C2574" s="56"/>
      <c r="D2574" s="57"/>
      <c r="E2574" s="58"/>
      <c r="F2574" s="39"/>
      <c r="G2574" s="59"/>
      <c r="H2574" s="1"/>
      <c r="I2574" s="60"/>
      <c r="J2574" s="1"/>
      <c r="K2574" s="29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5.75" customHeight="1" x14ac:dyDescent="0.3">
      <c r="A2575" s="1"/>
      <c r="B2575" s="55"/>
      <c r="C2575" s="56"/>
      <c r="D2575" s="57"/>
      <c r="E2575" s="58"/>
      <c r="F2575" s="39"/>
      <c r="G2575" s="59"/>
      <c r="H2575" s="1"/>
      <c r="I2575" s="60"/>
      <c r="J2575" s="1"/>
      <c r="K2575" s="29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5.75" customHeight="1" x14ac:dyDescent="0.3">
      <c r="A2576" s="1"/>
      <c r="B2576" s="55"/>
      <c r="C2576" s="56"/>
      <c r="D2576" s="57"/>
      <c r="E2576" s="58"/>
      <c r="F2576" s="39"/>
      <c r="G2576" s="59"/>
      <c r="H2576" s="1"/>
      <c r="I2576" s="60"/>
      <c r="J2576" s="1"/>
      <c r="K2576" s="29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5.75" customHeight="1" x14ac:dyDescent="0.3">
      <c r="A2577" s="1"/>
      <c r="B2577" s="55"/>
      <c r="C2577" s="56"/>
      <c r="D2577" s="57"/>
      <c r="E2577" s="58"/>
      <c r="F2577" s="39"/>
      <c r="G2577" s="59"/>
      <c r="H2577" s="1"/>
      <c r="I2577" s="60"/>
      <c r="J2577" s="1"/>
      <c r="K2577" s="29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5.75" customHeight="1" x14ac:dyDescent="0.3">
      <c r="A2578" s="1"/>
      <c r="B2578" s="55"/>
      <c r="C2578" s="56"/>
      <c r="D2578" s="57"/>
      <c r="E2578" s="58"/>
      <c r="F2578" s="39"/>
      <c r="G2578" s="59"/>
      <c r="H2578" s="1"/>
      <c r="I2578" s="60"/>
      <c r="J2578" s="1"/>
      <c r="K2578" s="29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5.75" customHeight="1" x14ac:dyDescent="0.3">
      <c r="A2579" s="1"/>
      <c r="B2579" s="55"/>
      <c r="C2579" s="56"/>
      <c r="D2579" s="57"/>
      <c r="E2579" s="58"/>
      <c r="F2579" s="39"/>
      <c r="G2579" s="59"/>
      <c r="H2579" s="1"/>
      <c r="I2579" s="60"/>
      <c r="J2579" s="1"/>
      <c r="K2579" s="29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5.75" customHeight="1" x14ac:dyDescent="0.3">
      <c r="A2580" s="1"/>
      <c r="B2580" s="55"/>
      <c r="C2580" s="56"/>
      <c r="D2580" s="57"/>
      <c r="E2580" s="58"/>
      <c r="F2580" s="39"/>
      <c r="G2580" s="59"/>
      <c r="H2580" s="1"/>
      <c r="I2580" s="60"/>
      <c r="J2580" s="1"/>
      <c r="K2580" s="29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5.75" customHeight="1" x14ac:dyDescent="0.3">
      <c r="A2581" s="1"/>
      <c r="B2581" s="55"/>
      <c r="C2581" s="56"/>
      <c r="D2581" s="57"/>
      <c r="E2581" s="58"/>
      <c r="F2581" s="39"/>
      <c r="G2581" s="59"/>
      <c r="H2581" s="1"/>
      <c r="I2581" s="60"/>
      <c r="J2581" s="1"/>
      <c r="K2581" s="29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5.75" customHeight="1" x14ac:dyDescent="0.3">
      <c r="A2582" s="1"/>
      <c r="B2582" s="55"/>
      <c r="C2582" s="56"/>
      <c r="D2582" s="57"/>
      <c r="E2582" s="58"/>
      <c r="F2582" s="39"/>
      <c r="G2582" s="59"/>
      <c r="H2582" s="1"/>
      <c r="I2582" s="60"/>
      <c r="J2582" s="1"/>
      <c r="K2582" s="29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5.75" customHeight="1" x14ac:dyDescent="0.3">
      <c r="A2583" s="1"/>
      <c r="B2583" s="55"/>
      <c r="C2583" s="56"/>
      <c r="D2583" s="57"/>
      <c r="E2583" s="58"/>
      <c r="F2583" s="39"/>
      <c r="G2583" s="59"/>
      <c r="H2583" s="1"/>
      <c r="I2583" s="60"/>
      <c r="J2583" s="1"/>
      <c r="K2583" s="29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5.75" customHeight="1" x14ac:dyDescent="0.3">
      <c r="A2584" s="1"/>
      <c r="B2584" s="55"/>
      <c r="C2584" s="56"/>
      <c r="D2584" s="57"/>
      <c r="E2584" s="58"/>
      <c r="F2584" s="39"/>
      <c r="G2584" s="59"/>
      <c r="H2584" s="1"/>
      <c r="I2584" s="60"/>
      <c r="J2584" s="1"/>
      <c r="K2584" s="29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5.75" customHeight="1" x14ac:dyDescent="0.3">
      <c r="A2585" s="1"/>
      <c r="B2585" s="55"/>
      <c r="C2585" s="56"/>
      <c r="D2585" s="57"/>
      <c r="E2585" s="58"/>
      <c r="F2585" s="39"/>
      <c r="G2585" s="59"/>
      <c r="H2585" s="1"/>
      <c r="I2585" s="60"/>
      <c r="J2585" s="1"/>
      <c r="K2585" s="29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5.75" customHeight="1" x14ac:dyDescent="0.3">
      <c r="A2586" s="1"/>
      <c r="B2586" s="55"/>
      <c r="C2586" s="56"/>
      <c r="D2586" s="57"/>
      <c r="E2586" s="58"/>
      <c r="F2586" s="39"/>
      <c r="G2586" s="59"/>
      <c r="H2586" s="1"/>
      <c r="I2586" s="60"/>
      <c r="J2586" s="1"/>
      <c r="K2586" s="29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5.75" customHeight="1" x14ac:dyDescent="0.3">
      <c r="A2587" s="1"/>
      <c r="B2587" s="55"/>
      <c r="C2587" s="56"/>
      <c r="D2587" s="57"/>
      <c r="E2587" s="58"/>
      <c r="F2587" s="39"/>
      <c r="G2587" s="59"/>
      <c r="H2587" s="1"/>
      <c r="I2587" s="60"/>
      <c r="J2587" s="1"/>
      <c r="K2587" s="29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5.75" customHeight="1" x14ac:dyDescent="0.3">
      <c r="A2588" s="1"/>
      <c r="B2588" s="55"/>
      <c r="C2588" s="56"/>
      <c r="D2588" s="57"/>
      <c r="E2588" s="58"/>
      <c r="F2588" s="39"/>
      <c r="G2588" s="59"/>
      <c r="H2588" s="1"/>
      <c r="I2588" s="60"/>
      <c r="J2588" s="1"/>
      <c r="K2588" s="29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5.75" customHeight="1" x14ac:dyDescent="0.3">
      <c r="A2589" s="1"/>
      <c r="B2589" s="55"/>
      <c r="C2589" s="56"/>
      <c r="D2589" s="57"/>
      <c r="E2589" s="58"/>
      <c r="F2589" s="39"/>
      <c r="G2589" s="59"/>
      <c r="H2589" s="1"/>
      <c r="I2589" s="60"/>
      <c r="J2589" s="1"/>
      <c r="K2589" s="29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5.75" customHeight="1" x14ac:dyDescent="0.3">
      <c r="A2590" s="1"/>
      <c r="B2590" s="55"/>
      <c r="C2590" s="56"/>
      <c r="D2590" s="57"/>
      <c r="E2590" s="58"/>
      <c r="F2590" s="39"/>
      <c r="G2590" s="59"/>
      <c r="H2590" s="1"/>
      <c r="I2590" s="60"/>
      <c r="J2590" s="1"/>
      <c r="K2590" s="29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5.75" customHeight="1" x14ac:dyDescent="0.3">
      <c r="A2591" s="1"/>
      <c r="B2591" s="55"/>
      <c r="C2591" s="56"/>
      <c r="D2591" s="57"/>
      <c r="E2591" s="58"/>
      <c r="F2591" s="39"/>
      <c r="G2591" s="59"/>
      <c r="H2591" s="1"/>
      <c r="I2591" s="60"/>
      <c r="J2591" s="1"/>
      <c r="K2591" s="29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5.75" customHeight="1" x14ac:dyDescent="0.3">
      <c r="A2592" s="1"/>
      <c r="B2592" s="55"/>
      <c r="C2592" s="56"/>
      <c r="D2592" s="57"/>
      <c r="E2592" s="58"/>
      <c r="F2592" s="39"/>
      <c r="G2592" s="59"/>
      <c r="H2592" s="1"/>
      <c r="I2592" s="60"/>
      <c r="J2592" s="1"/>
      <c r="K2592" s="29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5.75" customHeight="1" x14ac:dyDescent="0.3">
      <c r="A2593" s="1"/>
      <c r="B2593" s="55"/>
      <c r="C2593" s="56"/>
      <c r="D2593" s="57"/>
      <c r="E2593" s="58"/>
      <c r="F2593" s="39"/>
      <c r="G2593" s="59"/>
      <c r="H2593" s="1"/>
      <c r="I2593" s="60"/>
      <c r="J2593" s="1"/>
      <c r="K2593" s="29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5.75" customHeight="1" x14ac:dyDescent="0.3">
      <c r="A2594" s="1"/>
      <c r="B2594" s="55"/>
      <c r="C2594" s="56"/>
      <c r="D2594" s="57"/>
      <c r="E2594" s="58"/>
      <c r="F2594" s="39"/>
      <c r="G2594" s="59"/>
      <c r="H2594" s="1"/>
      <c r="I2594" s="60"/>
      <c r="J2594" s="1"/>
      <c r="K2594" s="29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5.75" customHeight="1" x14ac:dyDescent="0.3">
      <c r="A2595" s="1"/>
      <c r="B2595" s="55"/>
      <c r="C2595" s="56"/>
      <c r="D2595" s="57"/>
      <c r="E2595" s="58"/>
      <c r="F2595" s="39"/>
      <c r="G2595" s="59"/>
      <c r="H2595" s="1"/>
      <c r="I2595" s="60"/>
      <c r="J2595" s="1"/>
      <c r="K2595" s="29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5.75" customHeight="1" x14ac:dyDescent="0.3">
      <c r="A2596" s="1"/>
      <c r="B2596" s="55"/>
      <c r="C2596" s="56"/>
      <c r="D2596" s="57"/>
      <c r="E2596" s="58"/>
      <c r="F2596" s="39"/>
      <c r="G2596" s="59"/>
      <c r="H2596" s="1"/>
      <c r="I2596" s="60"/>
      <c r="J2596" s="1"/>
      <c r="K2596" s="29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5.75" customHeight="1" x14ac:dyDescent="0.3">
      <c r="A2597" s="1"/>
      <c r="B2597" s="55"/>
      <c r="C2597" s="56"/>
      <c r="D2597" s="57"/>
      <c r="E2597" s="58"/>
      <c r="F2597" s="39"/>
      <c r="G2597" s="59"/>
      <c r="H2597" s="1"/>
      <c r="I2597" s="60"/>
      <c r="J2597" s="1"/>
      <c r="K2597" s="29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5.75" customHeight="1" x14ac:dyDescent="0.3">
      <c r="A2598" s="1"/>
      <c r="B2598" s="55"/>
      <c r="C2598" s="56"/>
      <c r="D2598" s="57"/>
      <c r="E2598" s="58"/>
      <c r="F2598" s="39"/>
      <c r="G2598" s="59"/>
      <c r="H2598" s="1"/>
      <c r="I2598" s="60"/>
      <c r="J2598" s="1"/>
      <c r="K2598" s="29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5.75" customHeight="1" x14ac:dyDescent="0.3">
      <c r="A2599" s="1"/>
      <c r="B2599" s="55"/>
      <c r="C2599" s="56"/>
      <c r="D2599" s="57"/>
      <c r="E2599" s="58"/>
      <c r="F2599" s="39"/>
      <c r="G2599" s="59"/>
      <c r="H2599" s="1"/>
      <c r="I2599" s="60"/>
      <c r="J2599" s="1"/>
      <c r="K2599" s="29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5.75" customHeight="1" x14ac:dyDescent="0.3">
      <c r="A2600" s="1"/>
      <c r="B2600" s="55"/>
      <c r="C2600" s="56"/>
      <c r="D2600" s="57"/>
      <c r="E2600" s="58"/>
      <c r="F2600" s="39"/>
      <c r="G2600" s="59"/>
      <c r="H2600" s="1"/>
      <c r="I2600" s="60"/>
      <c r="J2600" s="1"/>
      <c r="K2600" s="29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5.75" customHeight="1" x14ac:dyDescent="0.3">
      <c r="A2601" s="1"/>
      <c r="B2601" s="55"/>
      <c r="C2601" s="56"/>
      <c r="D2601" s="57"/>
      <c r="E2601" s="58"/>
      <c r="F2601" s="39"/>
      <c r="G2601" s="59"/>
      <c r="H2601" s="1"/>
      <c r="I2601" s="60"/>
      <c r="J2601" s="1"/>
      <c r="K2601" s="29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5.75" customHeight="1" x14ac:dyDescent="0.3">
      <c r="A2602" s="1"/>
      <c r="B2602" s="55"/>
      <c r="C2602" s="56"/>
      <c r="D2602" s="57"/>
      <c r="E2602" s="58"/>
      <c r="F2602" s="39"/>
      <c r="G2602" s="59"/>
      <c r="H2602" s="1"/>
      <c r="I2602" s="60"/>
      <c r="J2602" s="1"/>
      <c r="K2602" s="29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5.75" customHeight="1" x14ac:dyDescent="0.3">
      <c r="A2603" s="1"/>
      <c r="B2603" s="55"/>
      <c r="C2603" s="56"/>
      <c r="D2603" s="57"/>
      <c r="E2603" s="58"/>
      <c r="F2603" s="39"/>
      <c r="G2603" s="59"/>
      <c r="H2603" s="1"/>
      <c r="I2603" s="60"/>
      <c r="J2603" s="1"/>
      <c r="K2603" s="29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5.75" customHeight="1" x14ac:dyDescent="0.3">
      <c r="A2604" s="1"/>
      <c r="B2604" s="55"/>
      <c r="C2604" s="56"/>
      <c r="D2604" s="57"/>
      <c r="E2604" s="58"/>
      <c r="F2604" s="39"/>
      <c r="G2604" s="59"/>
      <c r="H2604" s="1"/>
      <c r="I2604" s="60"/>
      <c r="J2604" s="1"/>
      <c r="K2604" s="29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5.75" customHeight="1" x14ac:dyDescent="0.3">
      <c r="A2605" s="1"/>
      <c r="B2605" s="55"/>
      <c r="C2605" s="56"/>
      <c r="D2605" s="57"/>
      <c r="E2605" s="58"/>
      <c r="F2605" s="39"/>
      <c r="G2605" s="59"/>
      <c r="H2605" s="1"/>
      <c r="I2605" s="60"/>
      <c r="J2605" s="1"/>
      <c r="K2605" s="29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5.75" customHeight="1" x14ac:dyDescent="0.3">
      <c r="A2606" s="1"/>
      <c r="B2606" s="55"/>
      <c r="C2606" s="56"/>
      <c r="D2606" s="57"/>
      <c r="E2606" s="58"/>
      <c r="F2606" s="39"/>
      <c r="G2606" s="59"/>
      <c r="H2606" s="1"/>
      <c r="I2606" s="60"/>
      <c r="J2606" s="1"/>
      <c r="K2606" s="29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5.75" customHeight="1" x14ac:dyDescent="0.3">
      <c r="A2607" s="1"/>
      <c r="B2607" s="55"/>
      <c r="C2607" s="56"/>
      <c r="D2607" s="57"/>
      <c r="E2607" s="58"/>
      <c r="F2607" s="39"/>
      <c r="G2607" s="59"/>
      <c r="H2607" s="1"/>
      <c r="I2607" s="60"/>
      <c r="J2607" s="1"/>
      <c r="K2607" s="29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5.75" customHeight="1" x14ac:dyDescent="0.3">
      <c r="A2608" s="1"/>
      <c r="B2608" s="55"/>
      <c r="C2608" s="56"/>
      <c r="D2608" s="57"/>
      <c r="E2608" s="58"/>
      <c r="F2608" s="39"/>
      <c r="G2608" s="59"/>
      <c r="H2608" s="1"/>
      <c r="I2608" s="60"/>
      <c r="J2608" s="1"/>
      <c r="K2608" s="29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5.75" customHeight="1" x14ac:dyDescent="0.3">
      <c r="A2609" s="1"/>
      <c r="B2609" s="55"/>
      <c r="C2609" s="56"/>
      <c r="D2609" s="57"/>
      <c r="E2609" s="58"/>
      <c r="F2609" s="39"/>
      <c r="G2609" s="59"/>
      <c r="H2609" s="1"/>
      <c r="I2609" s="60"/>
      <c r="J2609" s="1"/>
      <c r="K2609" s="29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5.75" customHeight="1" x14ac:dyDescent="0.3">
      <c r="A2610" s="1"/>
      <c r="B2610" s="55"/>
      <c r="C2610" s="56"/>
      <c r="D2610" s="57"/>
      <c r="E2610" s="58"/>
      <c r="F2610" s="39"/>
      <c r="G2610" s="59"/>
      <c r="H2610" s="1"/>
      <c r="I2610" s="60"/>
      <c r="J2610" s="1"/>
      <c r="K2610" s="29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5.75" customHeight="1" x14ac:dyDescent="0.3">
      <c r="A2611" s="1"/>
      <c r="B2611" s="55"/>
      <c r="C2611" s="56"/>
      <c r="D2611" s="57"/>
      <c r="E2611" s="58"/>
      <c r="F2611" s="39"/>
      <c r="G2611" s="59"/>
      <c r="H2611" s="1"/>
      <c r="I2611" s="60"/>
      <c r="J2611" s="1"/>
      <c r="K2611" s="29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5.75" customHeight="1" x14ac:dyDescent="0.3">
      <c r="A2612" s="1"/>
      <c r="B2612" s="55"/>
      <c r="C2612" s="56"/>
      <c r="D2612" s="57"/>
      <c r="E2612" s="58"/>
      <c r="F2612" s="39"/>
      <c r="G2612" s="59"/>
      <c r="H2612" s="1"/>
      <c r="I2612" s="60"/>
      <c r="J2612" s="1"/>
      <c r="K2612" s="29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5.75" customHeight="1" x14ac:dyDescent="0.3">
      <c r="A2613" s="1"/>
      <c r="B2613" s="55"/>
      <c r="C2613" s="56"/>
      <c r="D2613" s="57"/>
      <c r="E2613" s="58"/>
      <c r="F2613" s="39"/>
      <c r="G2613" s="59"/>
      <c r="H2613" s="1"/>
      <c r="I2613" s="60"/>
      <c r="J2613" s="1"/>
      <c r="K2613" s="29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5.75" customHeight="1" x14ac:dyDescent="0.3">
      <c r="A2614" s="1"/>
      <c r="B2614" s="55"/>
      <c r="C2614" s="56"/>
      <c r="D2614" s="57"/>
      <c r="E2614" s="58"/>
      <c r="F2614" s="39"/>
      <c r="G2614" s="59"/>
      <c r="H2614" s="1"/>
      <c r="I2614" s="60"/>
      <c r="J2614" s="1"/>
      <c r="K2614" s="29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5.75" customHeight="1" x14ac:dyDescent="0.3">
      <c r="A2615" s="1"/>
      <c r="B2615" s="55"/>
      <c r="C2615" s="56"/>
      <c r="D2615" s="57"/>
      <c r="E2615" s="58"/>
      <c r="F2615" s="39"/>
      <c r="G2615" s="59"/>
      <c r="H2615" s="1"/>
      <c r="I2615" s="60"/>
      <c r="J2615" s="1"/>
      <c r="K2615" s="29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5.75" customHeight="1" x14ac:dyDescent="0.3">
      <c r="A2616" s="1"/>
      <c r="B2616" s="55"/>
      <c r="C2616" s="56"/>
      <c r="D2616" s="57"/>
      <c r="E2616" s="58"/>
      <c r="F2616" s="39"/>
      <c r="G2616" s="59"/>
      <c r="H2616" s="1"/>
      <c r="I2616" s="60"/>
      <c r="J2616" s="1"/>
      <c r="K2616" s="29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5.75" customHeight="1" x14ac:dyDescent="0.3">
      <c r="A2617" s="1"/>
      <c r="B2617" s="55"/>
      <c r="C2617" s="56"/>
      <c r="D2617" s="57"/>
      <c r="E2617" s="58"/>
      <c r="F2617" s="39"/>
      <c r="G2617" s="59"/>
      <c r="H2617" s="1"/>
      <c r="I2617" s="60"/>
      <c r="J2617" s="1"/>
      <c r="K2617" s="29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5.75" customHeight="1" x14ac:dyDescent="0.3">
      <c r="A2618" s="1"/>
      <c r="B2618" s="55"/>
      <c r="C2618" s="56"/>
      <c r="D2618" s="57"/>
      <c r="E2618" s="58"/>
      <c r="F2618" s="39"/>
      <c r="G2618" s="59"/>
      <c r="H2618" s="1"/>
      <c r="I2618" s="60"/>
      <c r="J2618" s="1"/>
      <c r="K2618" s="29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5.75" customHeight="1" x14ac:dyDescent="0.3">
      <c r="A2619" s="1"/>
      <c r="B2619" s="55"/>
      <c r="C2619" s="56"/>
      <c r="D2619" s="57"/>
      <c r="E2619" s="58"/>
      <c r="F2619" s="39"/>
      <c r="G2619" s="59"/>
      <c r="H2619" s="1"/>
      <c r="I2619" s="60"/>
      <c r="J2619" s="1"/>
      <c r="K2619" s="29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5.75" customHeight="1" x14ac:dyDescent="0.3">
      <c r="A2620" s="1"/>
      <c r="B2620" s="55"/>
      <c r="C2620" s="56"/>
      <c r="D2620" s="57"/>
      <c r="E2620" s="58"/>
      <c r="F2620" s="39"/>
      <c r="G2620" s="59"/>
      <c r="H2620" s="1"/>
      <c r="I2620" s="60"/>
      <c r="J2620" s="1"/>
      <c r="K2620" s="29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5.75" customHeight="1" x14ac:dyDescent="0.3">
      <c r="A2621" s="1"/>
      <c r="B2621" s="55"/>
      <c r="C2621" s="56"/>
      <c r="D2621" s="57"/>
      <c r="E2621" s="58"/>
      <c r="F2621" s="39"/>
      <c r="G2621" s="59"/>
      <c r="H2621" s="1"/>
      <c r="I2621" s="60"/>
      <c r="J2621" s="1"/>
      <c r="K2621" s="29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5.75" customHeight="1" x14ac:dyDescent="0.3">
      <c r="A2622" s="1"/>
      <c r="B2622" s="55"/>
      <c r="C2622" s="56"/>
      <c r="D2622" s="57"/>
      <c r="E2622" s="58"/>
      <c r="F2622" s="39"/>
      <c r="G2622" s="59"/>
      <c r="H2622" s="1"/>
      <c r="I2622" s="60"/>
      <c r="J2622" s="1"/>
      <c r="K2622" s="29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5.75" customHeight="1" x14ac:dyDescent="0.3">
      <c r="A2623" s="1"/>
      <c r="B2623" s="55"/>
      <c r="C2623" s="56"/>
      <c r="D2623" s="57"/>
      <c r="E2623" s="58"/>
      <c r="F2623" s="39"/>
      <c r="G2623" s="59"/>
      <c r="H2623" s="1"/>
      <c r="I2623" s="60"/>
      <c r="J2623" s="1"/>
      <c r="K2623" s="29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5.75" customHeight="1" x14ac:dyDescent="0.3">
      <c r="A2624" s="1"/>
      <c r="B2624" s="55"/>
      <c r="C2624" s="56"/>
      <c r="D2624" s="57"/>
      <c r="E2624" s="58"/>
      <c r="F2624" s="39"/>
      <c r="G2624" s="59"/>
      <c r="H2624" s="1"/>
      <c r="I2624" s="60"/>
      <c r="J2624" s="1"/>
      <c r="K2624" s="29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5.75" customHeight="1" x14ac:dyDescent="0.3">
      <c r="A2625" s="1"/>
      <c r="B2625" s="55"/>
      <c r="C2625" s="56"/>
      <c r="D2625" s="57"/>
      <c r="E2625" s="58"/>
      <c r="F2625" s="39"/>
      <c r="G2625" s="59"/>
      <c r="H2625" s="1"/>
      <c r="I2625" s="60"/>
      <c r="J2625" s="1"/>
      <c r="K2625" s="29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5.75" customHeight="1" x14ac:dyDescent="0.3">
      <c r="A2626" s="1"/>
      <c r="B2626" s="55"/>
      <c r="C2626" s="56"/>
      <c r="D2626" s="57"/>
      <c r="E2626" s="58"/>
      <c r="F2626" s="39"/>
      <c r="G2626" s="59"/>
      <c r="H2626" s="1"/>
      <c r="I2626" s="60"/>
      <c r="J2626" s="1"/>
      <c r="K2626" s="29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5.75" customHeight="1" x14ac:dyDescent="0.3">
      <c r="A2627" s="1"/>
      <c r="B2627" s="55"/>
      <c r="C2627" s="56"/>
      <c r="D2627" s="57"/>
      <c r="E2627" s="58"/>
      <c r="F2627" s="39"/>
      <c r="G2627" s="59"/>
      <c r="H2627" s="1"/>
      <c r="I2627" s="60"/>
      <c r="J2627" s="1"/>
      <c r="K2627" s="29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5.75" customHeight="1" x14ac:dyDescent="0.3">
      <c r="A2628" s="1"/>
      <c r="B2628" s="55"/>
      <c r="C2628" s="56"/>
      <c r="D2628" s="57"/>
      <c r="E2628" s="58"/>
      <c r="F2628" s="39"/>
      <c r="G2628" s="59"/>
      <c r="H2628" s="1"/>
      <c r="I2628" s="60"/>
      <c r="J2628" s="1"/>
      <c r="K2628" s="29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5.75" customHeight="1" x14ac:dyDescent="0.3">
      <c r="A2629" s="1"/>
      <c r="B2629" s="55"/>
      <c r="C2629" s="56"/>
      <c r="D2629" s="57"/>
      <c r="E2629" s="58"/>
      <c r="F2629" s="39"/>
      <c r="G2629" s="59"/>
      <c r="H2629" s="1"/>
      <c r="I2629" s="60"/>
      <c r="J2629" s="1"/>
      <c r="K2629" s="29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5.75" customHeight="1" x14ac:dyDescent="0.3">
      <c r="A2630" s="1"/>
      <c r="B2630" s="55"/>
      <c r="C2630" s="56"/>
      <c r="D2630" s="57"/>
      <c r="E2630" s="58"/>
      <c r="F2630" s="39"/>
      <c r="G2630" s="59"/>
      <c r="H2630" s="1"/>
      <c r="I2630" s="60"/>
      <c r="J2630" s="1"/>
      <c r="K2630" s="29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5.75" customHeight="1" x14ac:dyDescent="0.3">
      <c r="A2631" s="1"/>
      <c r="B2631" s="55"/>
      <c r="C2631" s="56"/>
      <c r="D2631" s="57"/>
      <c r="E2631" s="58"/>
      <c r="F2631" s="39"/>
      <c r="G2631" s="59"/>
      <c r="H2631" s="1"/>
      <c r="I2631" s="60"/>
      <c r="J2631" s="1"/>
      <c r="K2631" s="29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5.75" customHeight="1" x14ac:dyDescent="0.3">
      <c r="A2632" s="1"/>
      <c r="B2632" s="55"/>
      <c r="C2632" s="56"/>
      <c r="D2632" s="57"/>
      <c r="E2632" s="58"/>
      <c r="F2632" s="39"/>
      <c r="G2632" s="59"/>
      <c r="H2632" s="1"/>
      <c r="I2632" s="60"/>
      <c r="J2632" s="1"/>
      <c r="K2632" s="29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5.75" customHeight="1" x14ac:dyDescent="0.3">
      <c r="A2633" s="1"/>
      <c r="B2633" s="55"/>
      <c r="C2633" s="56"/>
      <c r="D2633" s="57"/>
      <c r="E2633" s="58"/>
      <c r="F2633" s="39"/>
      <c r="G2633" s="59"/>
      <c r="H2633" s="1"/>
      <c r="I2633" s="60"/>
      <c r="J2633" s="1"/>
      <c r="K2633" s="29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5.75" customHeight="1" x14ac:dyDescent="0.3">
      <c r="A2634" s="1"/>
      <c r="B2634" s="55"/>
      <c r="C2634" s="56"/>
      <c r="D2634" s="57"/>
      <c r="E2634" s="58"/>
      <c r="F2634" s="39"/>
      <c r="G2634" s="59"/>
      <c r="H2634" s="1"/>
      <c r="I2634" s="60"/>
      <c r="J2634" s="1"/>
      <c r="K2634" s="29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5.75" customHeight="1" x14ac:dyDescent="0.3">
      <c r="A2635" s="1"/>
      <c r="B2635" s="55"/>
      <c r="C2635" s="56"/>
      <c r="D2635" s="57"/>
      <c r="E2635" s="58"/>
      <c r="F2635" s="39"/>
      <c r="G2635" s="59"/>
      <c r="H2635" s="1"/>
      <c r="I2635" s="60"/>
      <c r="J2635" s="1"/>
      <c r="K2635" s="29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5.75" customHeight="1" x14ac:dyDescent="0.3">
      <c r="A2636" s="1"/>
      <c r="B2636" s="55"/>
      <c r="C2636" s="56"/>
      <c r="D2636" s="57"/>
      <c r="E2636" s="58"/>
      <c r="F2636" s="39"/>
      <c r="G2636" s="59"/>
      <c r="H2636" s="1"/>
      <c r="I2636" s="60"/>
      <c r="J2636" s="1"/>
      <c r="K2636" s="29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5.75" customHeight="1" x14ac:dyDescent="0.3">
      <c r="A2637" s="1"/>
      <c r="B2637" s="55"/>
      <c r="C2637" s="56"/>
      <c r="D2637" s="57"/>
      <c r="E2637" s="58"/>
      <c r="F2637" s="39"/>
      <c r="G2637" s="59"/>
      <c r="H2637" s="1"/>
      <c r="I2637" s="60"/>
      <c r="J2637" s="1"/>
      <c r="K2637" s="29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5.75" customHeight="1" x14ac:dyDescent="0.3">
      <c r="A2638" s="1"/>
      <c r="B2638" s="55"/>
      <c r="C2638" s="56"/>
      <c r="D2638" s="57"/>
      <c r="E2638" s="58"/>
      <c r="F2638" s="39"/>
      <c r="G2638" s="59"/>
      <c r="H2638" s="1"/>
      <c r="I2638" s="60"/>
      <c r="J2638" s="1"/>
      <c r="K2638" s="29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5.75" customHeight="1" x14ac:dyDescent="0.3">
      <c r="A2639" s="1"/>
      <c r="B2639" s="55"/>
      <c r="C2639" s="56"/>
      <c r="D2639" s="57"/>
      <c r="E2639" s="58"/>
      <c r="F2639" s="39"/>
      <c r="G2639" s="59"/>
      <c r="H2639" s="1"/>
      <c r="I2639" s="60"/>
      <c r="J2639" s="1"/>
      <c r="K2639" s="29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5.75" customHeight="1" x14ac:dyDescent="0.3">
      <c r="A2640" s="1"/>
      <c r="B2640" s="55"/>
      <c r="C2640" s="56"/>
      <c r="D2640" s="57"/>
      <c r="E2640" s="58"/>
      <c r="F2640" s="39"/>
      <c r="G2640" s="59"/>
      <c r="H2640" s="1"/>
      <c r="I2640" s="60"/>
      <c r="J2640" s="1"/>
      <c r="K2640" s="29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5.75" customHeight="1" x14ac:dyDescent="0.3">
      <c r="A2641" s="1"/>
      <c r="B2641" s="55"/>
      <c r="C2641" s="56"/>
      <c r="D2641" s="57"/>
      <c r="E2641" s="58"/>
      <c r="F2641" s="39"/>
      <c r="G2641" s="59"/>
      <c r="H2641" s="1"/>
      <c r="I2641" s="60"/>
      <c r="J2641" s="1"/>
      <c r="K2641" s="29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5.75" customHeight="1" x14ac:dyDescent="0.3">
      <c r="A2642" s="1"/>
      <c r="B2642" s="55"/>
      <c r="C2642" s="56"/>
      <c r="D2642" s="57"/>
      <c r="E2642" s="58"/>
      <c r="F2642" s="39"/>
      <c r="G2642" s="59"/>
      <c r="H2642" s="1"/>
      <c r="I2642" s="60"/>
      <c r="J2642" s="1"/>
      <c r="K2642" s="29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5.75" customHeight="1" x14ac:dyDescent="0.3">
      <c r="A2643" s="1"/>
      <c r="B2643" s="55"/>
      <c r="C2643" s="56"/>
      <c r="D2643" s="57"/>
      <c r="E2643" s="58"/>
      <c r="F2643" s="39"/>
      <c r="G2643" s="59"/>
      <c r="H2643" s="1"/>
      <c r="I2643" s="60"/>
      <c r="J2643" s="1"/>
      <c r="K2643" s="29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5.75" customHeight="1" x14ac:dyDescent="0.3">
      <c r="A2644" s="1"/>
      <c r="B2644" s="55"/>
      <c r="C2644" s="56"/>
      <c r="D2644" s="57"/>
      <c r="E2644" s="58"/>
      <c r="F2644" s="39"/>
      <c r="G2644" s="59"/>
      <c r="H2644" s="1"/>
      <c r="I2644" s="60"/>
      <c r="J2644" s="1"/>
      <c r="K2644" s="29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5.75" customHeight="1" x14ac:dyDescent="0.3">
      <c r="A2645" s="1"/>
      <c r="B2645" s="55"/>
      <c r="C2645" s="56"/>
      <c r="D2645" s="57"/>
      <c r="E2645" s="58"/>
      <c r="F2645" s="39"/>
      <c r="G2645" s="59"/>
      <c r="H2645" s="1"/>
      <c r="I2645" s="60"/>
      <c r="J2645" s="1"/>
      <c r="K2645" s="29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5.75" customHeight="1" x14ac:dyDescent="0.3">
      <c r="A2646" s="1"/>
      <c r="B2646" s="55"/>
      <c r="C2646" s="56"/>
      <c r="D2646" s="57"/>
      <c r="E2646" s="58"/>
      <c r="F2646" s="39"/>
      <c r="G2646" s="59"/>
      <c r="H2646" s="1"/>
      <c r="I2646" s="60"/>
      <c r="J2646" s="1"/>
      <c r="K2646" s="29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5.75" customHeight="1" x14ac:dyDescent="0.3">
      <c r="A2647" s="1"/>
      <c r="B2647" s="55"/>
      <c r="C2647" s="56"/>
      <c r="D2647" s="57"/>
      <c r="E2647" s="58"/>
      <c r="F2647" s="39"/>
      <c r="G2647" s="59"/>
      <c r="H2647" s="1"/>
      <c r="I2647" s="60"/>
      <c r="J2647" s="1"/>
      <c r="K2647" s="29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5.75" customHeight="1" x14ac:dyDescent="0.3">
      <c r="A2648" s="1"/>
      <c r="B2648" s="55"/>
      <c r="C2648" s="56"/>
      <c r="D2648" s="57"/>
      <c r="E2648" s="58"/>
      <c r="F2648" s="39"/>
      <c r="G2648" s="59"/>
      <c r="H2648" s="1"/>
      <c r="I2648" s="60"/>
      <c r="J2648" s="1"/>
      <c r="K2648" s="29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5.75" customHeight="1" x14ac:dyDescent="0.3">
      <c r="A2649" s="1"/>
      <c r="B2649" s="55"/>
      <c r="C2649" s="56"/>
      <c r="D2649" s="57"/>
      <c r="E2649" s="58"/>
      <c r="F2649" s="39"/>
      <c r="G2649" s="59"/>
      <c r="H2649" s="1"/>
      <c r="I2649" s="60"/>
      <c r="J2649" s="1"/>
      <c r="K2649" s="29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5.75" customHeight="1" x14ac:dyDescent="0.3">
      <c r="A2650" s="1"/>
      <c r="B2650" s="55"/>
      <c r="C2650" s="56"/>
      <c r="D2650" s="57"/>
      <c r="E2650" s="58"/>
      <c r="F2650" s="39"/>
      <c r="G2650" s="59"/>
      <c r="H2650" s="1"/>
      <c r="I2650" s="60"/>
      <c r="J2650" s="1"/>
      <c r="K2650" s="29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5.75" customHeight="1" x14ac:dyDescent="0.3">
      <c r="A2651" s="1"/>
      <c r="B2651" s="55"/>
      <c r="C2651" s="56"/>
      <c r="D2651" s="57"/>
      <c r="E2651" s="58"/>
      <c r="F2651" s="39"/>
      <c r="G2651" s="59"/>
      <c r="H2651" s="1"/>
      <c r="I2651" s="60"/>
      <c r="J2651" s="1"/>
      <c r="K2651" s="29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5.75" customHeight="1" x14ac:dyDescent="0.3">
      <c r="A2652" s="1"/>
      <c r="B2652" s="55"/>
      <c r="C2652" s="56"/>
      <c r="D2652" s="57"/>
      <c r="E2652" s="58"/>
      <c r="F2652" s="39"/>
      <c r="G2652" s="59"/>
      <c r="H2652" s="1"/>
      <c r="I2652" s="60"/>
      <c r="J2652" s="1"/>
      <c r="K2652" s="29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5.75" customHeight="1" x14ac:dyDescent="0.3">
      <c r="A2653" s="1"/>
      <c r="B2653" s="55"/>
      <c r="C2653" s="56"/>
      <c r="D2653" s="57"/>
      <c r="E2653" s="58"/>
      <c r="F2653" s="39"/>
      <c r="G2653" s="59"/>
      <c r="H2653" s="1"/>
      <c r="I2653" s="60"/>
      <c r="J2653" s="1"/>
      <c r="K2653" s="29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5.75" customHeight="1" x14ac:dyDescent="0.3">
      <c r="A2654" s="1"/>
      <c r="B2654" s="55"/>
      <c r="C2654" s="56"/>
      <c r="D2654" s="57"/>
      <c r="E2654" s="58"/>
      <c r="F2654" s="39"/>
      <c r="G2654" s="59"/>
      <c r="H2654" s="1"/>
      <c r="I2654" s="60"/>
      <c r="J2654" s="1"/>
      <c r="K2654" s="29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5.75" customHeight="1" x14ac:dyDescent="0.3">
      <c r="A2655" s="1"/>
      <c r="B2655" s="55"/>
      <c r="C2655" s="56"/>
      <c r="D2655" s="57"/>
      <c r="E2655" s="58"/>
      <c r="F2655" s="39"/>
      <c r="G2655" s="59"/>
      <c r="H2655" s="1"/>
      <c r="I2655" s="60"/>
      <c r="J2655" s="1"/>
      <c r="K2655" s="29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5.75" customHeight="1" x14ac:dyDescent="0.3">
      <c r="A2656" s="1"/>
      <c r="B2656" s="55"/>
      <c r="C2656" s="56"/>
      <c r="D2656" s="57"/>
      <c r="E2656" s="58"/>
      <c r="F2656" s="39"/>
      <c r="G2656" s="59"/>
      <c r="H2656" s="1"/>
      <c r="I2656" s="60"/>
      <c r="J2656" s="1"/>
      <c r="K2656" s="29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5.75" customHeight="1" x14ac:dyDescent="0.3">
      <c r="A2657" s="1"/>
      <c r="B2657" s="55"/>
      <c r="C2657" s="56"/>
      <c r="D2657" s="57"/>
      <c r="E2657" s="58"/>
      <c r="F2657" s="39"/>
      <c r="G2657" s="59"/>
      <c r="H2657" s="1"/>
      <c r="I2657" s="60"/>
      <c r="J2657" s="1"/>
      <c r="K2657" s="29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5.75" customHeight="1" x14ac:dyDescent="0.3">
      <c r="A2658" s="1"/>
      <c r="B2658" s="55"/>
      <c r="C2658" s="56"/>
      <c r="D2658" s="57"/>
      <c r="E2658" s="58"/>
      <c r="F2658" s="39"/>
      <c r="G2658" s="59"/>
      <c r="H2658" s="1"/>
      <c r="I2658" s="60"/>
      <c r="J2658" s="1"/>
      <c r="K2658" s="29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5.75" customHeight="1" x14ac:dyDescent="0.3">
      <c r="A2659" s="1"/>
      <c r="B2659" s="55"/>
      <c r="C2659" s="56"/>
      <c r="D2659" s="57"/>
      <c r="E2659" s="58"/>
      <c r="F2659" s="39"/>
      <c r="G2659" s="59"/>
      <c r="H2659" s="1"/>
      <c r="I2659" s="60"/>
      <c r="J2659" s="1"/>
      <c r="K2659" s="29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5.75" customHeight="1" x14ac:dyDescent="0.3">
      <c r="A2660" s="1"/>
      <c r="B2660" s="55"/>
      <c r="C2660" s="56"/>
      <c r="D2660" s="57"/>
      <c r="E2660" s="58"/>
      <c r="F2660" s="39"/>
      <c r="G2660" s="59"/>
      <c r="H2660" s="1"/>
      <c r="I2660" s="60"/>
      <c r="J2660" s="1"/>
      <c r="K2660" s="29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5.75" customHeight="1" x14ac:dyDescent="0.3">
      <c r="A2661" s="1"/>
      <c r="B2661" s="55"/>
      <c r="C2661" s="56"/>
      <c r="D2661" s="57"/>
      <c r="E2661" s="58"/>
      <c r="F2661" s="39"/>
      <c r="G2661" s="59"/>
      <c r="H2661" s="1"/>
      <c r="I2661" s="60"/>
      <c r="J2661" s="1"/>
      <c r="K2661" s="29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5.75" customHeight="1" x14ac:dyDescent="0.3">
      <c r="A2662" s="1"/>
      <c r="B2662" s="55"/>
      <c r="C2662" s="56"/>
      <c r="D2662" s="57"/>
      <c r="E2662" s="58"/>
      <c r="F2662" s="39"/>
      <c r="G2662" s="59"/>
      <c r="H2662" s="1"/>
      <c r="I2662" s="60"/>
      <c r="J2662" s="1"/>
      <c r="K2662" s="29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5.75" customHeight="1" x14ac:dyDescent="0.3">
      <c r="A2663" s="1"/>
      <c r="B2663" s="55"/>
      <c r="C2663" s="56"/>
      <c r="D2663" s="57"/>
      <c r="E2663" s="58"/>
      <c r="F2663" s="39"/>
      <c r="G2663" s="59"/>
      <c r="H2663" s="1"/>
      <c r="I2663" s="60"/>
      <c r="J2663" s="1"/>
      <c r="K2663" s="29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5.75" customHeight="1" x14ac:dyDescent="0.3">
      <c r="A2664" s="1"/>
      <c r="B2664" s="55"/>
      <c r="C2664" s="56"/>
      <c r="D2664" s="57"/>
      <c r="E2664" s="58"/>
      <c r="F2664" s="39"/>
      <c r="G2664" s="59"/>
      <c r="H2664" s="1"/>
      <c r="I2664" s="60"/>
      <c r="J2664" s="1"/>
      <c r="K2664" s="29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5.75" customHeight="1" x14ac:dyDescent="0.3">
      <c r="A2665" s="1"/>
      <c r="B2665" s="55"/>
      <c r="C2665" s="56"/>
      <c r="D2665" s="57"/>
      <c r="E2665" s="58"/>
      <c r="F2665" s="39"/>
      <c r="G2665" s="59"/>
      <c r="H2665" s="1"/>
      <c r="I2665" s="60"/>
      <c r="J2665" s="1"/>
      <c r="K2665" s="29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5.75" customHeight="1" x14ac:dyDescent="0.3">
      <c r="A2666" s="1"/>
      <c r="B2666" s="55"/>
      <c r="C2666" s="56"/>
      <c r="D2666" s="57"/>
      <c r="E2666" s="58"/>
      <c r="F2666" s="39"/>
      <c r="G2666" s="59"/>
      <c r="H2666" s="1"/>
      <c r="I2666" s="60"/>
      <c r="J2666" s="1"/>
      <c r="K2666" s="29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5.75" customHeight="1" x14ac:dyDescent="0.3">
      <c r="A2667" s="1"/>
      <c r="B2667" s="55"/>
      <c r="C2667" s="56"/>
      <c r="D2667" s="57"/>
      <c r="E2667" s="58"/>
      <c r="F2667" s="39"/>
      <c r="G2667" s="59"/>
      <c r="H2667" s="1"/>
      <c r="I2667" s="60"/>
      <c r="J2667" s="1"/>
      <c r="K2667" s="29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5.75" customHeight="1" x14ac:dyDescent="0.3">
      <c r="A2668" s="1"/>
      <c r="B2668" s="55"/>
      <c r="C2668" s="56"/>
      <c r="D2668" s="57"/>
      <c r="E2668" s="58"/>
      <c r="F2668" s="39"/>
      <c r="G2668" s="59"/>
      <c r="H2668" s="1"/>
      <c r="I2668" s="60"/>
      <c r="J2668" s="1"/>
      <c r="K2668" s="29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5.75" customHeight="1" x14ac:dyDescent="0.3">
      <c r="A2669" s="1"/>
      <c r="B2669" s="55"/>
      <c r="C2669" s="56"/>
      <c r="D2669" s="57"/>
      <c r="E2669" s="58"/>
      <c r="F2669" s="39"/>
      <c r="G2669" s="59"/>
      <c r="H2669" s="1"/>
      <c r="I2669" s="60"/>
      <c r="J2669" s="1"/>
      <c r="K2669" s="29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5.75" customHeight="1" x14ac:dyDescent="0.3">
      <c r="A2670" s="1"/>
      <c r="B2670" s="55"/>
      <c r="C2670" s="56"/>
      <c r="D2670" s="57"/>
      <c r="E2670" s="58"/>
      <c r="F2670" s="39"/>
      <c r="G2670" s="59"/>
      <c r="H2670" s="1"/>
      <c r="I2670" s="60"/>
      <c r="J2670" s="1"/>
      <c r="K2670" s="29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5.75" customHeight="1" x14ac:dyDescent="0.3">
      <c r="A2671" s="1"/>
      <c r="B2671" s="55"/>
      <c r="C2671" s="56"/>
      <c r="D2671" s="57"/>
      <c r="E2671" s="58"/>
      <c r="F2671" s="39"/>
      <c r="G2671" s="59"/>
      <c r="H2671" s="1"/>
      <c r="I2671" s="60"/>
      <c r="J2671" s="1"/>
      <c r="K2671" s="29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5.75" customHeight="1" x14ac:dyDescent="0.3">
      <c r="A2672" s="1"/>
      <c r="B2672" s="55"/>
      <c r="C2672" s="56"/>
      <c r="D2672" s="57"/>
      <c r="E2672" s="58"/>
      <c r="F2672" s="39"/>
      <c r="G2672" s="59"/>
      <c r="H2672" s="1"/>
      <c r="I2672" s="60"/>
      <c r="J2672" s="1"/>
      <c r="K2672" s="29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5.75" customHeight="1" x14ac:dyDescent="0.3">
      <c r="A2673" s="1"/>
      <c r="B2673" s="55"/>
      <c r="C2673" s="56"/>
      <c r="D2673" s="57"/>
      <c r="E2673" s="58"/>
      <c r="F2673" s="39"/>
      <c r="G2673" s="59"/>
      <c r="H2673" s="1"/>
      <c r="I2673" s="60"/>
      <c r="J2673" s="1"/>
      <c r="K2673" s="29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5.75" customHeight="1" x14ac:dyDescent="0.3">
      <c r="A2674" s="1"/>
      <c r="B2674" s="55"/>
      <c r="C2674" s="56"/>
      <c r="D2674" s="57"/>
      <c r="E2674" s="58"/>
      <c r="F2674" s="39"/>
      <c r="G2674" s="59"/>
      <c r="H2674" s="1"/>
      <c r="I2674" s="60"/>
      <c r="J2674" s="1"/>
      <c r="K2674" s="29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5.75" customHeight="1" x14ac:dyDescent="0.3">
      <c r="A2675" s="1"/>
      <c r="B2675" s="55"/>
      <c r="C2675" s="56"/>
      <c r="D2675" s="57"/>
      <c r="E2675" s="58"/>
      <c r="F2675" s="39"/>
      <c r="G2675" s="59"/>
      <c r="H2675" s="1"/>
      <c r="I2675" s="60"/>
      <c r="J2675" s="1"/>
      <c r="K2675" s="29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5.75" customHeight="1" x14ac:dyDescent="0.3">
      <c r="A2676" s="1"/>
      <c r="B2676" s="55"/>
      <c r="C2676" s="56"/>
      <c r="D2676" s="57"/>
      <c r="E2676" s="58"/>
      <c r="F2676" s="39"/>
      <c r="G2676" s="59"/>
      <c r="H2676" s="1"/>
      <c r="I2676" s="60"/>
      <c r="J2676" s="1"/>
      <c r="K2676" s="29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5.75" customHeight="1" x14ac:dyDescent="0.3">
      <c r="A2677" s="1"/>
      <c r="B2677" s="55"/>
      <c r="C2677" s="56"/>
      <c r="D2677" s="57"/>
      <c r="E2677" s="58"/>
      <c r="F2677" s="39"/>
      <c r="G2677" s="59"/>
      <c r="H2677" s="1"/>
      <c r="I2677" s="60"/>
      <c r="J2677" s="1"/>
      <c r="K2677" s="29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5.75" customHeight="1" x14ac:dyDescent="0.3">
      <c r="A2678" s="1"/>
      <c r="B2678" s="55"/>
      <c r="C2678" s="56"/>
      <c r="D2678" s="57"/>
      <c r="E2678" s="58"/>
      <c r="F2678" s="39"/>
      <c r="G2678" s="59"/>
      <c r="H2678" s="1"/>
      <c r="I2678" s="60"/>
      <c r="J2678" s="1"/>
      <c r="K2678" s="29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5.75" customHeight="1" x14ac:dyDescent="0.3">
      <c r="A2679" s="1"/>
      <c r="B2679" s="55"/>
      <c r="C2679" s="56"/>
      <c r="D2679" s="57"/>
      <c r="E2679" s="58"/>
      <c r="F2679" s="39"/>
      <c r="G2679" s="59"/>
      <c r="H2679" s="1"/>
      <c r="I2679" s="60"/>
      <c r="J2679" s="1"/>
      <c r="K2679" s="29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5.75" customHeight="1" x14ac:dyDescent="0.3">
      <c r="A2680" s="1"/>
      <c r="B2680" s="55"/>
      <c r="C2680" s="56"/>
      <c r="D2680" s="57"/>
      <c r="E2680" s="58"/>
      <c r="F2680" s="39"/>
      <c r="G2680" s="59"/>
      <c r="H2680" s="1"/>
      <c r="I2680" s="60"/>
      <c r="J2680" s="1"/>
      <c r="K2680" s="29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5.75" customHeight="1" x14ac:dyDescent="0.3">
      <c r="A2681" s="1"/>
      <c r="B2681" s="55"/>
      <c r="C2681" s="56"/>
      <c r="D2681" s="57"/>
      <c r="E2681" s="58"/>
      <c r="F2681" s="39"/>
      <c r="G2681" s="59"/>
      <c r="H2681" s="1"/>
      <c r="I2681" s="60"/>
      <c r="J2681" s="1"/>
      <c r="K2681" s="29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5.75" customHeight="1" x14ac:dyDescent="0.3">
      <c r="A2682" s="1"/>
      <c r="B2682" s="55"/>
      <c r="C2682" s="56"/>
      <c r="D2682" s="57"/>
      <c r="E2682" s="58"/>
      <c r="F2682" s="39"/>
      <c r="G2682" s="59"/>
      <c r="H2682" s="1"/>
      <c r="I2682" s="60"/>
      <c r="J2682" s="1"/>
      <c r="K2682" s="29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5.75" customHeight="1" x14ac:dyDescent="0.3">
      <c r="A2683" s="1"/>
      <c r="B2683" s="55"/>
      <c r="C2683" s="56"/>
      <c r="D2683" s="57"/>
      <c r="E2683" s="58"/>
      <c r="F2683" s="39"/>
      <c r="G2683" s="59"/>
      <c r="H2683" s="1"/>
      <c r="I2683" s="60"/>
      <c r="J2683" s="1"/>
      <c r="K2683" s="29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5.75" customHeight="1" x14ac:dyDescent="0.3">
      <c r="A2684" s="1"/>
      <c r="B2684" s="55"/>
      <c r="C2684" s="56"/>
      <c r="D2684" s="57"/>
      <c r="E2684" s="58"/>
      <c r="F2684" s="39"/>
      <c r="G2684" s="59"/>
      <c r="H2684" s="1"/>
      <c r="I2684" s="60"/>
      <c r="J2684" s="1"/>
      <c r="K2684" s="29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5.75" customHeight="1" x14ac:dyDescent="0.3">
      <c r="A2685" s="1"/>
      <c r="B2685" s="55"/>
      <c r="C2685" s="56"/>
      <c r="D2685" s="57"/>
      <c r="E2685" s="58"/>
      <c r="F2685" s="39"/>
      <c r="G2685" s="59"/>
      <c r="H2685" s="1"/>
      <c r="I2685" s="60"/>
      <c r="J2685" s="1"/>
      <c r="K2685" s="29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5.75" customHeight="1" x14ac:dyDescent="0.3">
      <c r="A2686" s="1"/>
      <c r="B2686" s="55"/>
      <c r="C2686" s="56"/>
      <c r="D2686" s="57"/>
      <c r="E2686" s="58"/>
      <c r="F2686" s="39"/>
      <c r="G2686" s="59"/>
      <c r="H2686" s="1"/>
      <c r="I2686" s="60"/>
      <c r="J2686" s="1"/>
      <c r="K2686" s="29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5.75" customHeight="1" x14ac:dyDescent="0.3">
      <c r="A2687" s="1"/>
      <c r="B2687" s="55"/>
      <c r="C2687" s="56"/>
      <c r="D2687" s="57"/>
      <c r="E2687" s="58"/>
      <c r="F2687" s="39"/>
      <c r="G2687" s="59"/>
      <c r="H2687" s="1"/>
      <c r="I2687" s="60"/>
      <c r="J2687" s="1"/>
      <c r="K2687" s="29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5.75" customHeight="1" x14ac:dyDescent="0.3">
      <c r="A2688" s="1"/>
      <c r="B2688" s="55"/>
      <c r="C2688" s="56"/>
      <c r="D2688" s="57"/>
      <c r="E2688" s="58"/>
      <c r="F2688" s="39"/>
      <c r="G2688" s="59"/>
      <c r="H2688" s="1"/>
      <c r="I2688" s="60"/>
      <c r="J2688" s="1"/>
      <c r="K2688" s="29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5.75" customHeight="1" x14ac:dyDescent="0.3">
      <c r="A2689" s="1"/>
      <c r="B2689" s="55"/>
      <c r="C2689" s="56"/>
      <c r="D2689" s="57"/>
      <c r="E2689" s="58"/>
      <c r="F2689" s="39"/>
      <c r="G2689" s="59"/>
      <c r="H2689" s="1"/>
      <c r="I2689" s="60"/>
      <c r="J2689" s="1"/>
      <c r="K2689" s="29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5.75" customHeight="1" x14ac:dyDescent="0.3">
      <c r="A2690" s="1"/>
      <c r="B2690" s="55"/>
      <c r="C2690" s="56"/>
      <c r="D2690" s="57"/>
      <c r="E2690" s="58"/>
      <c r="F2690" s="39"/>
      <c r="G2690" s="59"/>
      <c r="H2690" s="1"/>
      <c r="I2690" s="60"/>
      <c r="J2690" s="1"/>
      <c r="K2690" s="29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5.75" customHeight="1" x14ac:dyDescent="0.3">
      <c r="A2691" s="1"/>
      <c r="B2691" s="55"/>
      <c r="C2691" s="56"/>
      <c r="D2691" s="57"/>
      <c r="E2691" s="58"/>
      <c r="F2691" s="39"/>
      <c r="G2691" s="59"/>
      <c r="H2691" s="1"/>
      <c r="I2691" s="60"/>
      <c r="J2691" s="1"/>
      <c r="K2691" s="29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5.75" customHeight="1" x14ac:dyDescent="0.3">
      <c r="A2692" s="1"/>
      <c r="B2692" s="55"/>
      <c r="C2692" s="56"/>
      <c r="D2692" s="57"/>
      <c r="E2692" s="58"/>
      <c r="F2692" s="39"/>
      <c r="G2692" s="59"/>
      <c r="H2692" s="1"/>
      <c r="I2692" s="60"/>
      <c r="J2692" s="1"/>
      <c r="K2692" s="29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5.75" customHeight="1" x14ac:dyDescent="0.3">
      <c r="A2693" s="1"/>
      <c r="B2693" s="55"/>
      <c r="C2693" s="56"/>
      <c r="D2693" s="57"/>
      <c r="E2693" s="58"/>
      <c r="F2693" s="39"/>
      <c r="G2693" s="59"/>
      <c r="H2693" s="1"/>
      <c r="I2693" s="60"/>
      <c r="J2693" s="1"/>
      <c r="K2693" s="29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5.75" customHeight="1" x14ac:dyDescent="0.3">
      <c r="A2694" s="1"/>
      <c r="B2694" s="55"/>
      <c r="C2694" s="56"/>
      <c r="D2694" s="57"/>
      <c r="E2694" s="58"/>
      <c r="F2694" s="39"/>
      <c r="G2694" s="59"/>
      <c r="H2694" s="1"/>
      <c r="I2694" s="60"/>
      <c r="J2694" s="1"/>
      <c r="K2694" s="29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5.75" customHeight="1" x14ac:dyDescent="0.3">
      <c r="A2695" s="1"/>
      <c r="B2695" s="55"/>
      <c r="C2695" s="56"/>
      <c r="D2695" s="57"/>
      <c r="E2695" s="58"/>
      <c r="F2695" s="39"/>
      <c r="G2695" s="59"/>
      <c r="H2695" s="1"/>
      <c r="I2695" s="60"/>
      <c r="J2695" s="1"/>
      <c r="K2695" s="29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5.75" customHeight="1" x14ac:dyDescent="0.3">
      <c r="A2696" s="1"/>
      <c r="B2696" s="55"/>
      <c r="C2696" s="56"/>
      <c r="D2696" s="57"/>
      <c r="E2696" s="58"/>
      <c r="F2696" s="39"/>
      <c r="G2696" s="59"/>
      <c r="H2696" s="1"/>
      <c r="I2696" s="60"/>
      <c r="J2696" s="1"/>
      <c r="K2696" s="29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5.75" customHeight="1" x14ac:dyDescent="0.3">
      <c r="A2697" s="1"/>
      <c r="B2697" s="55"/>
      <c r="C2697" s="56"/>
      <c r="D2697" s="57"/>
      <c r="E2697" s="58"/>
      <c r="F2697" s="39"/>
      <c r="G2697" s="59"/>
      <c r="H2697" s="1"/>
      <c r="I2697" s="60"/>
      <c r="J2697" s="1"/>
      <c r="K2697" s="29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5.75" customHeight="1" x14ac:dyDescent="0.3">
      <c r="A2698" s="1"/>
      <c r="B2698" s="55"/>
      <c r="C2698" s="56"/>
      <c r="D2698" s="57"/>
      <c r="E2698" s="58"/>
      <c r="F2698" s="39"/>
      <c r="G2698" s="59"/>
      <c r="H2698" s="1"/>
      <c r="I2698" s="60"/>
      <c r="J2698" s="1"/>
      <c r="K2698" s="29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5.75" customHeight="1" x14ac:dyDescent="0.3">
      <c r="A2699" s="1"/>
      <c r="B2699" s="55"/>
      <c r="C2699" s="56"/>
      <c r="D2699" s="57"/>
      <c r="E2699" s="58"/>
      <c r="F2699" s="39"/>
      <c r="G2699" s="59"/>
      <c r="H2699" s="1"/>
      <c r="I2699" s="60"/>
      <c r="J2699" s="1"/>
      <c r="K2699" s="29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5.75" customHeight="1" x14ac:dyDescent="0.3">
      <c r="A2700" s="1"/>
      <c r="B2700" s="55"/>
      <c r="C2700" s="56"/>
      <c r="D2700" s="57"/>
      <c r="E2700" s="58"/>
      <c r="F2700" s="39"/>
      <c r="G2700" s="59"/>
      <c r="H2700" s="1"/>
      <c r="I2700" s="60"/>
      <c r="J2700" s="1"/>
      <c r="K2700" s="29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5.75" customHeight="1" x14ac:dyDescent="0.3">
      <c r="A2701" s="1"/>
      <c r="B2701" s="55"/>
      <c r="C2701" s="56"/>
      <c r="D2701" s="57"/>
      <c r="E2701" s="58"/>
      <c r="F2701" s="39"/>
      <c r="G2701" s="59"/>
      <c r="H2701" s="1"/>
      <c r="I2701" s="60"/>
      <c r="J2701" s="1"/>
      <c r="K2701" s="29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5.75" customHeight="1" x14ac:dyDescent="0.3">
      <c r="A2702" s="1"/>
      <c r="B2702" s="55"/>
      <c r="C2702" s="56"/>
      <c r="D2702" s="57"/>
      <c r="E2702" s="58"/>
      <c r="F2702" s="39"/>
      <c r="G2702" s="59"/>
      <c r="H2702" s="1"/>
      <c r="I2702" s="60"/>
      <c r="J2702" s="1"/>
      <c r="K2702" s="29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5.75" customHeight="1" x14ac:dyDescent="0.3">
      <c r="A2703" s="1"/>
      <c r="B2703" s="55"/>
      <c r="C2703" s="56"/>
      <c r="D2703" s="57"/>
      <c r="E2703" s="58"/>
      <c r="F2703" s="39"/>
      <c r="G2703" s="59"/>
      <c r="H2703" s="1"/>
      <c r="I2703" s="60"/>
      <c r="J2703" s="1"/>
      <c r="K2703" s="29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5.75" customHeight="1" x14ac:dyDescent="0.3">
      <c r="A2704" s="1"/>
      <c r="B2704" s="55"/>
      <c r="C2704" s="56"/>
      <c r="D2704" s="57"/>
      <c r="E2704" s="58"/>
      <c r="F2704" s="39"/>
      <c r="G2704" s="59"/>
      <c r="H2704" s="1"/>
      <c r="I2704" s="60"/>
      <c r="J2704" s="1"/>
      <c r="K2704" s="29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5.75" customHeight="1" x14ac:dyDescent="0.3">
      <c r="A2705" s="1"/>
      <c r="B2705" s="55"/>
      <c r="C2705" s="56"/>
      <c r="D2705" s="57"/>
      <c r="E2705" s="58"/>
      <c r="F2705" s="39"/>
      <c r="G2705" s="59"/>
      <c r="H2705" s="1"/>
      <c r="I2705" s="60"/>
      <c r="J2705" s="1"/>
      <c r="K2705" s="29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5.75" customHeight="1" x14ac:dyDescent="0.3">
      <c r="A2706" s="1"/>
      <c r="B2706" s="55"/>
      <c r="C2706" s="56"/>
      <c r="D2706" s="57"/>
      <c r="E2706" s="58"/>
      <c r="F2706" s="39"/>
      <c r="G2706" s="59"/>
      <c r="H2706" s="1"/>
      <c r="I2706" s="60"/>
      <c r="J2706" s="1"/>
      <c r="K2706" s="29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5.75" customHeight="1" x14ac:dyDescent="0.3">
      <c r="A2707" s="1"/>
      <c r="B2707" s="55"/>
      <c r="C2707" s="56"/>
      <c r="D2707" s="57"/>
      <c r="E2707" s="58"/>
      <c r="F2707" s="39"/>
      <c r="G2707" s="59"/>
      <c r="H2707" s="1"/>
      <c r="I2707" s="60"/>
      <c r="J2707" s="1"/>
      <c r="K2707" s="29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5.75" customHeight="1" x14ac:dyDescent="0.3">
      <c r="A2708" s="1"/>
      <c r="B2708" s="55"/>
      <c r="C2708" s="56"/>
      <c r="D2708" s="57"/>
      <c r="E2708" s="58"/>
      <c r="F2708" s="39"/>
      <c r="G2708" s="59"/>
      <c r="H2708" s="1"/>
      <c r="I2708" s="60"/>
      <c r="J2708" s="1"/>
      <c r="K2708" s="29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5.75" customHeight="1" x14ac:dyDescent="0.3">
      <c r="A2709" s="1"/>
      <c r="B2709" s="55"/>
      <c r="C2709" s="56"/>
      <c r="D2709" s="57"/>
      <c r="E2709" s="58"/>
      <c r="F2709" s="39"/>
      <c r="G2709" s="59"/>
      <c r="H2709" s="1"/>
      <c r="I2709" s="60"/>
      <c r="J2709" s="1"/>
      <c r="K2709" s="29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5.75" customHeight="1" x14ac:dyDescent="0.3">
      <c r="A2710" s="1"/>
      <c r="B2710" s="55"/>
      <c r="C2710" s="56"/>
      <c r="D2710" s="57"/>
      <c r="E2710" s="58"/>
      <c r="F2710" s="39"/>
      <c r="G2710" s="59"/>
      <c r="H2710" s="1"/>
      <c r="I2710" s="60"/>
      <c r="J2710" s="1"/>
      <c r="K2710" s="29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5.75" customHeight="1" x14ac:dyDescent="0.3">
      <c r="A2711" s="1"/>
      <c r="B2711" s="55"/>
      <c r="C2711" s="56"/>
      <c r="D2711" s="57"/>
      <c r="E2711" s="58"/>
      <c r="F2711" s="39"/>
      <c r="G2711" s="59"/>
      <c r="H2711" s="1"/>
      <c r="I2711" s="60"/>
      <c r="J2711" s="1"/>
      <c r="K2711" s="29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5.75" customHeight="1" x14ac:dyDescent="0.3">
      <c r="A2712" s="1"/>
      <c r="B2712" s="55"/>
      <c r="C2712" s="56"/>
      <c r="D2712" s="57"/>
      <c r="E2712" s="58"/>
      <c r="F2712" s="39"/>
      <c r="G2712" s="59"/>
      <c r="H2712" s="1"/>
      <c r="I2712" s="60"/>
      <c r="J2712" s="1"/>
      <c r="K2712" s="29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5.75" customHeight="1" x14ac:dyDescent="0.3">
      <c r="A2713" s="1"/>
      <c r="B2713" s="55"/>
      <c r="C2713" s="56"/>
      <c r="D2713" s="57"/>
      <c r="E2713" s="58"/>
      <c r="F2713" s="39"/>
      <c r="G2713" s="59"/>
      <c r="H2713" s="1"/>
      <c r="I2713" s="60"/>
      <c r="J2713" s="1"/>
      <c r="K2713" s="29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5.75" customHeight="1" x14ac:dyDescent="0.3">
      <c r="A2714" s="1"/>
      <c r="B2714" s="55"/>
      <c r="C2714" s="56"/>
      <c r="D2714" s="57"/>
      <c r="E2714" s="58"/>
      <c r="F2714" s="39"/>
      <c r="G2714" s="59"/>
      <c r="H2714" s="1"/>
      <c r="I2714" s="60"/>
      <c r="J2714" s="1"/>
      <c r="K2714" s="29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5.75" customHeight="1" x14ac:dyDescent="0.3">
      <c r="A2715" s="1"/>
      <c r="B2715" s="55"/>
      <c r="C2715" s="56"/>
      <c r="D2715" s="57"/>
      <c r="E2715" s="58"/>
      <c r="F2715" s="39"/>
      <c r="G2715" s="59"/>
      <c r="H2715" s="1"/>
      <c r="I2715" s="60"/>
      <c r="J2715" s="1"/>
      <c r="K2715" s="29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5.75" customHeight="1" x14ac:dyDescent="0.3">
      <c r="A2716" s="1"/>
      <c r="B2716" s="55"/>
      <c r="C2716" s="56"/>
      <c r="D2716" s="57"/>
      <c r="E2716" s="58"/>
      <c r="F2716" s="39"/>
      <c r="G2716" s="59"/>
      <c r="H2716" s="1"/>
      <c r="I2716" s="60"/>
      <c r="J2716" s="1"/>
      <c r="K2716" s="29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5.75" customHeight="1" x14ac:dyDescent="0.3">
      <c r="A2717" s="1"/>
      <c r="B2717" s="55"/>
      <c r="C2717" s="56"/>
      <c r="D2717" s="57"/>
      <c r="E2717" s="58"/>
      <c r="F2717" s="39"/>
      <c r="G2717" s="59"/>
      <c r="H2717" s="1"/>
      <c r="I2717" s="60"/>
      <c r="J2717" s="1"/>
      <c r="K2717" s="29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5.75" customHeight="1" x14ac:dyDescent="0.3">
      <c r="A2718" s="1"/>
      <c r="B2718" s="55"/>
      <c r="C2718" s="56"/>
      <c r="D2718" s="57"/>
      <c r="E2718" s="58"/>
      <c r="F2718" s="39"/>
      <c r="G2718" s="59"/>
      <c r="H2718" s="1"/>
      <c r="I2718" s="60"/>
      <c r="J2718" s="1"/>
      <c r="K2718" s="29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5.75" customHeight="1" x14ac:dyDescent="0.3">
      <c r="A2719" s="1"/>
      <c r="B2719" s="55"/>
      <c r="C2719" s="56"/>
      <c r="D2719" s="57"/>
      <c r="E2719" s="58"/>
      <c r="F2719" s="39"/>
      <c r="G2719" s="59"/>
      <c r="H2719" s="1"/>
      <c r="I2719" s="60"/>
      <c r="J2719" s="1"/>
      <c r="K2719" s="29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5.75" customHeight="1" x14ac:dyDescent="0.3">
      <c r="A2720" s="1"/>
      <c r="B2720" s="55"/>
      <c r="C2720" s="56"/>
      <c r="D2720" s="57"/>
      <c r="E2720" s="58"/>
      <c r="F2720" s="39"/>
      <c r="G2720" s="59"/>
      <c r="H2720" s="1"/>
      <c r="I2720" s="60"/>
      <c r="J2720" s="1"/>
      <c r="K2720" s="29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5.75" customHeight="1" x14ac:dyDescent="0.3">
      <c r="A2721" s="1"/>
      <c r="B2721" s="55"/>
      <c r="C2721" s="56"/>
      <c r="D2721" s="57"/>
      <c r="E2721" s="58"/>
      <c r="F2721" s="39"/>
      <c r="G2721" s="59"/>
      <c r="H2721" s="1"/>
      <c r="I2721" s="60"/>
      <c r="J2721" s="1"/>
      <c r="K2721" s="29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5.75" customHeight="1" x14ac:dyDescent="0.3">
      <c r="A2722" s="1"/>
      <c r="B2722" s="55"/>
      <c r="C2722" s="56"/>
      <c r="D2722" s="57"/>
      <c r="E2722" s="58"/>
      <c r="F2722" s="39"/>
      <c r="G2722" s="59"/>
      <c r="H2722" s="1"/>
      <c r="I2722" s="60"/>
      <c r="J2722" s="1"/>
      <c r="K2722" s="29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5.75" customHeight="1" x14ac:dyDescent="0.3">
      <c r="A2723" s="1"/>
      <c r="B2723" s="55"/>
      <c r="C2723" s="56"/>
      <c r="D2723" s="57"/>
      <c r="E2723" s="58"/>
      <c r="F2723" s="39"/>
      <c r="G2723" s="59"/>
      <c r="H2723" s="1"/>
      <c r="I2723" s="60"/>
      <c r="J2723" s="1"/>
      <c r="K2723" s="29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5.75" customHeight="1" x14ac:dyDescent="0.3">
      <c r="A2724" s="1"/>
      <c r="B2724" s="55"/>
      <c r="C2724" s="56"/>
      <c r="D2724" s="57"/>
      <c r="E2724" s="58"/>
      <c r="F2724" s="39"/>
      <c r="G2724" s="59"/>
      <c r="H2724" s="1"/>
      <c r="I2724" s="60"/>
      <c r="J2724" s="1"/>
      <c r="K2724" s="29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5.75" customHeight="1" x14ac:dyDescent="0.3">
      <c r="A2725" s="1"/>
      <c r="B2725" s="55"/>
      <c r="C2725" s="56"/>
      <c r="D2725" s="57"/>
      <c r="E2725" s="58"/>
      <c r="F2725" s="39"/>
      <c r="G2725" s="59"/>
      <c r="H2725" s="1"/>
      <c r="I2725" s="60"/>
      <c r="J2725" s="1"/>
      <c r="K2725" s="29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5.75" customHeight="1" x14ac:dyDescent="0.3">
      <c r="A2726" s="1"/>
      <c r="B2726" s="55"/>
      <c r="C2726" s="56"/>
      <c r="D2726" s="57"/>
      <c r="E2726" s="58"/>
      <c r="F2726" s="39"/>
      <c r="G2726" s="59"/>
      <c r="H2726" s="1"/>
      <c r="I2726" s="60"/>
      <c r="J2726" s="1"/>
      <c r="K2726" s="29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5.75" customHeight="1" x14ac:dyDescent="0.3">
      <c r="A2727" s="1"/>
      <c r="B2727" s="55"/>
      <c r="C2727" s="56"/>
      <c r="D2727" s="57"/>
      <c r="E2727" s="58"/>
      <c r="F2727" s="39"/>
      <c r="G2727" s="59"/>
      <c r="H2727" s="1"/>
      <c r="I2727" s="60"/>
      <c r="J2727" s="1"/>
      <c r="K2727" s="29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5.75" customHeight="1" x14ac:dyDescent="0.3">
      <c r="A2728" s="1"/>
      <c r="B2728" s="55"/>
      <c r="C2728" s="56"/>
      <c r="D2728" s="57"/>
      <c r="E2728" s="58"/>
      <c r="F2728" s="39"/>
      <c r="G2728" s="59"/>
      <c r="H2728" s="1"/>
      <c r="I2728" s="60"/>
      <c r="J2728" s="1"/>
      <c r="K2728" s="29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5.75" customHeight="1" x14ac:dyDescent="0.3">
      <c r="A2729" s="1"/>
      <c r="B2729" s="55"/>
      <c r="C2729" s="56"/>
      <c r="D2729" s="57"/>
      <c r="E2729" s="58"/>
      <c r="F2729" s="39"/>
      <c r="G2729" s="59"/>
      <c r="H2729" s="1"/>
      <c r="I2729" s="60"/>
      <c r="J2729" s="1"/>
      <c r="K2729" s="29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5.75" customHeight="1" x14ac:dyDescent="0.3">
      <c r="A2730" s="1"/>
      <c r="B2730" s="55"/>
      <c r="C2730" s="56"/>
      <c r="D2730" s="57"/>
      <c r="E2730" s="58"/>
      <c r="F2730" s="39"/>
      <c r="G2730" s="59"/>
      <c r="H2730" s="1"/>
      <c r="I2730" s="60"/>
      <c r="J2730" s="1"/>
      <c r="K2730" s="29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5.75" customHeight="1" x14ac:dyDescent="0.3">
      <c r="A2731" s="1"/>
      <c r="B2731" s="55"/>
      <c r="C2731" s="56"/>
      <c r="D2731" s="57"/>
      <c r="E2731" s="58"/>
      <c r="F2731" s="39"/>
      <c r="G2731" s="59"/>
      <c r="H2731" s="1"/>
      <c r="I2731" s="60"/>
      <c r="J2731" s="1"/>
      <c r="K2731" s="29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5.75" customHeight="1" x14ac:dyDescent="0.3">
      <c r="A2732" s="1"/>
      <c r="B2732" s="55"/>
      <c r="C2732" s="56"/>
      <c r="D2732" s="57"/>
      <c r="E2732" s="58"/>
      <c r="F2732" s="39"/>
      <c r="G2732" s="59"/>
      <c r="H2732" s="1"/>
      <c r="I2732" s="60"/>
      <c r="J2732" s="1"/>
      <c r="K2732" s="29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5.75" customHeight="1" x14ac:dyDescent="0.3">
      <c r="A2733" s="1"/>
      <c r="B2733" s="55"/>
      <c r="C2733" s="56"/>
      <c r="D2733" s="57"/>
      <c r="E2733" s="58"/>
      <c r="F2733" s="39"/>
      <c r="G2733" s="59"/>
      <c r="H2733" s="1"/>
      <c r="I2733" s="60"/>
      <c r="J2733" s="1"/>
      <c r="K2733" s="29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5.75" customHeight="1" x14ac:dyDescent="0.3">
      <c r="A2734" s="1"/>
      <c r="B2734" s="55"/>
      <c r="C2734" s="56"/>
      <c r="D2734" s="57"/>
      <c r="E2734" s="58"/>
      <c r="F2734" s="39"/>
      <c r="G2734" s="59"/>
      <c r="H2734" s="1"/>
      <c r="I2734" s="60"/>
      <c r="J2734" s="1"/>
      <c r="K2734" s="29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5.75" customHeight="1" x14ac:dyDescent="0.3">
      <c r="A2735" s="1"/>
      <c r="B2735" s="55"/>
      <c r="C2735" s="56"/>
      <c r="D2735" s="57"/>
      <c r="E2735" s="58"/>
      <c r="F2735" s="39"/>
      <c r="G2735" s="59"/>
      <c r="H2735" s="1"/>
      <c r="I2735" s="60"/>
      <c r="J2735" s="1"/>
      <c r="K2735" s="29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5.75" customHeight="1" x14ac:dyDescent="0.3">
      <c r="A2736" s="1"/>
      <c r="B2736" s="55"/>
      <c r="C2736" s="56"/>
      <c r="D2736" s="57"/>
      <c r="E2736" s="58"/>
      <c r="F2736" s="39"/>
      <c r="G2736" s="59"/>
      <c r="H2736" s="1"/>
      <c r="I2736" s="60"/>
      <c r="J2736" s="1"/>
      <c r="K2736" s="29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5.75" customHeight="1" x14ac:dyDescent="0.3">
      <c r="A2737" s="1"/>
      <c r="B2737" s="55"/>
      <c r="C2737" s="56"/>
      <c r="D2737" s="57"/>
      <c r="E2737" s="58"/>
      <c r="F2737" s="39"/>
      <c r="G2737" s="59"/>
      <c r="H2737" s="1"/>
      <c r="I2737" s="60"/>
      <c r="J2737" s="1"/>
      <c r="K2737" s="29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5.75" customHeight="1" x14ac:dyDescent="0.3">
      <c r="A2738" s="1"/>
      <c r="B2738" s="55"/>
      <c r="C2738" s="56"/>
      <c r="D2738" s="57"/>
      <c r="E2738" s="58"/>
      <c r="F2738" s="39"/>
      <c r="G2738" s="59"/>
      <c r="H2738" s="1"/>
      <c r="I2738" s="60"/>
      <c r="J2738" s="1"/>
      <c r="K2738" s="29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5.75" customHeight="1" x14ac:dyDescent="0.3">
      <c r="A2739" s="1"/>
      <c r="B2739" s="55"/>
      <c r="C2739" s="56"/>
      <c r="D2739" s="57"/>
      <c r="E2739" s="58"/>
      <c r="F2739" s="39"/>
      <c r="G2739" s="59"/>
      <c r="H2739" s="1"/>
      <c r="I2739" s="60"/>
      <c r="J2739" s="1"/>
      <c r="K2739" s="29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5.75" customHeight="1" x14ac:dyDescent="0.3">
      <c r="A2740" s="1"/>
      <c r="B2740" s="55"/>
      <c r="C2740" s="56"/>
      <c r="D2740" s="57"/>
      <c r="E2740" s="58"/>
      <c r="F2740" s="39"/>
      <c r="G2740" s="59"/>
      <c r="H2740" s="1"/>
      <c r="I2740" s="60"/>
      <c r="J2740" s="1"/>
      <c r="K2740" s="29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5.75" customHeight="1" x14ac:dyDescent="0.3">
      <c r="A2741" s="1"/>
      <c r="B2741" s="55"/>
      <c r="C2741" s="56"/>
      <c r="D2741" s="57"/>
      <c r="E2741" s="58"/>
      <c r="F2741" s="39"/>
      <c r="G2741" s="59"/>
      <c r="H2741" s="1"/>
      <c r="I2741" s="60"/>
      <c r="J2741" s="1"/>
      <c r="K2741" s="29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5.75" customHeight="1" x14ac:dyDescent="0.3">
      <c r="A2742" s="1"/>
      <c r="B2742" s="55"/>
      <c r="C2742" s="56"/>
      <c r="D2742" s="57"/>
      <c r="E2742" s="58"/>
      <c r="F2742" s="39"/>
      <c r="G2742" s="59"/>
      <c r="H2742" s="1"/>
      <c r="I2742" s="60"/>
      <c r="J2742" s="1"/>
      <c r="K2742" s="29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5.75" customHeight="1" x14ac:dyDescent="0.3">
      <c r="A2743" s="1"/>
      <c r="B2743" s="55"/>
      <c r="C2743" s="56"/>
      <c r="D2743" s="57"/>
      <c r="E2743" s="58"/>
      <c r="F2743" s="39"/>
      <c r="G2743" s="59"/>
      <c r="H2743" s="1"/>
      <c r="I2743" s="60"/>
      <c r="J2743" s="1"/>
      <c r="K2743" s="29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5.75" customHeight="1" x14ac:dyDescent="0.3">
      <c r="A2744" s="1"/>
      <c r="B2744" s="55"/>
      <c r="C2744" s="56"/>
      <c r="D2744" s="57"/>
      <c r="E2744" s="58"/>
      <c r="F2744" s="39"/>
      <c r="G2744" s="59"/>
      <c r="H2744" s="1"/>
      <c r="I2744" s="60"/>
      <c r="J2744" s="1"/>
      <c r="K2744" s="29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5.75" customHeight="1" x14ac:dyDescent="0.3">
      <c r="A2745" s="1"/>
      <c r="B2745" s="55"/>
      <c r="C2745" s="56"/>
      <c r="D2745" s="57"/>
      <c r="E2745" s="58"/>
      <c r="F2745" s="39"/>
      <c r="G2745" s="59"/>
      <c r="H2745" s="1"/>
      <c r="I2745" s="60"/>
      <c r="J2745" s="1"/>
      <c r="K2745" s="29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5.75" customHeight="1" x14ac:dyDescent="0.3">
      <c r="A2746" s="1"/>
      <c r="B2746" s="55"/>
      <c r="C2746" s="56"/>
      <c r="D2746" s="57"/>
      <c r="E2746" s="58"/>
      <c r="F2746" s="39"/>
      <c r="G2746" s="59"/>
      <c r="H2746" s="1"/>
      <c r="I2746" s="60"/>
      <c r="J2746" s="1"/>
      <c r="K2746" s="29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5.75" customHeight="1" x14ac:dyDescent="0.3">
      <c r="A2747" s="1"/>
      <c r="B2747" s="55"/>
      <c r="C2747" s="56"/>
      <c r="D2747" s="57"/>
      <c r="E2747" s="58"/>
      <c r="F2747" s="39"/>
      <c r="G2747" s="59"/>
      <c r="H2747" s="1"/>
      <c r="I2747" s="60"/>
      <c r="J2747" s="1"/>
      <c r="K2747" s="29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5.75" customHeight="1" x14ac:dyDescent="0.3">
      <c r="A2748" s="1"/>
      <c r="B2748" s="55"/>
      <c r="C2748" s="56"/>
      <c r="D2748" s="57"/>
      <c r="E2748" s="58"/>
      <c r="F2748" s="39"/>
      <c r="G2748" s="59"/>
      <c r="H2748" s="1"/>
      <c r="I2748" s="60"/>
      <c r="J2748" s="1"/>
      <c r="K2748" s="29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5.75" customHeight="1" x14ac:dyDescent="0.3">
      <c r="A2749" s="1"/>
      <c r="B2749" s="55"/>
      <c r="C2749" s="56"/>
      <c r="D2749" s="57"/>
      <c r="E2749" s="58"/>
      <c r="F2749" s="39"/>
      <c r="G2749" s="59"/>
      <c r="H2749" s="1"/>
      <c r="I2749" s="60"/>
      <c r="J2749" s="1"/>
      <c r="K2749" s="29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5.75" customHeight="1" x14ac:dyDescent="0.3">
      <c r="A2750" s="1"/>
      <c r="B2750" s="55"/>
      <c r="C2750" s="56"/>
      <c r="D2750" s="57"/>
      <c r="E2750" s="58"/>
      <c r="F2750" s="39"/>
      <c r="G2750" s="59"/>
      <c r="H2750" s="1"/>
      <c r="I2750" s="60"/>
      <c r="J2750" s="1"/>
      <c r="K2750" s="29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5.75" customHeight="1" x14ac:dyDescent="0.3">
      <c r="A2751" s="1"/>
      <c r="B2751" s="55"/>
      <c r="C2751" s="56"/>
      <c r="D2751" s="57"/>
      <c r="E2751" s="58"/>
      <c r="F2751" s="39"/>
      <c r="G2751" s="59"/>
      <c r="H2751" s="1"/>
      <c r="I2751" s="60"/>
      <c r="J2751" s="1"/>
      <c r="K2751" s="29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5.75" customHeight="1" x14ac:dyDescent="0.3">
      <c r="A2752" s="1"/>
      <c r="B2752" s="55"/>
      <c r="C2752" s="56"/>
      <c r="D2752" s="57"/>
      <c r="E2752" s="58"/>
      <c r="F2752" s="39"/>
      <c r="G2752" s="59"/>
      <c r="H2752" s="1"/>
      <c r="I2752" s="60"/>
      <c r="J2752" s="1"/>
      <c r="K2752" s="29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5.75" customHeight="1" x14ac:dyDescent="0.3">
      <c r="A2753" s="1"/>
      <c r="B2753" s="55"/>
      <c r="C2753" s="56"/>
      <c r="D2753" s="57"/>
      <c r="E2753" s="58"/>
      <c r="F2753" s="39"/>
      <c r="G2753" s="59"/>
      <c r="H2753" s="1"/>
      <c r="I2753" s="60"/>
      <c r="J2753" s="1"/>
      <c r="K2753" s="29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5.75" customHeight="1" x14ac:dyDescent="0.3">
      <c r="A2754" s="1"/>
      <c r="B2754" s="55"/>
      <c r="C2754" s="56"/>
      <c r="D2754" s="57"/>
      <c r="E2754" s="58"/>
      <c r="F2754" s="39"/>
      <c r="G2754" s="59"/>
      <c r="H2754" s="1"/>
      <c r="I2754" s="60"/>
      <c r="J2754" s="1"/>
      <c r="K2754" s="29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5.75" customHeight="1" x14ac:dyDescent="0.3">
      <c r="A2755" s="1"/>
      <c r="B2755" s="55"/>
      <c r="C2755" s="56"/>
      <c r="D2755" s="57"/>
      <c r="E2755" s="58"/>
      <c r="F2755" s="39"/>
      <c r="G2755" s="59"/>
      <c r="H2755" s="1"/>
      <c r="I2755" s="60"/>
      <c r="J2755" s="1"/>
      <c r="K2755" s="29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5.75" customHeight="1" x14ac:dyDescent="0.3">
      <c r="A2756" s="1"/>
      <c r="B2756" s="55"/>
      <c r="C2756" s="56"/>
      <c r="D2756" s="57"/>
      <c r="E2756" s="58"/>
      <c r="F2756" s="39"/>
      <c r="G2756" s="59"/>
      <c r="H2756" s="1"/>
      <c r="I2756" s="60"/>
      <c r="J2756" s="1"/>
      <c r="K2756" s="29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5.75" customHeight="1" x14ac:dyDescent="0.3">
      <c r="A2757" s="1"/>
      <c r="B2757" s="55"/>
      <c r="C2757" s="56"/>
      <c r="D2757" s="57"/>
      <c r="E2757" s="58"/>
      <c r="F2757" s="39"/>
      <c r="G2757" s="59"/>
      <c r="H2757" s="1"/>
      <c r="I2757" s="60"/>
      <c r="J2757" s="1"/>
      <c r="K2757" s="29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5.75" customHeight="1" x14ac:dyDescent="0.3">
      <c r="A2758" s="1"/>
      <c r="B2758" s="55"/>
      <c r="C2758" s="56"/>
      <c r="D2758" s="57"/>
      <c r="E2758" s="58"/>
      <c r="F2758" s="39"/>
      <c r="G2758" s="59"/>
      <c r="H2758" s="1"/>
      <c r="I2758" s="60"/>
      <c r="J2758" s="1"/>
      <c r="K2758" s="29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5.75" customHeight="1" x14ac:dyDescent="0.3">
      <c r="A2759" s="1"/>
      <c r="B2759" s="55"/>
      <c r="C2759" s="56"/>
      <c r="D2759" s="57"/>
      <c r="E2759" s="58"/>
      <c r="F2759" s="39"/>
      <c r="G2759" s="59"/>
      <c r="H2759" s="1"/>
      <c r="I2759" s="60"/>
      <c r="J2759" s="1"/>
      <c r="K2759" s="29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5.75" customHeight="1" x14ac:dyDescent="0.3">
      <c r="A2760" s="1"/>
      <c r="B2760" s="55"/>
      <c r="C2760" s="56"/>
      <c r="D2760" s="57"/>
      <c r="E2760" s="58"/>
      <c r="F2760" s="39"/>
      <c r="G2760" s="59"/>
      <c r="H2760" s="1"/>
      <c r="I2760" s="60"/>
      <c r="J2760" s="1"/>
      <c r="K2760" s="29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5.75" customHeight="1" x14ac:dyDescent="0.3">
      <c r="A2761" s="1"/>
      <c r="B2761" s="55"/>
      <c r="C2761" s="56"/>
      <c r="D2761" s="57"/>
      <c r="E2761" s="58"/>
      <c r="F2761" s="39"/>
      <c r="G2761" s="59"/>
      <c r="H2761" s="1"/>
      <c r="I2761" s="60"/>
      <c r="J2761" s="1"/>
      <c r="K2761" s="29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5.75" customHeight="1" x14ac:dyDescent="0.3">
      <c r="A2762" s="1"/>
      <c r="B2762" s="55"/>
      <c r="C2762" s="56"/>
      <c r="D2762" s="57"/>
      <c r="E2762" s="58"/>
      <c r="F2762" s="39"/>
      <c r="G2762" s="59"/>
      <c r="H2762" s="1"/>
      <c r="I2762" s="60"/>
      <c r="J2762" s="1"/>
      <c r="K2762" s="29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5.75" customHeight="1" x14ac:dyDescent="0.3">
      <c r="A2763" s="1"/>
      <c r="B2763" s="55"/>
      <c r="C2763" s="56"/>
      <c r="D2763" s="57"/>
      <c r="E2763" s="58"/>
      <c r="F2763" s="39"/>
      <c r="G2763" s="59"/>
      <c r="H2763" s="1"/>
      <c r="I2763" s="60"/>
      <c r="J2763" s="1"/>
      <c r="K2763" s="29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5.75" customHeight="1" x14ac:dyDescent="0.3">
      <c r="A2764" s="1"/>
      <c r="B2764" s="55"/>
      <c r="C2764" s="56"/>
      <c r="D2764" s="57"/>
      <c r="E2764" s="58"/>
      <c r="F2764" s="39"/>
      <c r="G2764" s="59"/>
      <c r="H2764" s="1"/>
      <c r="I2764" s="60"/>
      <c r="J2764" s="1"/>
      <c r="K2764" s="29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5.75" customHeight="1" x14ac:dyDescent="0.3">
      <c r="A2765" s="1"/>
      <c r="B2765" s="55"/>
      <c r="C2765" s="56"/>
      <c r="D2765" s="57"/>
      <c r="E2765" s="58"/>
      <c r="F2765" s="39"/>
      <c r="G2765" s="59"/>
      <c r="H2765" s="1"/>
      <c r="I2765" s="60"/>
      <c r="J2765" s="1"/>
      <c r="K2765" s="29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5.75" customHeight="1" x14ac:dyDescent="0.3">
      <c r="A2766" s="1"/>
      <c r="B2766" s="55"/>
      <c r="C2766" s="56"/>
      <c r="D2766" s="57"/>
      <c r="E2766" s="58"/>
      <c r="F2766" s="39"/>
      <c r="G2766" s="59"/>
      <c r="H2766" s="1"/>
      <c r="I2766" s="60"/>
      <c r="J2766" s="1"/>
      <c r="K2766" s="29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5.75" customHeight="1" x14ac:dyDescent="0.3">
      <c r="A2767" s="1"/>
      <c r="B2767" s="55"/>
      <c r="C2767" s="56"/>
      <c r="D2767" s="57"/>
      <c r="E2767" s="58"/>
      <c r="F2767" s="39"/>
      <c r="G2767" s="59"/>
      <c r="H2767" s="1"/>
      <c r="I2767" s="60"/>
      <c r="J2767" s="1"/>
      <c r="K2767" s="29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5.75" customHeight="1" x14ac:dyDescent="0.3">
      <c r="A2768" s="1"/>
      <c r="B2768" s="55"/>
      <c r="C2768" s="56"/>
      <c r="D2768" s="57"/>
      <c r="E2768" s="58"/>
      <c r="F2768" s="39"/>
      <c r="G2768" s="59"/>
      <c r="H2768" s="1"/>
      <c r="I2768" s="60"/>
      <c r="J2768" s="1"/>
      <c r="K2768" s="29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5.75" customHeight="1" x14ac:dyDescent="0.3">
      <c r="A2769" s="1"/>
      <c r="B2769" s="55"/>
      <c r="C2769" s="56"/>
      <c r="D2769" s="57"/>
      <c r="E2769" s="58"/>
      <c r="F2769" s="39"/>
      <c r="G2769" s="59"/>
      <c r="H2769" s="1"/>
      <c r="I2769" s="60"/>
      <c r="J2769" s="1"/>
      <c r="K2769" s="29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5.75" customHeight="1" x14ac:dyDescent="0.3">
      <c r="A2770" s="1"/>
      <c r="B2770" s="55"/>
      <c r="C2770" s="56"/>
      <c r="D2770" s="57"/>
      <c r="E2770" s="58"/>
      <c r="F2770" s="39"/>
      <c r="G2770" s="59"/>
      <c r="H2770" s="1"/>
      <c r="I2770" s="60"/>
      <c r="J2770" s="1"/>
      <c r="K2770" s="29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5.75" customHeight="1" x14ac:dyDescent="0.3">
      <c r="A2771" s="1"/>
      <c r="B2771" s="55"/>
      <c r="C2771" s="56"/>
      <c r="D2771" s="57"/>
      <c r="E2771" s="58"/>
      <c r="F2771" s="39"/>
      <c r="G2771" s="59"/>
      <c r="H2771" s="1"/>
      <c r="I2771" s="60"/>
      <c r="J2771" s="1"/>
      <c r="K2771" s="29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5.75" customHeight="1" x14ac:dyDescent="0.3">
      <c r="A2772" s="1"/>
      <c r="B2772" s="55"/>
      <c r="C2772" s="56"/>
      <c r="D2772" s="57"/>
      <c r="E2772" s="58"/>
      <c r="F2772" s="39"/>
      <c r="G2772" s="59"/>
      <c r="H2772" s="1"/>
      <c r="I2772" s="60"/>
      <c r="J2772" s="1"/>
      <c r="K2772" s="29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5.75" customHeight="1" x14ac:dyDescent="0.3">
      <c r="A2773" s="1"/>
      <c r="B2773" s="55"/>
      <c r="C2773" s="56"/>
      <c r="D2773" s="57"/>
      <c r="E2773" s="58"/>
      <c r="F2773" s="39"/>
      <c r="G2773" s="59"/>
      <c r="H2773" s="1"/>
      <c r="I2773" s="60"/>
      <c r="J2773" s="1"/>
      <c r="K2773" s="29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5.75" customHeight="1" x14ac:dyDescent="0.3">
      <c r="A2774" s="1"/>
      <c r="B2774" s="55"/>
      <c r="C2774" s="56"/>
      <c r="D2774" s="57"/>
      <c r="E2774" s="58"/>
      <c r="F2774" s="39"/>
      <c r="G2774" s="59"/>
      <c r="H2774" s="1"/>
      <c r="I2774" s="60"/>
      <c r="J2774" s="1"/>
      <c r="K2774" s="29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5.75" customHeight="1" x14ac:dyDescent="0.3">
      <c r="A2775" s="1"/>
      <c r="B2775" s="55"/>
      <c r="C2775" s="56"/>
      <c r="D2775" s="57"/>
      <c r="E2775" s="58"/>
      <c r="F2775" s="39"/>
      <c r="G2775" s="59"/>
      <c r="H2775" s="1"/>
      <c r="I2775" s="60"/>
      <c r="J2775" s="1"/>
      <c r="K2775" s="29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5.75" customHeight="1" x14ac:dyDescent="0.3">
      <c r="A2776" s="1"/>
      <c r="B2776" s="55"/>
      <c r="C2776" s="56"/>
      <c r="D2776" s="57"/>
      <c r="E2776" s="58"/>
      <c r="F2776" s="39"/>
      <c r="G2776" s="59"/>
      <c r="H2776" s="1"/>
      <c r="I2776" s="60"/>
      <c r="J2776" s="1"/>
      <c r="K2776" s="29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5.75" customHeight="1" x14ac:dyDescent="0.3">
      <c r="A2777" s="1"/>
      <c r="B2777" s="55"/>
      <c r="C2777" s="56"/>
      <c r="D2777" s="57"/>
      <c r="E2777" s="58"/>
      <c r="F2777" s="39"/>
      <c r="G2777" s="59"/>
      <c r="H2777" s="1"/>
      <c r="I2777" s="60"/>
      <c r="J2777" s="1"/>
      <c r="K2777" s="29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5.75" customHeight="1" x14ac:dyDescent="0.3">
      <c r="A2778" s="1"/>
      <c r="B2778" s="55"/>
      <c r="C2778" s="56"/>
      <c r="D2778" s="57"/>
      <c r="E2778" s="58"/>
      <c r="F2778" s="39"/>
      <c r="G2778" s="59"/>
      <c r="H2778" s="1"/>
      <c r="I2778" s="60"/>
      <c r="J2778" s="1"/>
      <c r="K2778" s="29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5.75" customHeight="1" x14ac:dyDescent="0.3">
      <c r="A2779" s="1"/>
      <c r="B2779" s="55"/>
      <c r="C2779" s="56"/>
      <c r="D2779" s="57"/>
      <c r="E2779" s="58"/>
      <c r="F2779" s="39"/>
      <c r="G2779" s="59"/>
      <c r="H2779" s="1"/>
      <c r="I2779" s="60"/>
      <c r="J2779" s="1"/>
      <c r="K2779" s="29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5.75" customHeight="1" x14ac:dyDescent="0.3">
      <c r="A2780" s="1"/>
      <c r="B2780" s="55"/>
      <c r="C2780" s="56"/>
      <c r="D2780" s="57"/>
      <c r="E2780" s="58"/>
      <c r="F2780" s="39"/>
      <c r="G2780" s="59"/>
      <c r="H2780" s="1"/>
      <c r="I2780" s="60"/>
      <c r="J2780" s="1"/>
      <c r="K2780" s="29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5.75" customHeight="1" x14ac:dyDescent="0.3">
      <c r="A2781" s="1"/>
      <c r="B2781" s="55"/>
      <c r="C2781" s="56"/>
      <c r="D2781" s="57"/>
      <c r="E2781" s="58"/>
      <c r="F2781" s="39"/>
      <c r="G2781" s="59"/>
      <c r="H2781" s="1"/>
      <c r="I2781" s="60"/>
      <c r="J2781" s="1"/>
      <c r="K2781" s="29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5.75" customHeight="1" x14ac:dyDescent="0.3">
      <c r="A2782" s="1"/>
      <c r="B2782" s="55"/>
      <c r="C2782" s="56"/>
      <c r="D2782" s="57"/>
      <c r="E2782" s="58"/>
      <c r="F2782" s="39"/>
      <c r="G2782" s="59"/>
      <c r="H2782" s="1"/>
      <c r="I2782" s="60"/>
      <c r="J2782" s="1"/>
      <c r="K2782" s="29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5.75" customHeight="1" x14ac:dyDescent="0.3">
      <c r="A2783" s="1"/>
      <c r="B2783" s="55"/>
      <c r="C2783" s="56"/>
      <c r="D2783" s="57"/>
      <c r="E2783" s="58"/>
      <c r="F2783" s="39"/>
      <c r="G2783" s="59"/>
      <c r="H2783" s="1"/>
      <c r="I2783" s="60"/>
      <c r="J2783" s="1"/>
      <c r="K2783" s="29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5.75" customHeight="1" x14ac:dyDescent="0.3">
      <c r="A2784" s="1"/>
      <c r="B2784" s="55"/>
      <c r="C2784" s="56"/>
      <c r="D2784" s="57"/>
      <c r="E2784" s="58"/>
      <c r="F2784" s="39"/>
      <c r="G2784" s="59"/>
      <c r="H2784" s="1"/>
      <c r="I2784" s="60"/>
      <c r="J2784" s="1"/>
      <c r="K2784" s="29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5.75" customHeight="1" x14ac:dyDescent="0.3">
      <c r="A2785" s="1"/>
      <c r="B2785" s="55"/>
      <c r="C2785" s="56"/>
      <c r="D2785" s="57"/>
      <c r="E2785" s="58"/>
      <c r="F2785" s="39"/>
      <c r="G2785" s="59"/>
      <c r="H2785" s="1"/>
      <c r="I2785" s="60"/>
      <c r="J2785" s="1"/>
      <c r="K2785" s="29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5.75" customHeight="1" x14ac:dyDescent="0.3">
      <c r="A2786" s="1"/>
      <c r="B2786" s="55"/>
      <c r="C2786" s="56"/>
      <c r="D2786" s="57"/>
      <c r="E2786" s="58"/>
      <c r="F2786" s="39"/>
      <c r="G2786" s="59"/>
      <c r="H2786" s="1"/>
      <c r="I2786" s="60"/>
      <c r="J2786" s="1"/>
      <c r="K2786" s="29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5.75" customHeight="1" x14ac:dyDescent="0.3">
      <c r="A2787" s="1"/>
      <c r="B2787" s="55"/>
      <c r="C2787" s="56"/>
      <c r="D2787" s="57"/>
      <c r="E2787" s="58"/>
      <c r="F2787" s="39"/>
      <c r="G2787" s="59"/>
      <c r="H2787" s="1"/>
      <c r="I2787" s="60"/>
      <c r="J2787" s="1"/>
      <c r="K2787" s="29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5.75" customHeight="1" x14ac:dyDescent="0.3">
      <c r="A2788" s="1"/>
      <c r="B2788" s="55"/>
      <c r="C2788" s="56"/>
      <c r="D2788" s="57"/>
      <c r="E2788" s="58"/>
      <c r="F2788" s="39"/>
      <c r="G2788" s="59"/>
      <c r="H2788" s="1"/>
      <c r="I2788" s="60"/>
      <c r="J2788" s="1"/>
      <c r="K2788" s="29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5.75" customHeight="1" x14ac:dyDescent="0.3">
      <c r="A2789" s="1"/>
      <c r="B2789" s="55"/>
      <c r="C2789" s="56"/>
      <c r="D2789" s="57"/>
      <c r="E2789" s="58"/>
      <c r="F2789" s="39"/>
      <c r="G2789" s="59"/>
      <c r="H2789" s="1"/>
      <c r="I2789" s="60"/>
      <c r="J2789" s="1"/>
      <c r="K2789" s="29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5.75" customHeight="1" x14ac:dyDescent="0.3">
      <c r="A2790" s="1"/>
      <c r="B2790" s="55"/>
      <c r="C2790" s="56"/>
      <c r="D2790" s="57"/>
      <c r="E2790" s="58"/>
      <c r="F2790" s="39"/>
      <c r="G2790" s="59"/>
      <c r="H2790" s="1"/>
      <c r="I2790" s="60"/>
      <c r="J2790" s="1"/>
      <c r="K2790" s="29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5.75" customHeight="1" x14ac:dyDescent="0.3">
      <c r="A2791" s="1"/>
      <c r="B2791" s="55"/>
      <c r="C2791" s="56"/>
      <c r="D2791" s="57"/>
      <c r="E2791" s="58"/>
      <c r="F2791" s="39"/>
      <c r="G2791" s="59"/>
      <c r="H2791" s="1"/>
      <c r="I2791" s="60"/>
      <c r="J2791" s="1"/>
      <c r="K2791" s="29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5.75" customHeight="1" x14ac:dyDescent="0.3">
      <c r="A2792" s="1"/>
      <c r="B2792" s="55"/>
      <c r="C2792" s="56"/>
      <c r="D2792" s="57"/>
      <c r="E2792" s="58"/>
      <c r="F2792" s="39"/>
      <c r="G2792" s="59"/>
      <c r="H2792" s="1"/>
      <c r="I2792" s="60"/>
      <c r="J2792" s="1"/>
      <c r="K2792" s="29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5.75" customHeight="1" x14ac:dyDescent="0.3">
      <c r="A2793" s="1"/>
      <c r="B2793" s="55"/>
      <c r="C2793" s="56"/>
      <c r="D2793" s="57"/>
      <c r="E2793" s="58"/>
      <c r="F2793" s="39"/>
      <c r="G2793" s="59"/>
      <c r="H2793" s="1"/>
      <c r="I2793" s="60"/>
      <c r="J2793" s="1"/>
      <c r="K2793" s="29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5.75" customHeight="1" x14ac:dyDescent="0.3">
      <c r="A2794" s="1"/>
      <c r="B2794" s="55"/>
      <c r="C2794" s="56"/>
      <c r="D2794" s="57"/>
      <c r="E2794" s="58"/>
      <c r="F2794" s="39"/>
      <c r="G2794" s="59"/>
      <c r="H2794" s="1"/>
      <c r="I2794" s="60"/>
      <c r="J2794" s="1"/>
      <c r="K2794" s="29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5.75" customHeight="1" x14ac:dyDescent="0.3">
      <c r="A2795" s="1"/>
      <c r="B2795" s="55"/>
      <c r="C2795" s="56"/>
      <c r="D2795" s="57"/>
      <c r="E2795" s="58"/>
      <c r="F2795" s="39"/>
      <c r="G2795" s="59"/>
      <c r="H2795" s="1"/>
      <c r="I2795" s="60"/>
      <c r="J2795" s="1"/>
      <c r="K2795" s="29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5.75" customHeight="1" x14ac:dyDescent="0.3">
      <c r="A2796" s="1"/>
      <c r="B2796" s="55"/>
      <c r="C2796" s="56"/>
      <c r="D2796" s="57"/>
      <c r="E2796" s="58"/>
      <c r="F2796" s="39"/>
      <c r="G2796" s="59"/>
      <c r="H2796" s="1"/>
      <c r="I2796" s="60"/>
      <c r="J2796" s="1"/>
      <c r="K2796" s="29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5.75" customHeight="1" x14ac:dyDescent="0.3">
      <c r="A2797" s="1"/>
      <c r="B2797" s="55"/>
      <c r="C2797" s="56"/>
      <c r="D2797" s="57"/>
      <c r="E2797" s="58"/>
      <c r="F2797" s="39"/>
      <c r="G2797" s="59"/>
      <c r="H2797" s="1"/>
      <c r="I2797" s="60"/>
      <c r="J2797" s="1"/>
      <c r="K2797" s="29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5.75" customHeight="1" x14ac:dyDescent="0.3">
      <c r="A2798" s="1"/>
      <c r="B2798" s="55"/>
      <c r="C2798" s="56"/>
      <c r="D2798" s="57"/>
      <c r="E2798" s="58"/>
      <c r="F2798" s="39"/>
      <c r="G2798" s="59"/>
      <c r="H2798" s="1"/>
      <c r="I2798" s="60"/>
      <c r="J2798" s="1"/>
      <c r="K2798" s="29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5.75" customHeight="1" x14ac:dyDescent="0.3">
      <c r="A2799" s="1"/>
      <c r="B2799" s="55"/>
      <c r="C2799" s="56"/>
      <c r="D2799" s="57"/>
      <c r="E2799" s="58"/>
      <c r="F2799" s="39"/>
      <c r="G2799" s="59"/>
      <c r="H2799" s="1"/>
      <c r="I2799" s="60"/>
      <c r="J2799" s="1"/>
      <c r="K2799" s="29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5.75" customHeight="1" x14ac:dyDescent="0.3">
      <c r="A2800" s="1"/>
      <c r="B2800" s="55"/>
      <c r="C2800" s="56"/>
      <c r="D2800" s="57"/>
      <c r="E2800" s="58"/>
      <c r="F2800" s="39"/>
      <c r="G2800" s="59"/>
      <c r="H2800" s="1"/>
      <c r="I2800" s="60"/>
      <c r="J2800" s="1"/>
      <c r="K2800" s="29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5.75" customHeight="1" x14ac:dyDescent="0.3">
      <c r="A2801" s="1"/>
      <c r="B2801" s="55"/>
      <c r="C2801" s="56"/>
      <c r="D2801" s="57"/>
      <c r="E2801" s="58"/>
      <c r="F2801" s="39"/>
      <c r="G2801" s="59"/>
      <c r="H2801" s="1"/>
      <c r="I2801" s="60"/>
      <c r="J2801" s="1"/>
      <c r="K2801" s="29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5.75" customHeight="1" x14ac:dyDescent="0.3">
      <c r="A2802" s="1"/>
      <c r="B2802" s="55"/>
      <c r="C2802" s="56"/>
      <c r="D2802" s="57"/>
      <c r="E2802" s="58"/>
      <c r="F2802" s="39"/>
      <c r="G2802" s="59"/>
      <c r="H2802" s="1"/>
      <c r="I2802" s="60"/>
      <c r="J2802" s="1"/>
      <c r="K2802" s="29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5.75" customHeight="1" x14ac:dyDescent="0.3">
      <c r="A2803" s="1"/>
      <c r="B2803" s="55"/>
      <c r="C2803" s="56"/>
      <c r="D2803" s="57"/>
      <c r="E2803" s="58"/>
      <c r="F2803" s="39"/>
      <c r="G2803" s="59"/>
      <c r="H2803" s="1"/>
      <c r="I2803" s="60"/>
      <c r="J2803" s="1"/>
      <c r="K2803" s="29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5.75" customHeight="1" x14ac:dyDescent="0.3">
      <c r="A2804" s="1"/>
      <c r="B2804" s="55"/>
      <c r="C2804" s="56"/>
      <c r="D2804" s="57"/>
      <c r="E2804" s="58"/>
      <c r="F2804" s="39"/>
      <c r="G2804" s="59"/>
      <c r="H2804" s="1"/>
      <c r="I2804" s="60"/>
      <c r="J2804" s="1"/>
      <c r="K2804" s="29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5.75" customHeight="1" x14ac:dyDescent="0.3">
      <c r="A2805" s="1"/>
      <c r="B2805" s="55"/>
      <c r="C2805" s="56"/>
      <c r="D2805" s="57"/>
      <c r="E2805" s="58"/>
      <c r="F2805" s="39"/>
      <c r="G2805" s="59"/>
      <c r="H2805" s="1"/>
      <c r="I2805" s="60"/>
      <c r="J2805" s="1"/>
      <c r="K2805" s="29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5.75" customHeight="1" x14ac:dyDescent="0.3">
      <c r="A2806" s="1"/>
      <c r="B2806" s="55"/>
      <c r="C2806" s="56"/>
      <c r="D2806" s="57"/>
      <c r="E2806" s="58"/>
      <c r="F2806" s="39"/>
      <c r="G2806" s="59"/>
      <c r="H2806" s="1"/>
      <c r="I2806" s="60"/>
      <c r="J2806" s="1"/>
      <c r="K2806" s="29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5.75" customHeight="1" x14ac:dyDescent="0.3">
      <c r="A2807" s="1"/>
      <c r="B2807" s="55"/>
      <c r="C2807" s="56"/>
      <c r="D2807" s="57"/>
      <c r="E2807" s="58"/>
      <c r="F2807" s="39"/>
      <c r="G2807" s="59"/>
      <c r="H2807" s="1"/>
      <c r="I2807" s="60"/>
      <c r="J2807" s="1"/>
      <c r="K2807" s="29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5.75" customHeight="1" x14ac:dyDescent="0.3">
      <c r="A2808" s="1"/>
      <c r="B2808" s="55"/>
      <c r="C2808" s="56"/>
      <c r="D2808" s="57"/>
      <c r="E2808" s="58"/>
      <c r="F2808" s="39"/>
      <c r="G2808" s="59"/>
      <c r="H2808" s="1"/>
      <c r="I2808" s="60"/>
      <c r="J2808" s="1"/>
      <c r="K2808" s="29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5.75" customHeight="1" x14ac:dyDescent="0.3">
      <c r="A2809" s="1"/>
      <c r="B2809" s="55"/>
      <c r="C2809" s="56"/>
      <c r="D2809" s="57"/>
      <c r="E2809" s="58"/>
      <c r="F2809" s="39"/>
      <c r="G2809" s="59"/>
      <c r="H2809" s="1"/>
      <c r="I2809" s="60"/>
      <c r="J2809" s="1"/>
      <c r="K2809" s="29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5.75" customHeight="1" x14ac:dyDescent="0.3">
      <c r="A2810" s="1"/>
      <c r="B2810" s="55"/>
      <c r="C2810" s="56"/>
      <c r="D2810" s="57"/>
      <c r="E2810" s="58"/>
      <c r="F2810" s="39"/>
      <c r="G2810" s="59"/>
      <c r="H2810" s="1"/>
      <c r="I2810" s="60"/>
      <c r="J2810" s="1"/>
      <c r="K2810" s="29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5.75" customHeight="1" x14ac:dyDescent="0.3">
      <c r="A2811" s="1"/>
      <c r="B2811" s="55"/>
      <c r="C2811" s="56"/>
      <c r="D2811" s="57"/>
      <c r="E2811" s="58"/>
      <c r="F2811" s="39"/>
      <c r="G2811" s="59"/>
      <c r="H2811" s="1"/>
      <c r="I2811" s="60"/>
      <c r="J2811" s="1"/>
      <c r="K2811" s="29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5.75" customHeight="1" x14ac:dyDescent="0.3">
      <c r="A2812" s="1"/>
      <c r="B2812" s="55"/>
      <c r="C2812" s="56"/>
      <c r="D2812" s="57"/>
      <c r="E2812" s="58"/>
      <c r="F2812" s="39"/>
      <c r="G2812" s="59"/>
      <c r="H2812" s="1"/>
      <c r="I2812" s="60"/>
      <c r="J2812" s="1"/>
      <c r="K2812" s="29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5.75" customHeight="1" x14ac:dyDescent="0.3">
      <c r="A2813" s="1"/>
      <c r="B2813" s="55"/>
      <c r="C2813" s="56"/>
      <c r="D2813" s="57"/>
      <c r="E2813" s="58"/>
      <c r="F2813" s="39"/>
      <c r="G2813" s="59"/>
      <c r="H2813" s="1"/>
      <c r="I2813" s="60"/>
      <c r="J2813" s="1"/>
      <c r="K2813" s="29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5.75" customHeight="1" x14ac:dyDescent="0.3">
      <c r="A2814" s="1"/>
      <c r="B2814" s="55"/>
      <c r="C2814" s="56"/>
      <c r="D2814" s="57"/>
      <c r="E2814" s="58"/>
      <c r="F2814" s="39"/>
      <c r="G2814" s="59"/>
      <c r="H2814" s="1"/>
      <c r="I2814" s="60"/>
      <c r="J2814" s="1"/>
      <c r="K2814" s="29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5.75" customHeight="1" x14ac:dyDescent="0.3">
      <c r="A2815" s="1"/>
      <c r="B2815" s="55"/>
      <c r="C2815" s="56"/>
      <c r="D2815" s="57"/>
      <c r="E2815" s="58"/>
      <c r="F2815" s="39"/>
      <c r="G2815" s="59"/>
      <c r="H2815" s="1"/>
      <c r="I2815" s="60"/>
      <c r="J2815" s="1"/>
      <c r="K2815" s="29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5.75" customHeight="1" x14ac:dyDescent="0.3">
      <c r="A2816" s="1"/>
      <c r="B2816" s="55"/>
      <c r="C2816" s="56"/>
      <c r="D2816" s="57"/>
      <c r="E2816" s="58"/>
      <c r="F2816" s="39"/>
      <c r="G2816" s="59"/>
      <c r="H2816" s="1"/>
      <c r="I2816" s="60"/>
      <c r="J2816" s="1"/>
      <c r="K2816" s="29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5.75" customHeight="1" x14ac:dyDescent="0.3">
      <c r="A2817" s="1"/>
      <c r="B2817" s="55"/>
      <c r="C2817" s="56"/>
      <c r="D2817" s="57"/>
      <c r="E2817" s="58"/>
      <c r="F2817" s="39"/>
      <c r="G2817" s="59"/>
      <c r="H2817" s="1"/>
      <c r="I2817" s="60"/>
      <c r="J2817" s="1"/>
      <c r="K2817" s="29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5.75" customHeight="1" x14ac:dyDescent="0.3">
      <c r="A2818" s="1"/>
      <c r="B2818" s="55"/>
      <c r="C2818" s="56"/>
      <c r="D2818" s="57"/>
      <c r="E2818" s="58"/>
      <c r="F2818" s="39"/>
      <c r="G2818" s="59"/>
      <c r="H2818" s="1"/>
      <c r="I2818" s="60"/>
      <c r="J2818" s="1"/>
      <c r="K2818" s="29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5.75" customHeight="1" x14ac:dyDescent="0.3">
      <c r="A2819" s="1"/>
      <c r="B2819" s="55"/>
      <c r="C2819" s="56"/>
      <c r="D2819" s="57"/>
      <c r="E2819" s="58"/>
      <c r="F2819" s="39"/>
      <c r="G2819" s="59"/>
      <c r="H2819" s="1"/>
      <c r="I2819" s="60"/>
      <c r="J2819" s="1"/>
      <c r="K2819" s="29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5.75" customHeight="1" x14ac:dyDescent="0.3">
      <c r="A2820" s="1"/>
      <c r="B2820" s="55"/>
      <c r="C2820" s="56"/>
      <c r="D2820" s="57"/>
      <c r="E2820" s="58"/>
      <c r="F2820" s="39"/>
      <c r="G2820" s="59"/>
      <c r="H2820" s="1"/>
      <c r="I2820" s="60"/>
      <c r="J2820" s="1"/>
      <c r="K2820" s="29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5.75" customHeight="1" x14ac:dyDescent="0.3">
      <c r="A2821" s="1"/>
      <c r="B2821" s="55"/>
      <c r="C2821" s="56"/>
      <c r="D2821" s="57"/>
      <c r="E2821" s="58"/>
      <c r="F2821" s="39"/>
      <c r="G2821" s="59"/>
      <c r="H2821" s="1"/>
      <c r="I2821" s="60"/>
      <c r="J2821" s="1"/>
      <c r="K2821" s="29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5.75" customHeight="1" x14ac:dyDescent="0.3">
      <c r="A2822" s="1"/>
      <c r="B2822" s="55"/>
      <c r="C2822" s="56"/>
      <c r="D2822" s="57"/>
      <c r="E2822" s="58"/>
      <c r="F2822" s="39"/>
      <c r="G2822" s="59"/>
      <c r="H2822" s="1"/>
      <c r="I2822" s="60"/>
      <c r="J2822" s="1"/>
      <c r="K2822" s="29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5.75" customHeight="1" x14ac:dyDescent="0.3">
      <c r="A2823" s="1"/>
      <c r="B2823" s="55"/>
      <c r="C2823" s="56"/>
      <c r="D2823" s="57"/>
      <c r="E2823" s="58"/>
      <c r="F2823" s="39"/>
      <c r="G2823" s="59"/>
      <c r="H2823" s="1"/>
      <c r="I2823" s="60"/>
      <c r="J2823" s="1"/>
      <c r="K2823" s="29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5.75" customHeight="1" x14ac:dyDescent="0.3">
      <c r="A2824" s="1"/>
      <c r="B2824" s="55"/>
      <c r="C2824" s="56"/>
      <c r="D2824" s="57"/>
      <c r="E2824" s="58"/>
      <c r="F2824" s="39"/>
      <c r="G2824" s="59"/>
      <c r="H2824" s="1"/>
      <c r="I2824" s="60"/>
      <c r="J2824" s="1"/>
      <c r="K2824" s="29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5.75" customHeight="1" x14ac:dyDescent="0.3">
      <c r="A2825" s="1"/>
      <c r="B2825" s="55"/>
      <c r="C2825" s="56"/>
      <c r="D2825" s="57"/>
      <c r="E2825" s="58"/>
      <c r="F2825" s="39"/>
      <c r="G2825" s="59"/>
      <c r="H2825" s="1"/>
      <c r="I2825" s="60"/>
      <c r="J2825" s="1"/>
      <c r="K2825" s="29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5.75" customHeight="1" x14ac:dyDescent="0.3">
      <c r="A2826" s="1"/>
      <c r="B2826" s="55"/>
      <c r="C2826" s="56"/>
      <c r="D2826" s="57"/>
      <c r="E2826" s="58"/>
      <c r="F2826" s="39"/>
      <c r="G2826" s="59"/>
      <c r="H2826" s="1"/>
      <c r="I2826" s="60"/>
      <c r="J2826" s="1"/>
      <c r="K2826" s="29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5.75" customHeight="1" x14ac:dyDescent="0.3">
      <c r="A2827" s="1"/>
      <c r="B2827" s="55"/>
      <c r="C2827" s="56"/>
      <c r="D2827" s="57"/>
      <c r="E2827" s="58"/>
      <c r="F2827" s="39"/>
      <c r="G2827" s="59"/>
      <c r="H2827" s="1"/>
      <c r="I2827" s="60"/>
      <c r="J2827" s="1"/>
      <c r="K2827" s="29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5.75" customHeight="1" x14ac:dyDescent="0.3">
      <c r="A2828" s="1"/>
      <c r="B2828" s="55"/>
      <c r="C2828" s="56"/>
      <c r="D2828" s="57"/>
      <c r="E2828" s="58"/>
      <c r="F2828" s="39"/>
      <c r="G2828" s="59"/>
      <c r="H2828" s="1"/>
      <c r="I2828" s="60"/>
      <c r="J2828" s="1"/>
      <c r="K2828" s="29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5.75" customHeight="1" x14ac:dyDescent="0.3">
      <c r="A2829" s="1"/>
      <c r="B2829" s="55"/>
      <c r="C2829" s="56"/>
      <c r="D2829" s="57"/>
      <c r="E2829" s="58"/>
      <c r="F2829" s="39"/>
      <c r="G2829" s="59"/>
      <c r="H2829" s="1"/>
      <c r="I2829" s="60"/>
      <c r="J2829" s="1"/>
      <c r="K2829" s="29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5.75" customHeight="1" x14ac:dyDescent="0.3">
      <c r="A2830" s="1"/>
      <c r="B2830" s="55"/>
      <c r="C2830" s="56"/>
      <c r="D2830" s="57"/>
      <c r="E2830" s="58"/>
      <c r="F2830" s="39"/>
      <c r="G2830" s="59"/>
      <c r="H2830" s="1"/>
      <c r="I2830" s="60"/>
      <c r="J2830" s="1"/>
      <c r="K2830" s="29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5.75" customHeight="1" x14ac:dyDescent="0.3">
      <c r="A2831" s="1"/>
      <c r="B2831" s="55"/>
      <c r="C2831" s="56"/>
      <c r="D2831" s="57"/>
      <c r="E2831" s="58"/>
      <c r="F2831" s="39"/>
      <c r="G2831" s="59"/>
      <c r="H2831" s="1"/>
      <c r="I2831" s="60"/>
      <c r="J2831" s="1"/>
      <c r="K2831" s="29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5.75" customHeight="1" x14ac:dyDescent="0.3">
      <c r="A2832" s="1"/>
      <c r="B2832" s="55"/>
      <c r="C2832" s="56"/>
      <c r="D2832" s="57"/>
      <c r="E2832" s="58"/>
      <c r="F2832" s="39"/>
      <c r="G2832" s="59"/>
      <c r="H2832" s="1"/>
      <c r="I2832" s="60"/>
      <c r="J2832" s="1"/>
      <c r="K2832" s="29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5.75" customHeight="1" x14ac:dyDescent="0.3">
      <c r="A2833" s="1"/>
      <c r="B2833" s="55"/>
      <c r="C2833" s="56"/>
      <c r="D2833" s="57"/>
      <c r="E2833" s="58"/>
      <c r="F2833" s="39"/>
      <c r="G2833" s="59"/>
      <c r="H2833" s="1"/>
      <c r="I2833" s="60"/>
      <c r="J2833" s="1"/>
      <c r="K2833" s="29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5.75" customHeight="1" x14ac:dyDescent="0.3">
      <c r="A2834" s="1"/>
      <c r="B2834" s="55"/>
      <c r="C2834" s="56"/>
      <c r="D2834" s="57"/>
      <c r="E2834" s="58"/>
      <c r="F2834" s="39"/>
      <c r="G2834" s="59"/>
      <c r="H2834" s="1"/>
      <c r="I2834" s="60"/>
      <c r="J2834" s="1"/>
      <c r="K2834" s="29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5.75" customHeight="1" x14ac:dyDescent="0.3">
      <c r="A2835" s="1"/>
      <c r="B2835" s="55"/>
      <c r="C2835" s="56"/>
      <c r="D2835" s="57"/>
      <c r="E2835" s="58"/>
      <c r="F2835" s="39"/>
      <c r="G2835" s="59"/>
      <c r="H2835" s="1"/>
      <c r="I2835" s="60"/>
      <c r="J2835" s="1"/>
      <c r="K2835" s="29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5.75" customHeight="1" x14ac:dyDescent="0.3">
      <c r="A2836" s="1"/>
      <c r="B2836" s="55"/>
      <c r="C2836" s="56"/>
      <c r="D2836" s="57"/>
      <c r="E2836" s="58"/>
      <c r="F2836" s="39"/>
      <c r="G2836" s="59"/>
      <c r="H2836" s="1"/>
      <c r="I2836" s="60"/>
      <c r="J2836" s="1"/>
      <c r="K2836" s="29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5.75" customHeight="1" x14ac:dyDescent="0.3">
      <c r="A2837" s="1"/>
      <c r="B2837" s="55"/>
      <c r="C2837" s="56"/>
      <c r="D2837" s="57"/>
      <c r="E2837" s="58"/>
      <c r="F2837" s="39"/>
      <c r="G2837" s="59"/>
      <c r="H2837" s="1"/>
      <c r="I2837" s="60"/>
      <c r="J2837" s="1"/>
      <c r="K2837" s="29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5.75" customHeight="1" x14ac:dyDescent="0.3">
      <c r="A2838" s="1"/>
      <c r="B2838" s="55"/>
      <c r="C2838" s="56"/>
      <c r="D2838" s="57"/>
      <c r="E2838" s="58"/>
      <c r="F2838" s="39"/>
      <c r="G2838" s="59"/>
      <c r="H2838" s="1"/>
      <c r="I2838" s="60"/>
      <c r="J2838" s="1"/>
      <c r="K2838" s="29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5.75" customHeight="1" x14ac:dyDescent="0.3">
      <c r="A2839" s="1"/>
      <c r="B2839" s="55"/>
      <c r="C2839" s="56"/>
      <c r="D2839" s="57"/>
      <c r="E2839" s="58"/>
      <c r="F2839" s="39"/>
      <c r="G2839" s="59"/>
      <c r="H2839" s="1"/>
      <c r="I2839" s="60"/>
      <c r="J2839" s="1"/>
      <c r="K2839" s="29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5.75" customHeight="1" x14ac:dyDescent="0.3">
      <c r="A2840" s="1"/>
      <c r="B2840" s="55"/>
      <c r="C2840" s="56"/>
      <c r="D2840" s="57"/>
      <c r="E2840" s="58"/>
      <c r="F2840" s="39"/>
      <c r="G2840" s="59"/>
      <c r="H2840" s="1"/>
      <c r="I2840" s="60"/>
      <c r="J2840" s="1"/>
      <c r="K2840" s="29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5.75" customHeight="1" x14ac:dyDescent="0.3">
      <c r="A2841" s="1"/>
      <c r="B2841" s="55"/>
      <c r="C2841" s="56"/>
      <c r="D2841" s="57"/>
      <c r="E2841" s="58"/>
      <c r="F2841" s="39"/>
      <c r="G2841" s="59"/>
      <c r="H2841" s="1"/>
      <c r="I2841" s="60"/>
      <c r="J2841" s="1"/>
      <c r="K2841" s="29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5.75" customHeight="1" x14ac:dyDescent="0.3">
      <c r="A2842" s="1"/>
      <c r="B2842" s="55"/>
      <c r="C2842" s="56"/>
      <c r="D2842" s="57"/>
      <c r="E2842" s="58"/>
      <c r="F2842" s="39"/>
      <c r="G2842" s="59"/>
      <c r="H2842" s="1"/>
      <c r="I2842" s="60"/>
      <c r="J2842" s="1"/>
      <c r="K2842" s="29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5.75" customHeight="1" x14ac:dyDescent="0.3">
      <c r="A2843" s="1"/>
      <c r="B2843" s="55"/>
      <c r="C2843" s="56"/>
      <c r="D2843" s="57"/>
      <c r="E2843" s="58"/>
      <c r="F2843" s="39"/>
      <c r="G2843" s="59"/>
      <c r="H2843" s="1"/>
      <c r="I2843" s="60"/>
      <c r="J2843" s="1"/>
      <c r="K2843" s="29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5.75" customHeight="1" x14ac:dyDescent="0.3">
      <c r="A2844" s="1"/>
      <c r="B2844" s="55"/>
      <c r="C2844" s="56"/>
      <c r="D2844" s="57"/>
      <c r="E2844" s="58"/>
      <c r="F2844" s="39"/>
      <c r="G2844" s="59"/>
      <c r="H2844" s="1"/>
      <c r="I2844" s="60"/>
      <c r="J2844" s="1"/>
      <c r="K2844" s="29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5.75" customHeight="1" x14ac:dyDescent="0.3">
      <c r="A2845" s="1"/>
      <c r="B2845" s="55"/>
      <c r="C2845" s="56"/>
      <c r="D2845" s="57"/>
      <c r="E2845" s="58"/>
      <c r="F2845" s="39"/>
      <c r="G2845" s="59"/>
      <c r="H2845" s="1"/>
      <c r="I2845" s="60"/>
      <c r="J2845" s="1"/>
      <c r="K2845" s="29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5.75" customHeight="1" x14ac:dyDescent="0.3">
      <c r="A2846" s="1"/>
      <c r="B2846" s="55"/>
      <c r="C2846" s="56"/>
      <c r="D2846" s="57"/>
      <c r="E2846" s="58"/>
      <c r="F2846" s="39"/>
      <c r="G2846" s="59"/>
      <c r="H2846" s="1"/>
      <c r="I2846" s="60"/>
      <c r="J2846" s="1"/>
      <c r="K2846" s="29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5.75" customHeight="1" x14ac:dyDescent="0.3">
      <c r="A2847" s="1"/>
      <c r="B2847" s="55"/>
      <c r="C2847" s="56"/>
      <c r="D2847" s="57"/>
      <c r="E2847" s="58"/>
      <c r="F2847" s="39"/>
      <c r="G2847" s="59"/>
      <c r="H2847" s="1"/>
      <c r="I2847" s="60"/>
      <c r="J2847" s="1"/>
      <c r="K2847" s="29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5.75" customHeight="1" x14ac:dyDescent="0.3">
      <c r="A2848" s="1"/>
      <c r="B2848" s="55"/>
      <c r="C2848" s="56"/>
      <c r="D2848" s="57"/>
      <c r="E2848" s="58"/>
      <c r="F2848" s="39"/>
      <c r="G2848" s="59"/>
      <c r="H2848" s="1"/>
      <c r="I2848" s="60"/>
      <c r="J2848" s="1"/>
      <c r="K2848" s="29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5.75" customHeight="1" x14ac:dyDescent="0.3">
      <c r="A2849" s="1"/>
      <c r="B2849" s="55"/>
      <c r="C2849" s="56"/>
      <c r="D2849" s="57"/>
      <c r="E2849" s="58"/>
      <c r="F2849" s="39"/>
      <c r="G2849" s="59"/>
      <c r="H2849" s="1"/>
      <c r="I2849" s="60"/>
      <c r="J2849" s="1"/>
      <c r="K2849" s="29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</sheetData>
  <autoFilter ref="A10:Z946" xr:uid="{00000000-0009-0000-0000-000003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21:A1000"/>
  <sheetViews>
    <sheetView workbookViewId="0"/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48135"/>
  </sheetPr>
  <dimension ref="A21:A1000"/>
  <sheetViews>
    <sheetView workbookViewId="0"/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5E0B3"/>
  </sheetPr>
  <dimension ref="A2:U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21.59765625" customWidth="1"/>
    <col min="3" max="3" width="93.8984375" customWidth="1"/>
    <col min="4" max="4" width="31.59765625" customWidth="1"/>
    <col min="5" max="5" width="15.8984375" customWidth="1"/>
    <col min="6" max="21" width="11.09765625" customWidth="1"/>
  </cols>
  <sheetData>
    <row r="2" spans="1:21" ht="18" x14ac:dyDescent="0.35">
      <c r="B2" s="19" t="s">
        <v>117</v>
      </c>
      <c r="C2" s="19"/>
    </row>
    <row r="3" spans="1:21" ht="15" customHeight="1" x14ac:dyDescent="0.25">
      <c r="B3" s="61" t="s">
        <v>118</v>
      </c>
      <c r="C3" s="61"/>
      <c r="D3" s="61"/>
      <c r="E3" s="61"/>
      <c r="F3" s="62" t="str">
        <f t="shared" ref="F3:U3" si="0">IF(F6&gt;0,"Yes","No")</f>
        <v>Yes</v>
      </c>
      <c r="G3" s="62" t="str">
        <f t="shared" si="0"/>
        <v>Yes</v>
      </c>
      <c r="H3" s="62" t="str">
        <f t="shared" si="0"/>
        <v>Yes</v>
      </c>
      <c r="I3" s="62" t="str">
        <f t="shared" si="0"/>
        <v>No</v>
      </c>
      <c r="J3" s="62" t="str">
        <f t="shared" si="0"/>
        <v>No</v>
      </c>
      <c r="K3" s="62" t="str">
        <f t="shared" si="0"/>
        <v>No</v>
      </c>
      <c r="L3" s="62" t="str">
        <f t="shared" si="0"/>
        <v>No</v>
      </c>
      <c r="M3" s="62" t="str">
        <f t="shared" si="0"/>
        <v>No</v>
      </c>
      <c r="N3" s="62" t="str">
        <f t="shared" si="0"/>
        <v>No</v>
      </c>
      <c r="O3" s="62" t="str">
        <f t="shared" si="0"/>
        <v>No</v>
      </c>
      <c r="P3" s="62" t="str">
        <f t="shared" si="0"/>
        <v>No</v>
      </c>
      <c r="Q3" s="62" t="str">
        <f t="shared" si="0"/>
        <v>No</v>
      </c>
      <c r="R3" s="62" t="str">
        <f t="shared" si="0"/>
        <v>No</v>
      </c>
      <c r="S3" s="62" t="str">
        <f t="shared" si="0"/>
        <v>No</v>
      </c>
      <c r="T3" s="62" t="str">
        <f t="shared" si="0"/>
        <v>No</v>
      </c>
      <c r="U3" s="62" t="str">
        <f t="shared" si="0"/>
        <v>No</v>
      </c>
    </row>
    <row r="4" spans="1:21" ht="15" customHeight="1" x14ac:dyDescent="0.25">
      <c r="B4" s="61" t="s">
        <v>119</v>
      </c>
      <c r="C4" s="61"/>
      <c r="D4" s="61"/>
      <c r="E4" s="61"/>
      <c r="F4" s="62">
        <f t="shared" ref="F4:U4" si="1">COUNTIF(F11:F85,"&gt;0")</f>
        <v>36</v>
      </c>
      <c r="G4" s="62">
        <f t="shared" si="1"/>
        <v>36</v>
      </c>
      <c r="H4" s="62">
        <f t="shared" si="1"/>
        <v>36</v>
      </c>
      <c r="I4" s="62">
        <f t="shared" si="1"/>
        <v>36</v>
      </c>
      <c r="J4" s="62">
        <f t="shared" si="1"/>
        <v>31</v>
      </c>
      <c r="K4" s="62">
        <f t="shared" si="1"/>
        <v>31</v>
      </c>
      <c r="L4" s="62">
        <f t="shared" si="1"/>
        <v>31</v>
      </c>
      <c r="M4" s="62">
        <f t="shared" si="1"/>
        <v>31</v>
      </c>
      <c r="N4" s="62">
        <f t="shared" si="1"/>
        <v>31</v>
      </c>
      <c r="O4" s="62">
        <f t="shared" si="1"/>
        <v>31</v>
      </c>
      <c r="P4" s="62">
        <f t="shared" si="1"/>
        <v>31</v>
      </c>
      <c r="Q4" s="62">
        <f t="shared" si="1"/>
        <v>31</v>
      </c>
      <c r="R4" s="62">
        <f t="shared" si="1"/>
        <v>31</v>
      </c>
      <c r="S4" s="62">
        <f t="shared" si="1"/>
        <v>31</v>
      </c>
      <c r="T4" s="62">
        <f t="shared" si="1"/>
        <v>31</v>
      </c>
      <c r="U4" s="62">
        <f t="shared" si="1"/>
        <v>31</v>
      </c>
    </row>
    <row r="6" spans="1:21" ht="15.6" x14ac:dyDescent="0.3">
      <c r="D6" s="63" t="s">
        <v>120</v>
      </c>
      <c r="E6" s="18" t="s">
        <v>121</v>
      </c>
      <c r="F6" s="64">
        <f>SUMPRODUCT(F11:F85,'Export Customer Demand Volumes'!F11:F85)</f>
        <v>20440</v>
      </c>
      <c r="G6" s="64">
        <f>SUMPRODUCT(G11:G85,'Export Customer Demand Volumes'!G11:G85)</f>
        <v>20440</v>
      </c>
      <c r="H6" s="64">
        <f>SUMPRODUCT(H11:H85,'Export Customer Demand Volumes'!H11:H85)</f>
        <v>20440</v>
      </c>
      <c r="I6" s="64">
        <f>SUMPRODUCT(I11:I85,'Export Customer Demand Volumes'!I11:I85)</f>
        <v>0</v>
      </c>
      <c r="J6" s="64">
        <f>SUMPRODUCT(J11:J85,'Export Customer Demand Volumes'!J11:J85)</f>
        <v>0</v>
      </c>
      <c r="K6" s="64">
        <f>SUMPRODUCT(K11:K85,'Export Customer Demand Volumes'!K11:K85)</f>
        <v>0</v>
      </c>
      <c r="L6" s="64">
        <f>SUMPRODUCT(L11:L85,'Export Customer Demand Volumes'!L11:L85)</f>
        <v>0</v>
      </c>
      <c r="M6" s="64">
        <f>SUMPRODUCT(M11:M85,'Export Customer Demand Volumes'!M11:M85)</f>
        <v>0</v>
      </c>
      <c r="N6" s="64">
        <f>SUMPRODUCT(N11:N85,'Export Customer Demand Volumes'!N11:N85)</f>
        <v>0</v>
      </c>
      <c r="O6" s="64">
        <f>SUMPRODUCT(O11:O85,'Export Customer Demand Volumes'!O11:O85)</f>
        <v>0</v>
      </c>
      <c r="P6" s="64">
        <f>SUMPRODUCT(P11:P85,'Export Customer Demand Volumes'!P11:P85)</f>
        <v>0</v>
      </c>
      <c r="Q6" s="64">
        <f>SUMPRODUCT(Q11:Q85,'Export Customer Demand Volumes'!Q11:Q85)</f>
        <v>0</v>
      </c>
      <c r="R6" s="64">
        <f>SUMPRODUCT(R11:R85,'Export Customer Demand Volumes'!R11:R85)</f>
        <v>0</v>
      </c>
      <c r="S6" s="64">
        <f>SUMPRODUCT(S11:S85,'Export Customer Demand Volumes'!S11:S85)</f>
        <v>0</v>
      </c>
      <c r="T6" s="64">
        <f>SUMPRODUCT(T11:T85,'Export Customer Demand Volumes'!T11:T85)</f>
        <v>0</v>
      </c>
      <c r="U6" s="64">
        <f>SUMPRODUCT(U11:U85,'Export Customer Demand Volumes'!U11:U85)</f>
        <v>0</v>
      </c>
    </row>
    <row r="7" spans="1:21" ht="14.4" x14ac:dyDescent="0.3">
      <c r="A7" s="18"/>
      <c r="B7" s="18"/>
    </row>
    <row r="8" spans="1:21" ht="15.6" x14ac:dyDescent="0.3">
      <c r="A8" s="65"/>
      <c r="B8" s="66"/>
      <c r="C8" s="65"/>
      <c r="D8" s="65"/>
      <c r="E8" s="65"/>
      <c r="F8" s="31" t="s">
        <v>122</v>
      </c>
    </row>
    <row r="9" spans="1:21" ht="15.6" x14ac:dyDescent="0.3">
      <c r="A9" s="18"/>
      <c r="B9" s="65"/>
      <c r="C9" s="65"/>
      <c r="D9" s="65"/>
      <c r="E9" s="65"/>
      <c r="F9" s="27">
        <v>1</v>
      </c>
      <c r="G9" s="27">
        <v>2</v>
      </c>
      <c r="H9" s="27">
        <v>3</v>
      </c>
      <c r="I9" s="27">
        <v>4</v>
      </c>
      <c r="J9" s="27">
        <v>5</v>
      </c>
      <c r="K9" s="27">
        <v>6</v>
      </c>
      <c r="L9" s="27">
        <v>7</v>
      </c>
      <c r="M9" s="27">
        <v>8</v>
      </c>
      <c r="N9" s="27">
        <v>9</v>
      </c>
      <c r="O9" s="27">
        <v>10</v>
      </c>
      <c r="P9" s="27">
        <v>11</v>
      </c>
      <c r="Q9" s="27">
        <v>12</v>
      </c>
      <c r="R9" s="27">
        <v>13</v>
      </c>
      <c r="S9" s="27">
        <v>14</v>
      </c>
      <c r="T9" s="27">
        <v>15</v>
      </c>
      <c r="U9" s="27">
        <v>16</v>
      </c>
    </row>
    <row r="10" spans="1:21" ht="15.6" x14ac:dyDescent="0.3">
      <c r="B10" s="31" t="s">
        <v>113</v>
      </c>
      <c r="C10" s="31" t="s">
        <v>57</v>
      </c>
      <c r="D10" s="31" t="s">
        <v>123</v>
      </c>
      <c r="E10" s="31" t="s">
        <v>124</v>
      </c>
      <c r="F10" s="67">
        <f>'Export Customer Demand Volumes'!F10</f>
        <v>44529</v>
      </c>
      <c r="G10" s="67">
        <f t="shared" ref="G10:U10" si="2">F10+7</f>
        <v>44536</v>
      </c>
      <c r="H10" s="67">
        <f t="shared" si="2"/>
        <v>44543</v>
      </c>
      <c r="I10" s="67">
        <f t="shared" si="2"/>
        <v>44550</v>
      </c>
      <c r="J10" s="67">
        <f t="shared" si="2"/>
        <v>44557</v>
      </c>
      <c r="K10" s="67">
        <f t="shared" si="2"/>
        <v>44564</v>
      </c>
      <c r="L10" s="67">
        <f t="shared" si="2"/>
        <v>44571</v>
      </c>
      <c r="M10" s="67">
        <f t="shared" si="2"/>
        <v>44578</v>
      </c>
      <c r="N10" s="67">
        <f t="shared" si="2"/>
        <v>44585</v>
      </c>
      <c r="O10" s="67">
        <f t="shared" si="2"/>
        <v>44592</v>
      </c>
      <c r="P10" s="67">
        <f t="shared" si="2"/>
        <v>44599</v>
      </c>
      <c r="Q10" s="67">
        <f t="shared" si="2"/>
        <v>44606</v>
      </c>
      <c r="R10" s="67">
        <f t="shared" si="2"/>
        <v>44613</v>
      </c>
      <c r="S10" s="67">
        <f t="shared" si="2"/>
        <v>44620</v>
      </c>
      <c r="T10" s="67">
        <f t="shared" si="2"/>
        <v>44627</v>
      </c>
      <c r="U10" s="67">
        <f t="shared" si="2"/>
        <v>44634</v>
      </c>
    </row>
    <row r="11" spans="1:21" ht="14.4" x14ac:dyDescent="0.3">
      <c r="B11" s="68">
        <f>IF('Export Customer Demand Volumes'!B11&lt;&gt;"",'Export Customer Demand Volumes'!B11,"")</f>
        <v>698584</v>
      </c>
      <c r="C11" s="69" t="str">
        <f>IF('Export Customer Demand Volumes'!C11&lt;&gt;"",'Export Customer Demand Volumes'!C11,"")</f>
        <v>BEEF Trimmings 72CL MC1B-7 20.0kg BP FRZ Carton (Exportable)</v>
      </c>
      <c r="D11" s="18" t="s">
        <v>125</v>
      </c>
      <c r="E11" s="18" t="s">
        <v>126</v>
      </c>
      <c r="F11" s="70">
        <v>6.46</v>
      </c>
      <c r="G11" s="70">
        <v>6.46</v>
      </c>
      <c r="H11" s="70">
        <v>6.46</v>
      </c>
      <c r="I11" s="70">
        <v>6.46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</row>
    <row r="12" spans="1:21" ht="14.4" x14ac:dyDescent="0.3">
      <c r="B12" s="68">
        <f>IF('Export Customer Demand Volumes'!B12&lt;&gt;"",'Export Customer Demand Volumes'!B12,"")</f>
        <v>764853</v>
      </c>
      <c r="C12" s="69" t="str">
        <f>IF('Export Customer Demand Volumes'!C12&lt;&gt;"",'Export Customer Demand Volumes'!C12,"")</f>
        <v>*YP* Topside/Inside Cap Off IW/VAC FRZ Non-Halal Generic Carton</v>
      </c>
      <c r="D12" s="18" t="s">
        <v>125</v>
      </c>
      <c r="E12" s="18" t="s">
        <v>126</v>
      </c>
      <c r="F12" s="70">
        <v>10.220000000000001</v>
      </c>
      <c r="G12" s="70">
        <v>10.220000000000001</v>
      </c>
      <c r="H12" s="70">
        <v>10.220000000000001</v>
      </c>
      <c r="I12" s="70">
        <v>10.220000000000001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</row>
    <row r="13" spans="1:21" ht="14.4" x14ac:dyDescent="0.3">
      <c r="B13" s="68">
        <f>IF('Export Customer Demand Volumes'!B13&lt;&gt;"",'Export Customer Demand Volumes'!B13,"")</f>
        <v>120383</v>
      </c>
      <c r="C13" s="69" t="str">
        <f>IF('Export Customer Demand Volumes'!C13&lt;&gt;"",'Export Customer Demand Volumes'!C13,"")</f>
        <v>*YP* Topside Cap Off IW/VAC CHILLED Halal Generic Carton</v>
      </c>
      <c r="D13" s="18" t="s">
        <v>125</v>
      </c>
      <c r="E13" s="18" t="s">
        <v>126</v>
      </c>
      <c r="F13" s="70">
        <v>10.36</v>
      </c>
      <c r="G13" s="70">
        <v>10.36</v>
      </c>
      <c r="H13" s="70">
        <v>10.36</v>
      </c>
      <c r="I13" s="70">
        <v>10.36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</row>
    <row r="14" spans="1:21" ht="14.4" x14ac:dyDescent="0.3">
      <c r="B14" s="68">
        <f>IF('Export Customer Demand Volumes'!B14&lt;&gt;"",'Export Customer Demand Volumes'!B14,"")</f>
        <v>120388</v>
      </c>
      <c r="C14" s="69" t="str">
        <f>IF('Export Customer Demand Volumes'!C14&lt;&gt;"",'Export Customer Demand Volumes'!C14,"")</f>
        <v>*YP* Outside Flat IW/VAC CHILLED Halal Generic Carton</v>
      </c>
      <c r="D14" s="18" t="s">
        <v>125</v>
      </c>
      <c r="E14" s="18" t="s">
        <v>126</v>
      </c>
      <c r="F14" s="70">
        <v>8.44</v>
      </c>
      <c r="G14" s="70">
        <v>8.44</v>
      </c>
      <c r="H14" s="70">
        <v>8.44</v>
      </c>
      <c r="I14" s="70">
        <v>8.44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</row>
    <row r="15" spans="1:21" ht="14.4" x14ac:dyDescent="0.3">
      <c r="B15" s="68">
        <v>64060</v>
      </c>
      <c r="C15" s="69" t="s">
        <v>127</v>
      </c>
      <c r="D15" s="18" t="s">
        <v>125</v>
      </c>
      <c r="E15" s="18" t="s">
        <v>126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</row>
    <row r="16" spans="1:21" ht="14.4" x14ac:dyDescent="0.3">
      <c r="B16" s="68">
        <f>IF('Export Customer Demand Volumes'!B16&lt;&gt;"",'Export Customer Demand Volumes'!B16,"")</f>
        <v>698573</v>
      </c>
      <c r="C16" s="69" t="str">
        <f>IF('Export Customer Demand Volumes'!C16&lt;&gt;"",'Export Customer Demand Volumes'!C16,"")</f>
        <v>*YP* Trimmings 65CL 27.2kg BP FRZ Non-Halal Generic Carton</v>
      </c>
      <c r="D16" s="18" t="s">
        <v>125</v>
      </c>
      <c r="E16" s="18" t="s">
        <v>126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</row>
    <row r="17" spans="2:21" ht="14.4" x14ac:dyDescent="0.3">
      <c r="B17" s="68">
        <f>IF('Export Customer Demand Volumes'!B17&lt;&gt;"",'Export Customer Demand Volumes'!B17,"")</f>
        <v>12444</v>
      </c>
      <c r="C17" s="69" t="str">
        <f>IF('Export Customer Demand Volumes'!C17&lt;&gt;"",'Export Customer Demand Volumes'!C17,"")</f>
        <v>*YP* Trimmings 75CL 27.2kg BP FRZ Halal Generic Carton</v>
      </c>
      <c r="D17" s="18" t="s">
        <v>125</v>
      </c>
      <c r="E17" s="18" t="s">
        <v>126</v>
      </c>
      <c r="F17" s="70">
        <v>4.9400000000000004</v>
      </c>
      <c r="G17" s="70">
        <v>4.9400000000000004</v>
      </c>
      <c r="H17" s="70">
        <v>4.9400000000000004</v>
      </c>
      <c r="I17" s="70">
        <v>4.9400000000000004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</row>
    <row r="18" spans="2:21" ht="14.4" x14ac:dyDescent="0.3">
      <c r="B18" s="68">
        <f>IF('Export Customer Demand Volumes'!B18&lt;&gt;"",'Export Customer Demand Volumes'!B18,"")</f>
        <v>698573</v>
      </c>
      <c r="C18" s="69" t="str">
        <f>IF('Export Customer Demand Volumes'!C18&lt;&gt;"",'Export Customer Demand Volumes'!C18,"")</f>
        <v>*YP* Trimmings 65CL 27.2kg BP FRZ Non-Halal Generic Carton</v>
      </c>
      <c r="D18" s="18" t="s">
        <v>125</v>
      </c>
      <c r="E18" s="18" t="s">
        <v>126</v>
      </c>
      <c r="F18" s="70">
        <v>4.5</v>
      </c>
      <c r="G18" s="70">
        <v>4.5</v>
      </c>
      <c r="H18" s="70">
        <v>4.5</v>
      </c>
      <c r="I18" s="70">
        <v>4.5</v>
      </c>
      <c r="J18" s="70">
        <v>4.5</v>
      </c>
      <c r="K18" s="70">
        <v>4.5</v>
      </c>
      <c r="L18" s="70">
        <v>4.5</v>
      </c>
      <c r="M18" s="70">
        <v>4.5</v>
      </c>
      <c r="N18" s="70">
        <v>4.5</v>
      </c>
      <c r="O18" s="70">
        <v>4.5</v>
      </c>
      <c r="P18" s="70">
        <v>4.5</v>
      </c>
      <c r="Q18" s="70">
        <v>4.5</v>
      </c>
      <c r="R18" s="70">
        <v>4.5</v>
      </c>
      <c r="S18" s="70">
        <v>4.5</v>
      </c>
      <c r="T18" s="70">
        <v>4.5</v>
      </c>
      <c r="U18" s="70">
        <v>4.5</v>
      </c>
    </row>
    <row r="19" spans="2:21" ht="14.4" x14ac:dyDescent="0.3">
      <c r="B19" s="68">
        <f>IF('Export Customer Demand Volumes'!B19&lt;&gt;"",'Export Customer Demand Volumes'!B19,"")</f>
        <v>764861</v>
      </c>
      <c r="C19" s="69" t="str">
        <f>IF('Export Customer Demand Volumes'!C19&lt;&gt;"",'Export Customer Demand Volumes'!C19,"")</f>
        <v>*YP* Trimmings 50CL 25.0kg BP FRZ Halal Generic Carton</v>
      </c>
      <c r="D19" s="18" t="s">
        <v>125</v>
      </c>
      <c r="E19" s="18" t="s">
        <v>126</v>
      </c>
      <c r="F19" s="70">
        <v>2.25</v>
      </c>
      <c r="G19" s="70">
        <v>2.25</v>
      </c>
      <c r="H19" s="70">
        <v>2.25</v>
      </c>
      <c r="I19" s="70">
        <v>2.25</v>
      </c>
      <c r="J19" s="70">
        <v>2.25</v>
      </c>
      <c r="K19" s="70">
        <v>2.25</v>
      </c>
      <c r="L19" s="70">
        <v>2.25</v>
      </c>
      <c r="M19" s="70">
        <v>2.25</v>
      </c>
      <c r="N19" s="70">
        <v>2.25</v>
      </c>
      <c r="O19" s="70">
        <v>2.25</v>
      </c>
      <c r="P19" s="70">
        <v>2.25</v>
      </c>
      <c r="Q19" s="70">
        <v>2.25</v>
      </c>
      <c r="R19" s="70">
        <v>2.25</v>
      </c>
      <c r="S19" s="70">
        <v>2.25</v>
      </c>
      <c r="T19" s="70">
        <v>2.25</v>
      </c>
      <c r="U19" s="70">
        <v>2.25</v>
      </c>
    </row>
    <row r="20" spans="2:21" ht="14.4" x14ac:dyDescent="0.3">
      <c r="B20" s="68">
        <f>IF('Export Customer Demand Volumes'!B20&lt;&gt;"",'Export Customer Demand Volumes'!B20,"")</f>
        <v>698565</v>
      </c>
      <c r="C20" s="69" t="str">
        <f>IF('Export Customer Demand Volumes'!C20&lt;&gt;"",'Export Customer Demand Volumes'!C20,"")</f>
        <v>*YP* Brisket Navel End - 7 Rib IW/VAC CHILLED Non-Halal Generic Carton</v>
      </c>
      <c r="D20" s="18" t="s">
        <v>125</v>
      </c>
      <c r="E20" s="18" t="s">
        <v>126</v>
      </c>
      <c r="F20" s="70">
        <v>5.98</v>
      </c>
      <c r="G20" s="70">
        <v>5.98</v>
      </c>
      <c r="H20" s="70">
        <v>5.98</v>
      </c>
      <c r="I20" s="70">
        <v>5.98</v>
      </c>
      <c r="J20" s="70">
        <v>5.98</v>
      </c>
      <c r="K20" s="70">
        <v>5.98</v>
      </c>
      <c r="L20" s="70">
        <v>5.98</v>
      </c>
      <c r="M20" s="70">
        <v>5.98</v>
      </c>
      <c r="N20" s="70">
        <v>5.98</v>
      </c>
      <c r="O20" s="70">
        <v>5.98</v>
      </c>
      <c r="P20" s="70">
        <v>5.98</v>
      </c>
      <c r="Q20" s="70">
        <v>5.98</v>
      </c>
      <c r="R20" s="70">
        <v>5.98</v>
      </c>
      <c r="S20" s="70">
        <v>5.98</v>
      </c>
      <c r="T20" s="70">
        <v>5.98</v>
      </c>
      <c r="U20" s="70">
        <v>5.98</v>
      </c>
    </row>
    <row r="21" spans="2:21" ht="15.75" customHeight="1" x14ac:dyDescent="0.3">
      <c r="B21" s="68">
        <f>IF('Export Customer Demand Volumes'!B21&lt;&gt;"",'Export Customer Demand Volumes'!B21,"")</f>
        <v>663968</v>
      </c>
      <c r="C21" s="69" t="str">
        <f>IF('Export Customer Demand Volumes'!C21&lt;&gt;"",'Export Customer Demand Volumes'!C21,"")</f>
        <v>*YP* Brisket Navel End - 5 Rib MW/VAC FRZ HGP-Free Non-Halal CHINA LABEL Carton</v>
      </c>
      <c r="D21" s="18" t="s">
        <v>125</v>
      </c>
      <c r="E21" s="18" t="s">
        <v>126</v>
      </c>
      <c r="F21" s="70">
        <v>5.98</v>
      </c>
      <c r="G21" s="70">
        <v>5.98</v>
      </c>
      <c r="H21" s="70">
        <v>5.98</v>
      </c>
      <c r="I21" s="70">
        <v>5.98</v>
      </c>
      <c r="J21" s="70">
        <v>5.98</v>
      </c>
      <c r="K21" s="70">
        <v>5.98</v>
      </c>
      <c r="L21" s="70">
        <v>5.98</v>
      </c>
      <c r="M21" s="70">
        <v>5.98</v>
      </c>
      <c r="N21" s="70">
        <v>5.98</v>
      </c>
      <c r="O21" s="70">
        <v>5.98</v>
      </c>
      <c r="P21" s="70">
        <v>5.98</v>
      </c>
      <c r="Q21" s="70">
        <v>5.98</v>
      </c>
      <c r="R21" s="70">
        <v>5.98</v>
      </c>
      <c r="S21" s="70">
        <v>5.98</v>
      </c>
      <c r="T21" s="70">
        <v>5.98</v>
      </c>
      <c r="U21" s="70">
        <v>5.98</v>
      </c>
    </row>
    <row r="22" spans="2:21" ht="15.75" customHeight="1" x14ac:dyDescent="0.3">
      <c r="B22" s="68" t="str">
        <f>IF('Export Customer Demand Volumes'!B22&lt;&gt;"",'Export Customer Demand Volumes'!B22,"")</f>
        <v>698166</v>
      </c>
      <c r="C22" s="69" t="str">
        <f>IF('Export Customer Demand Volumes'!C22&lt;&gt;"",'Export Customer Demand Volumes'!C22,"")</f>
        <v>*YP* Thin Flank Meat LP FRZ HGP-Free Non-Halal CHINA LABEL Carton</v>
      </c>
      <c r="D22" s="18" t="s">
        <v>125</v>
      </c>
      <c r="E22" s="18" t="s">
        <v>126</v>
      </c>
      <c r="F22" s="70">
        <v>9.27</v>
      </c>
      <c r="G22" s="70">
        <v>9.27</v>
      </c>
      <c r="H22" s="70">
        <v>9.27</v>
      </c>
      <c r="I22" s="70">
        <v>9.27</v>
      </c>
      <c r="J22" s="70">
        <v>9.27</v>
      </c>
      <c r="K22" s="70">
        <v>9.27</v>
      </c>
      <c r="L22" s="70">
        <v>9.27</v>
      </c>
      <c r="M22" s="70">
        <v>9.27</v>
      </c>
      <c r="N22" s="70">
        <v>9.27</v>
      </c>
      <c r="O22" s="70">
        <v>9.27</v>
      </c>
      <c r="P22" s="70">
        <v>9.27</v>
      </c>
      <c r="Q22" s="70">
        <v>9.27</v>
      </c>
      <c r="R22" s="70">
        <v>9.27</v>
      </c>
      <c r="S22" s="70">
        <v>9.27</v>
      </c>
      <c r="T22" s="70">
        <v>9.27</v>
      </c>
      <c r="U22" s="70">
        <v>9.27</v>
      </c>
    </row>
    <row r="23" spans="2:21" ht="15.75" customHeight="1" x14ac:dyDescent="0.3">
      <c r="B23" s="68">
        <f>IF('Export Customer Demand Volumes'!B23&lt;&gt;"",'Export Customer Demand Volumes'!B23,"")</f>
        <v>764861</v>
      </c>
      <c r="C23" s="69" t="str">
        <f>IF('Export Customer Demand Volumes'!C23&lt;&gt;"",'Export Customer Demand Volumes'!C23,"")</f>
        <v>*YP* Trimmings 50CL 25.0kg BP FRZ Halal Generic Carton</v>
      </c>
      <c r="D23" s="18" t="s">
        <v>125</v>
      </c>
      <c r="E23" s="18" t="s">
        <v>126</v>
      </c>
      <c r="F23" s="70">
        <v>2.25</v>
      </c>
      <c r="G23" s="70">
        <v>2.25</v>
      </c>
      <c r="H23" s="70">
        <v>2.25</v>
      </c>
      <c r="I23" s="70">
        <v>2.25</v>
      </c>
      <c r="J23" s="70">
        <v>2.25</v>
      </c>
      <c r="K23" s="70">
        <v>2.25</v>
      </c>
      <c r="L23" s="70">
        <v>2.25</v>
      </c>
      <c r="M23" s="70">
        <v>2.25</v>
      </c>
      <c r="N23" s="70">
        <v>2.25</v>
      </c>
      <c r="O23" s="70">
        <v>2.25</v>
      </c>
      <c r="P23" s="70">
        <v>2.25</v>
      </c>
      <c r="Q23" s="70">
        <v>2.25</v>
      </c>
      <c r="R23" s="70">
        <v>2.25</v>
      </c>
      <c r="S23" s="70">
        <v>2.25</v>
      </c>
      <c r="T23" s="70">
        <v>2.25</v>
      </c>
      <c r="U23" s="70">
        <v>2.25</v>
      </c>
    </row>
    <row r="24" spans="2:21" ht="15.75" customHeight="1" x14ac:dyDescent="0.3">
      <c r="B24" s="68" t="str">
        <f>IF('Export Customer Demand Volumes'!B24&lt;&gt;"",'Export Customer Demand Volumes'!B24,"")</f>
        <v>689664</v>
      </c>
      <c r="C24" s="69" t="str">
        <f>IF('Export Customer Demand Volumes'!C24&lt;&gt;"",'Export Customer Demand Volumes'!C24,"")</f>
        <v>*YP* Brisket Navel End - 5 Rib IW/VAC FRZ Halal Generic Carton</v>
      </c>
      <c r="D24" s="18" t="s">
        <v>125</v>
      </c>
      <c r="E24" s="18" t="s">
        <v>126</v>
      </c>
      <c r="F24" s="70">
        <v>7.03</v>
      </c>
      <c r="G24" s="70">
        <v>7.03</v>
      </c>
      <c r="H24" s="70">
        <v>7.03</v>
      </c>
      <c r="I24" s="70">
        <v>7.03</v>
      </c>
      <c r="J24" s="70">
        <v>7.03</v>
      </c>
      <c r="K24" s="70">
        <v>7.03</v>
      </c>
      <c r="L24" s="70">
        <v>7.03</v>
      </c>
      <c r="M24" s="70">
        <v>7.03</v>
      </c>
      <c r="N24" s="70">
        <v>7.03</v>
      </c>
      <c r="O24" s="70">
        <v>7.03</v>
      </c>
      <c r="P24" s="70">
        <v>7.03</v>
      </c>
      <c r="Q24" s="70">
        <v>7.03</v>
      </c>
      <c r="R24" s="70">
        <v>7.03</v>
      </c>
      <c r="S24" s="70">
        <v>7.03</v>
      </c>
      <c r="T24" s="70">
        <v>7.03</v>
      </c>
      <c r="U24" s="70">
        <v>7.03</v>
      </c>
    </row>
    <row r="25" spans="2:21" ht="15.75" customHeight="1" x14ac:dyDescent="0.3">
      <c r="B25" s="68" t="str">
        <f>IF('Export Customer Demand Volumes'!B25&lt;&gt;"",'Export Customer Demand Volumes'!B25,"")</f>
        <v>40198</v>
      </c>
      <c r="C25" s="69" t="str">
        <f>IF('Export Customer Demand Volumes'!C25&lt;&gt;"",'Export Customer Demand Volumes'!C25,"")</f>
        <v>*YP* Brisket Point End - Deckle Off 5 Rib IW/VAC CHILLED Non-Halal Generic Carton</v>
      </c>
      <c r="D25" s="18" t="s">
        <v>125</v>
      </c>
      <c r="E25" s="18" t="s">
        <v>126</v>
      </c>
      <c r="F25" s="70">
        <v>5.98</v>
      </c>
      <c r="G25" s="70">
        <v>5.98</v>
      </c>
      <c r="H25" s="70">
        <v>5.98</v>
      </c>
      <c r="I25" s="70">
        <v>5.98</v>
      </c>
      <c r="J25" s="70">
        <v>5.98</v>
      </c>
      <c r="K25" s="70">
        <v>5.98</v>
      </c>
      <c r="L25" s="70">
        <v>5.98</v>
      </c>
      <c r="M25" s="70">
        <v>5.98</v>
      </c>
      <c r="N25" s="70">
        <v>5.98</v>
      </c>
      <c r="O25" s="70">
        <v>5.98</v>
      </c>
      <c r="P25" s="70">
        <v>5.98</v>
      </c>
      <c r="Q25" s="70">
        <v>5.98</v>
      </c>
      <c r="R25" s="70">
        <v>5.98</v>
      </c>
      <c r="S25" s="70">
        <v>5.98</v>
      </c>
      <c r="T25" s="70">
        <v>5.98</v>
      </c>
      <c r="U25" s="70">
        <v>5.98</v>
      </c>
    </row>
    <row r="26" spans="2:21" ht="15.75" customHeight="1" x14ac:dyDescent="0.3">
      <c r="B26" s="68" t="str">
        <f>IF('Export Customer Demand Volumes'!B26&lt;&gt;"",'Export Customer Demand Volumes'!B26,"")</f>
        <v>698273</v>
      </c>
      <c r="C26" s="69" t="str">
        <f>IF('Export Customer Demand Volumes'!C26&lt;&gt;"",'Export Customer Demand Volumes'!C26,"")</f>
        <v>*YP* Brisket Pieces - Deckle MW/VAC FRZ HGP-Free Non-Halal CHINA LABEL Carton</v>
      </c>
      <c r="D26" s="18" t="s">
        <v>125</v>
      </c>
      <c r="E26" s="18" t="s">
        <v>126</v>
      </c>
      <c r="F26" s="70">
        <v>5.98</v>
      </c>
      <c r="G26" s="70">
        <v>5.98</v>
      </c>
      <c r="H26" s="70">
        <v>5.98</v>
      </c>
      <c r="I26" s="70">
        <v>5.98</v>
      </c>
      <c r="J26" s="70">
        <v>5.98</v>
      </c>
      <c r="K26" s="70">
        <v>5.98</v>
      </c>
      <c r="L26" s="70">
        <v>5.98</v>
      </c>
      <c r="M26" s="70">
        <v>5.98</v>
      </c>
      <c r="N26" s="70">
        <v>5.98</v>
      </c>
      <c r="O26" s="70">
        <v>5.98</v>
      </c>
      <c r="P26" s="70">
        <v>5.98</v>
      </c>
      <c r="Q26" s="70">
        <v>5.98</v>
      </c>
      <c r="R26" s="70">
        <v>5.98</v>
      </c>
      <c r="S26" s="70">
        <v>5.98</v>
      </c>
      <c r="T26" s="70">
        <v>5.98</v>
      </c>
      <c r="U26" s="70">
        <v>5.98</v>
      </c>
    </row>
    <row r="27" spans="2:21" ht="15.75" customHeight="1" x14ac:dyDescent="0.3">
      <c r="B27" s="68" t="str">
        <f>IF('Export Customer Demand Volumes'!B27&lt;&gt;"",'Export Customer Demand Volumes'!B27,"")</f>
        <v>764869</v>
      </c>
      <c r="C27" s="69" t="str">
        <f>IF('Export Customer Demand Volumes'!C27&lt;&gt;"",'Export Customer Demand Volumes'!C27,"")</f>
        <v>*YP* Brisket Point End - Deckle Off 5 Rib IW/VAC FRZ Non-Halal Generic Carton</v>
      </c>
      <c r="D27" s="18" t="s">
        <v>125</v>
      </c>
      <c r="E27" s="18" t="s">
        <v>126</v>
      </c>
      <c r="F27" s="70">
        <v>9.26</v>
      </c>
      <c r="G27" s="70">
        <v>9.26</v>
      </c>
      <c r="H27" s="70">
        <v>9.26</v>
      </c>
      <c r="I27" s="70">
        <v>9.26</v>
      </c>
      <c r="J27" s="70">
        <v>9.26</v>
      </c>
      <c r="K27" s="70">
        <v>9.26</v>
      </c>
      <c r="L27" s="70">
        <v>9.26</v>
      </c>
      <c r="M27" s="70">
        <v>9.26</v>
      </c>
      <c r="N27" s="70">
        <v>9.26</v>
      </c>
      <c r="O27" s="70">
        <v>9.26</v>
      </c>
      <c r="P27" s="70">
        <v>9.26</v>
      </c>
      <c r="Q27" s="70">
        <v>9.26</v>
      </c>
      <c r="R27" s="70">
        <v>9.26</v>
      </c>
      <c r="S27" s="70">
        <v>9.26</v>
      </c>
      <c r="T27" s="70">
        <v>9.26</v>
      </c>
      <c r="U27" s="70">
        <v>9.26</v>
      </c>
    </row>
    <row r="28" spans="2:21" ht="15.75" customHeight="1" x14ac:dyDescent="0.3">
      <c r="B28" s="68" t="str">
        <f>IF('Export Customer Demand Volumes'!B28&lt;&gt;"",'Export Customer Demand Volumes'!B28,"")</f>
        <v>689665</v>
      </c>
      <c r="C28" s="69" t="str">
        <f>IF('Export Customer Demand Volumes'!C28&lt;&gt;"",'Export Customer Demand Volumes'!C28,"")</f>
        <v>*S* Back Ribs - 6 Rib 120mm LP FRZ Halal Generic Carton</v>
      </c>
      <c r="D28" s="18" t="s">
        <v>125</v>
      </c>
      <c r="E28" s="18" t="s">
        <v>126</v>
      </c>
      <c r="F28" s="70">
        <v>9.1300000000000008</v>
      </c>
      <c r="G28" s="70">
        <v>9.1300000000000008</v>
      </c>
      <c r="H28" s="70">
        <v>9.1300000000000008</v>
      </c>
      <c r="I28" s="70">
        <v>9.1300000000000008</v>
      </c>
      <c r="J28" s="70">
        <v>9.1300000000000008</v>
      </c>
      <c r="K28" s="70">
        <v>9.1300000000000008</v>
      </c>
      <c r="L28" s="70">
        <v>9.1300000000000008</v>
      </c>
      <c r="M28" s="70">
        <v>9.1300000000000008</v>
      </c>
      <c r="N28" s="70">
        <v>9.1300000000000008</v>
      </c>
      <c r="O28" s="70">
        <v>9.1300000000000008</v>
      </c>
      <c r="P28" s="70">
        <v>9.1300000000000008</v>
      </c>
      <c r="Q28" s="70">
        <v>9.1300000000000008</v>
      </c>
      <c r="R28" s="70">
        <v>9.1300000000000008</v>
      </c>
      <c r="S28" s="70">
        <v>9.1300000000000008</v>
      </c>
      <c r="T28" s="70">
        <v>9.1300000000000008</v>
      </c>
      <c r="U28" s="70">
        <v>9.1300000000000008</v>
      </c>
    </row>
    <row r="29" spans="2:21" ht="15.75" customHeight="1" x14ac:dyDescent="0.3">
      <c r="B29" s="68" t="str">
        <f>IF('Export Customer Demand Volumes'!B29&lt;&gt;"",'Export Customer Demand Volumes'!B29,"")</f>
        <v>764916</v>
      </c>
      <c r="C29" s="69" t="str">
        <f>IF('Export Customer Demand Volumes'!C29&lt;&gt;"",'Export Customer Demand Volumes'!C29,"")</f>
        <v>*YP* Flank Steak 27.2kg LP FRZ Non-Halal Generic Carton</v>
      </c>
      <c r="D29" s="18" t="s">
        <v>125</v>
      </c>
      <c r="E29" s="18" t="s">
        <v>126</v>
      </c>
      <c r="F29" s="70">
        <v>14.07</v>
      </c>
      <c r="G29" s="70">
        <v>14.07</v>
      </c>
      <c r="H29" s="70">
        <v>14.07</v>
      </c>
      <c r="I29" s="70">
        <v>14.07</v>
      </c>
      <c r="J29" s="70">
        <v>14.07</v>
      </c>
      <c r="K29" s="70">
        <v>14.07</v>
      </c>
      <c r="L29" s="70">
        <v>14.07</v>
      </c>
      <c r="M29" s="70">
        <v>14.07</v>
      </c>
      <c r="N29" s="70">
        <v>14.07</v>
      </c>
      <c r="O29" s="70">
        <v>14.07</v>
      </c>
      <c r="P29" s="70">
        <v>14.07</v>
      </c>
      <c r="Q29" s="70">
        <v>14.07</v>
      </c>
      <c r="R29" s="70">
        <v>14.07</v>
      </c>
      <c r="S29" s="70">
        <v>14.07</v>
      </c>
      <c r="T29" s="70">
        <v>14.07</v>
      </c>
      <c r="U29" s="70">
        <v>14.07</v>
      </c>
    </row>
    <row r="30" spans="2:21" ht="15.75" customHeight="1" x14ac:dyDescent="0.3">
      <c r="B30" s="68" t="str">
        <f>IF('Export Customer Demand Volumes'!B30&lt;&gt;"",'Export Customer Demand Volumes'!B30,"")</f>
        <v>698268</v>
      </c>
      <c r="C30" s="69" t="str">
        <f>IF('Export Customer Demand Volumes'!C30&lt;&gt;"",'Export Customer Demand Volumes'!C30,"")</f>
        <v>*YP* Tri-Tip MW/VAC CHILLED Non-Halal Generic Carton</v>
      </c>
      <c r="D30" s="18" t="s">
        <v>125</v>
      </c>
      <c r="E30" s="18" t="s">
        <v>126</v>
      </c>
      <c r="F30" s="70">
        <v>10.84</v>
      </c>
      <c r="G30" s="70">
        <v>10.84</v>
      </c>
      <c r="H30" s="70">
        <v>10.84</v>
      </c>
      <c r="I30" s="70">
        <v>10.84</v>
      </c>
      <c r="J30" s="70">
        <v>10.84</v>
      </c>
      <c r="K30" s="70">
        <v>10.84</v>
      </c>
      <c r="L30" s="70">
        <v>10.84</v>
      </c>
      <c r="M30" s="70">
        <v>10.84</v>
      </c>
      <c r="N30" s="70">
        <v>10.84</v>
      </c>
      <c r="O30" s="70">
        <v>10.84</v>
      </c>
      <c r="P30" s="70">
        <v>10.84</v>
      </c>
      <c r="Q30" s="70">
        <v>10.84</v>
      </c>
      <c r="R30" s="70">
        <v>10.84</v>
      </c>
      <c r="S30" s="70">
        <v>10.84</v>
      </c>
      <c r="T30" s="70">
        <v>10.84</v>
      </c>
      <c r="U30" s="70">
        <v>10.84</v>
      </c>
    </row>
    <row r="31" spans="2:21" ht="15.75" customHeight="1" x14ac:dyDescent="0.3">
      <c r="B31" s="68" t="str">
        <f>IF('Export Customer Demand Volumes'!B31&lt;&gt;"",'Export Customer Demand Volumes'!B31,"")</f>
        <v>764817</v>
      </c>
      <c r="C31" s="69" t="str">
        <f>IF('Export Customer Demand Volumes'!C31&lt;&gt;"",'Export Customer Demand Volumes'!C31,"")</f>
        <v>*YP* Flap Meat MW/VAC CHILLED Non-Halal Generic Carton</v>
      </c>
      <c r="D31" s="18" t="s">
        <v>125</v>
      </c>
      <c r="E31" s="18" t="s">
        <v>126</v>
      </c>
      <c r="F31" s="70">
        <v>12.71</v>
      </c>
      <c r="G31" s="70">
        <v>12.71</v>
      </c>
      <c r="H31" s="70">
        <v>12.71</v>
      </c>
      <c r="I31" s="70">
        <v>12.71</v>
      </c>
      <c r="J31" s="70">
        <v>12.71</v>
      </c>
      <c r="K31" s="70">
        <v>12.71</v>
      </c>
      <c r="L31" s="70">
        <v>12.71</v>
      </c>
      <c r="M31" s="70">
        <v>12.71</v>
      </c>
      <c r="N31" s="70">
        <v>12.71</v>
      </c>
      <c r="O31" s="70">
        <v>12.71</v>
      </c>
      <c r="P31" s="70">
        <v>12.71</v>
      </c>
      <c r="Q31" s="70">
        <v>12.71</v>
      </c>
      <c r="R31" s="70">
        <v>12.71</v>
      </c>
      <c r="S31" s="70">
        <v>12.71</v>
      </c>
      <c r="T31" s="70">
        <v>12.71</v>
      </c>
      <c r="U31" s="70">
        <v>12.71</v>
      </c>
    </row>
    <row r="32" spans="2:21" ht="15.75" customHeight="1" x14ac:dyDescent="0.3">
      <c r="B32" s="68" t="str">
        <f>IF('Export Customer Demand Volumes'!B32&lt;&gt;"",'Export Customer Demand Volumes'!B32,"")</f>
        <v>763707</v>
      </c>
      <c r="C32" s="69" t="str">
        <f>IF('Export Customer Demand Volumes'!C32&lt;&gt;"",'Export Customer Demand Volumes'!C32,"")</f>
        <v>*YP* Oyster Blade 0mm Fat IW/VAC FRZ Non-Halal Generic Carton</v>
      </c>
      <c r="D32" s="18" t="s">
        <v>125</v>
      </c>
      <c r="E32" s="18" t="s">
        <v>126</v>
      </c>
      <c r="F32" s="70">
        <v>15.16</v>
      </c>
      <c r="G32" s="70">
        <v>15.16</v>
      </c>
      <c r="H32" s="70">
        <v>15.16</v>
      </c>
      <c r="I32" s="70">
        <v>15.16</v>
      </c>
      <c r="J32" s="70">
        <v>15.16</v>
      </c>
      <c r="K32" s="70">
        <v>15.16</v>
      </c>
      <c r="L32" s="70">
        <v>15.16</v>
      </c>
      <c r="M32" s="70">
        <v>15.16</v>
      </c>
      <c r="N32" s="70">
        <v>15.16</v>
      </c>
      <c r="O32" s="70">
        <v>15.16</v>
      </c>
      <c r="P32" s="70">
        <v>15.16</v>
      </c>
      <c r="Q32" s="70">
        <v>15.16</v>
      </c>
      <c r="R32" s="70">
        <v>15.16</v>
      </c>
      <c r="S32" s="70">
        <v>15.16</v>
      </c>
      <c r="T32" s="70">
        <v>15.16</v>
      </c>
      <c r="U32" s="70">
        <v>15.16</v>
      </c>
    </row>
    <row r="33" spans="2:21" ht="15.75" customHeight="1" x14ac:dyDescent="0.3">
      <c r="B33" s="68" t="str">
        <f>IF('Export Customer Demand Volumes'!B33&lt;&gt;"",'Export Customer Demand Volumes'!B33,"")</f>
        <v>764844</v>
      </c>
      <c r="C33" s="69" t="str">
        <f>IF('Export Customer Demand Volumes'!C33&lt;&gt;"",'Export Customer Demand Volumes'!C33,"")</f>
        <v>*YP* Spare Ribs - 3 Rib 160mm LP FRZ Non-Halal Generic Carton</v>
      </c>
      <c r="D33" s="18" t="s">
        <v>125</v>
      </c>
      <c r="E33" s="18" t="s">
        <v>126</v>
      </c>
      <c r="F33" s="70">
        <v>5.52</v>
      </c>
      <c r="G33" s="70">
        <v>5.52</v>
      </c>
      <c r="H33" s="70">
        <v>5.52</v>
      </c>
      <c r="I33" s="70">
        <v>5.52</v>
      </c>
      <c r="J33" s="70">
        <v>5.52</v>
      </c>
      <c r="K33" s="70">
        <v>5.52</v>
      </c>
      <c r="L33" s="70">
        <v>5.52</v>
      </c>
      <c r="M33" s="70">
        <v>5.52</v>
      </c>
      <c r="N33" s="70">
        <v>5.52</v>
      </c>
      <c r="O33" s="70">
        <v>5.52</v>
      </c>
      <c r="P33" s="70">
        <v>5.52</v>
      </c>
      <c r="Q33" s="70">
        <v>5.52</v>
      </c>
      <c r="R33" s="70">
        <v>5.52</v>
      </c>
      <c r="S33" s="70">
        <v>5.52</v>
      </c>
      <c r="T33" s="70">
        <v>5.52</v>
      </c>
      <c r="U33" s="70">
        <v>5.52</v>
      </c>
    </row>
    <row r="34" spans="2:21" ht="15.75" customHeight="1" x14ac:dyDescent="0.3">
      <c r="B34" s="68" t="str">
        <f>IF('Export Customer Demand Volumes'!B34&lt;&gt;"",'Export Customer Demand Volumes'!B34,"")</f>
        <v>764867</v>
      </c>
      <c r="C34" s="69" t="str">
        <f>IF('Export Customer Demand Volumes'!C34&lt;&gt;"",'Export Customer Demand Volumes'!C34,"")</f>
        <v>*YP* Eye Round 0mm MW/VAC FRZ Non-Halal Generic Carton</v>
      </c>
      <c r="D34" s="18" t="s">
        <v>125</v>
      </c>
      <c r="E34" s="18" t="s">
        <v>126</v>
      </c>
      <c r="F34" s="70">
        <v>10.56</v>
      </c>
      <c r="G34" s="70">
        <v>10.56</v>
      </c>
      <c r="H34" s="70">
        <v>10.56</v>
      </c>
      <c r="I34" s="70">
        <v>10.56</v>
      </c>
      <c r="J34" s="70">
        <v>10.56</v>
      </c>
      <c r="K34" s="70">
        <v>10.56</v>
      </c>
      <c r="L34" s="70">
        <v>10.56</v>
      </c>
      <c r="M34" s="70">
        <v>10.56</v>
      </c>
      <c r="N34" s="70">
        <v>10.56</v>
      </c>
      <c r="O34" s="70">
        <v>10.56</v>
      </c>
      <c r="P34" s="70">
        <v>10.56</v>
      </c>
      <c r="Q34" s="70">
        <v>10.56</v>
      </c>
      <c r="R34" s="70">
        <v>10.56</v>
      </c>
      <c r="S34" s="70">
        <v>10.56</v>
      </c>
      <c r="T34" s="70">
        <v>10.56</v>
      </c>
      <c r="U34" s="70">
        <v>10.56</v>
      </c>
    </row>
    <row r="35" spans="2:21" ht="15.75" customHeight="1" x14ac:dyDescent="0.3">
      <c r="B35" s="68" t="str">
        <f>IF('Export Customer Demand Volumes'!B35&lt;&gt;"",'Export Customer Demand Volumes'!B35,"")</f>
        <v>161431</v>
      </c>
      <c r="C35" s="69" t="str">
        <f>IF('Export Customer Demand Volumes'!C35&lt;&gt;"",'Export Customer Demand Volumes'!C35,"")</f>
        <v>*YP* Bolar Blade MW/VAC Carton</v>
      </c>
      <c r="D35" s="18" t="s">
        <v>125</v>
      </c>
      <c r="E35" s="18" t="s">
        <v>126</v>
      </c>
      <c r="F35" s="70">
        <v>9.61</v>
      </c>
      <c r="G35" s="70">
        <v>9.61</v>
      </c>
      <c r="H35" s="70">
        <v>9.61</v>
      </c>
      <c r="I35" s="70">
        <v>9.61</v>
      </c>
      <c r="J35" s="70">
        <v>9.61</v>
      </c>
      <c r="K35" s="70">
        <v>9.61</v>
      </c>
      <c r="L35" s="70">
        <v>9.61</v>
      </c>
      <c r="M35" s="70">
        <v>9.61</v>
      </c>
      <c r="N35" s="70">
        <v>9.61</v>
      </c>
      <c r="O35" s="70">
        <v>9.61</v>
      </c>
      <c r="P35" s="70">
        <v>9.61</v>
      </c>
      <c r="Q35" s="70">
        <v>9.61</v>
      </c>
      <c r="R35" s="70">
        <v>9.61</v>
      </c>
      <c r="S35" s="70">
        <v>9.61</v>
      </c>
      <c r="T35" s="70">
        <v>9.61</v>
      </c>
      <c r="U35" s="70">
        <v>9.61</v>
      </c>
    </row>
    <row r="36" spans="2:21" ht="15.75" customHeight="1" x14ac:dyDescent="0.3">
      <c r="B36" s="68" t="str">
        <f>IF('Export Customer Demand Volumes'!B36&lt;&gt;"",'Export Customer Demand Volumes'!B36,"")</f>
        <v>764942</v>
      </c>
      <c r="C36" s="69" t="str">
        <f>IF('Export Customer Demand Volumes'!C36&lt;&gt;"",'Export Customer Demand Volumes'!C36,"")</f>
        <v>*PR* Tenderloin - Side Strap Off IW/VAC Carton</v>
      </c>
      <c r="D36" s="18" t="s">
        <v>125</v>
      </c>
      <c r="E36" s="18" t="s">
        <v>126</v>
      </c>
      <c r="F36" s="70">
        <v>23.8</v>
      </c>
      <c r="G36" s="70">
        <v>23.8</v>
      </c>
      <c r="H36" s="70">
        <v>23.8</v>
      </c>
      <c r="I36" s="70">
        <v>23.8</v>
      </c>
      <c r="J36" s="70">
        <v>23.8</v>
      </c>
      <c r="K36" s="70">
        <v>23.8</v>
      </c>
      <c r="L36" s="70">
        <v>23.8</v>
      </c>
      <c r="M36" s="70">
        <v>23.8</v>
      </c>
      <c r="N36" s="70">
        <v>23.8</v>
      </c>
      <c r="O36" s="70">
        <v>23.8</v>
      </c>
      <c r="P36" s="70">
        <v>23.8</v>
      </c>
      <c r="Q36" s="70">
        <v>23.8</v>
      </c>
      <c r="R36" s="70">
        <v>23.8</v>
      </c>
      <c r="S36" s="70">
        <v>23.8</v>
      </c>
      <c r="T36" s="70">
        <v>23.8</v>
      </c>
      <c r="U36" s="70">
        <v>23.8</v>
      </c>
    </row>
    <row r="37" spans="2:21" ht="15.75" customHeight="1" x14ac:dyDescent="0.3">
      <c r="B37" s="68" t="str">
        <f>IF('Export Customer Demand Volumes'!B37&lt;&gt;"",'Export Customer Demand Volumes'!B37,"")</f>
        <v>698267</v>
      </c>
      <c r="C37" s="69" t="str">
        <f>IF('Export Customer Demand Volumes'!C37&lt;&gt;"",'Export Customer Demand Volumes'!C37,"")</f>
        <v>*S* Back Ribs - 6 Rib 120mm LP FRZ Non-Halal Generic Carton</v>
      </c>
      <c r="D37" s="18" t="s">
        <v>125</v>
      </c>
      <c r="E37" s="18" t="s">
        <v>126</v>
      </c>
      <c r="F37" s="70">
        <v>9.43</v>
      </c>
      <c r="G37" s="70">
        <v>9.43</v>
      </c>
      <c r="H37" s="70">
        <v>9.43</v>
      </c>
      <c r="I37" s="70">
        <v>9.43</v>
      </c>
      <c r="J37" s="70">
        <v>9.43</v>
      </c>
      <c r="K37" s="70">
        <v>9.43</v>
      </c>
      <c r="L37" s="70">
        <v>9.43</v>
      </c>
      <c r="M37" s="70">
        <v>9.43</v>
      </c>
      <c r="N37" s="70">
        <v>9.43</v>
      </c>
      <c r="O37" s="70">
        <v>9.43</v>
      </c>
      <c r="P37" s="70">
        <v>9.43</v>
      </c>
      <c r="Q37" s="70">
        <v>9.43</v>
      </c>
      <c r="R37" s="70">
        <v>9.43</v>
      </c>
      <c r="S37" s="70">
        <v>9.43</v>
      </c>
      <c r="T37" s="70">
        <v>9.43</v>
      </c>
      <c r="U37" s="70">
        <v>9.43</v>
      </c>
    </row>
    <row r="38" spans="2:21" ht="15.75" customHeight="1" x14ac:dyDescent="0.3">
      <c r="B38" s="68">
        <f>IF('Export Customer Demand Volumes'!B38&lt;&gt;"",'Export Customer Demand Volumes'!B38,"")</f>
        <v>764832</v>
      </c>
      <c r="C38" s="69" t="str">
        <f>IF('Export Customer Demand Volumes'!C38&lt;&gt;"",'Export Customer Demand Volumes'!C38,"")</f>
        <v>*YP* Plate Ribs LP FRZ Non-Halal Generic Carton</v>
      </c>
      <c r="D38" s="18" t="s">
        <v>125</v>
      </c>
      <c r="E38" s="18" t="s">
        <v>126</v>
      </c>
      <c r="F38" s="70">
        <v>4.66</v>
      </c>
      <c r="G38" s="70">
        <v>4.66</v>
      </c>
      <c r="H38" s="70">
        <v>4.66</v>
      </c>
      <c r="I38" s="70">
        <v>4.66</v>
      </c>
      <c r="J38" s="70">
        <v>4.66</v>
      </c>
      <c r="K38" s="70">
        <v>4.66</v>
      </c>
      <c r="L38" s="70">
        <v>4.66</v>
      </c>
      <c r="M38" s="70">
        <v>4.66</v>
      </c>
      <c r="N38" s="70">
        <v>4.66</v>
      </c>
      <c r="O38" s="70">
        <v>4.66</v>
      </c>
      <c r="P38" s="70">
        <v>4.66</v>
      </c>
      <c r="Q38" s="70">
        <v>4.66</v>
      </c>
      <c r="R38" s="70">
        <v>4.66</v>
      </c>
      <c r="S38" s="70">
        <v>4.66</v>
      </c>
      <c r="T38" s="70">
        <v>4.66</v>
      </c>
      <c r="U38" s="70">
        <v>4.66</v>
      </c>
    </row>
    <row r="39" spans="2:21" ht="15.75" customHeight="1" x14ac:dyDescent="0.3">
      <c r="B39" s="68">
        <f>IF('Export Customer Demand Volumes'!B39&lt;&gt;"",'Export Customer Demand Volumes'!B39,"")</f>
        <v>120383</v>
      </c>
      <c r="C39" s="69" t="str">
        <f>IF('Export Customer Demand Volumes'!C39&lt;&gt;"",'Export Customer Demand Volumes'!C39,"")</f>
        <v>*YP* Topside Cap Off IW/VAC CHILLED Halal Generic Carton</v>
      </c>
      <c r="D39" s="18" t="s">
        <v>125</v>
      </c>
      <c r="E39" s="18" t="s">
        <v>126</v>
      </c>
      <c r="F39" s="70">
        <v>10.36</v>
      </c>
      <c r="G39" s="70">
        <v>10.36</v>
      </c>
      <c r="H39" s="70">
        <v>10.36</v>
      </c>
      <c r="I39" s="70">
        <v>10.36</v>
      </c>
      <c r="J39" s="70">
        <v>10.36</v>
      </c>
      <c r="K39" s="70">
        <v>10.36</v>
      </c>
      <c r="L39" s="70">
        <v>10.36</v>
      </c>
      <c r="M39" s="70">
        <v>10.36</v>
      </c>
      <c r="N39" s="70">
        <v>10.36</v>
      </c>
      <c r="O39" s="70">
        <v>10.36</v>
      </c>
      <c r="P39" s="70">
        <v>10.36</v>
      </c>
      <c r="Q39" s="70">
        <v>10.36</v>
      </c>
      <c r="R39" s="70">
        <v>10.36</v>
      </c>
      <c r="S39" s="70">
        <v>10.36</v>
      </c>
      <c r="T39" s="70">
        <v>10.36</v>
      </c>
      <c r="U39" s="70">
        <v>10.36</v>
      </c>
    </row>
    <row r="40" spans="2:21" ht="15.75" customHeight="1" x14ac:dyDescent="0.3">
      <c r="B40" s="68">
        <f>IF('Export Customer Demand Volumes'!B40&lt;&gt;"",'Export Customer Demand Volumes'!B40,"")</f>
        <v>120388</v>
      </c>
      <c r="C40" s="69" t="str">
        <f>IF('Export Customer Demand Volumes'!C40&lt;&gt;"",'Export Customer Demand Volumes'!C40,"")</f>
        <v>*YP* Outside Flat IW/VAC CHILLED Halal Generic Carton</v>
      </c>
      <c r="D40" s="18" t="s">
        <v>125</v>
      </c>
      <c r="E40" s="18" t="s">
        <v>126</v>
      </c>
      <c r="F40" s="70">
        <v>8.44</v>
      </c>
      <c r="G40" s="70">
        <v>8.44</v>
      </c>
      <c r="H40" s="70">
        <v>8.44</v>
      </c>
      <c r="I40" s="70">
        <v>8.44</v>
      </c>
      <c r="J40" s="70">
        <v>8.44</v>
      </c>
      <c r="K40" s="70">
        <v>8.44</v>
      </c>
      <c r="L40" s="70">
        <v>8.44</v>
      </c>
      <c r="M40" s="70">
        <v>8.44</v>
      </c>
      <c r="N40" s="70">
        <v>8.44</v>
      </c>
      <c r="O40" s="70">
        <v>8.44</v>
      </c>
      <c r="P40" s="70">
        <v>8.44</v>
      </c>
      <c r="Q40" s="70">
        <v>8.44</v>
      </c>
      <c r="R40" s="70">
        <v>8.44</v>
      </c>
      <c r="S40" s="70">
        <v>8.44</v>
      </c>
      <c r="T40" s="70">
        <v>8.44</v>
      </c>
      <c r="U40" s="70">
        <v>8.44</v>
      </c>
    </row>
    <row r="41" spans="2:21" ht="15.75" customHeight="1" x14ac:dyDescent="0.3">
      <c r="B41" s="68">
        <f>IF('Export Customer Demand Volumes'!B41&lt;&gt;"",'Export Customer Demand Volumes'!B41,"")</f>
        <v>764822</v>
      </c>
      <c r="C41" s="69" t="str">
        <f>IF('Export Customer Demand Volumes'!C41&lt;&gt;"",'Export Customer Demand Volumes'!C41,"")</f>
        <v>*YP* Bolar Blade 10mm Fat IW/VAC FRZ Non-Halal Generic Carton</v>
      </c>
      <c r="D41" s="18" t="s">
        <v>125</v>
      </c>
      <c r="E41" s="18" t="s">
        <v>126</v>
      </c>
      <c r="F41" s="70">
        <v>9.1</v>
      </c>
      <c r="G41" s="70">
        <v>9.1</v>
      </c>
      <c r="H41" s="70">
        <v>9.1</v>
      </c>
      <c r="I41" s="70">
        <v>9.1</v>
      </c>
      <c r="J41" s="70">
        <v>9.1</v>
      </c>
      <c r="K41" s="70">
        <v>9.1</v>
      </c>
      <c r="L41" s="70">
        <v>9.1</v>
      </c>
      <c r="M41" s="70">
        <v>9.1</v>
      </c>
      <c r="N41" s="70">
        <v>9.1</v>
      </c>
      <c r="O41" s="70">
        <v>9.1</v>
      </c>
      <c r="P41" s="70">
        <v>9.1</v>
      </c>
      <c r="Q41" s="70">
        <v>9.1</v>
      </c>
      <c r="R41" s="70">
        <v>9.1</v>
      </c>
      <c r="S41" s="70">
        <v>9.1</v>
      </c>
      <c r="T41" s="70">
        <v>9.1</v>
      </c>
      <c r="U41" s="70">
        <v>9.1</v>
      </c>
    </row>
    <row r="42" spans="2:21" ht="15.75" customHeight="1" x14ac:dyDescent="0.3">
      <c r="B42" s="68">
        <f>IF('Export Customer Demand Volumes'!B42&lt;&gt;"",'Export Customer Demand Volumes'!B42,"")</f>
        <v>55217</v>
      </c>
      <c r="C42" s="69" t="str">
        <f>IF('Export Customer Demand Volumes'!C42&lt;&gt;"",'Export Customer Demand Volumes'!C42,"")</f>
        <v>*YP* Short Ribs - 3 Rib 160mm MW/VAC FRZ Non-Halal Generic Carton</v>
      </c>
      <c r="D42" s="18" t="s">
        <v>125</v>
      </c>
      <c r="E42" s="18" t="s">
        <v>126</v>
      </c>
      <c r="F42" s="70">
        <v>10.15</v>
      </c>
      <c r="G42" s="70">
        <v>10.15</v>
      </c>
      <c r="H42" s="70">
        <v>10.15</v>
      </c>
      <c r="I42" s="70">
        <v>10.15</v>
      </c>
      <c r="J42" s="70">
        <v>10.15</v>
      </c>
      <c r="K42" s="70">
        <v>10.15</v>
      </c>
      <c r="L42" s="70">
        <v>10.15</v>
      </c>
      <c r="M42" s="70">
        <v>10.15</v>
      </c>
      <c r="N42" s="70">
        <v>10.15</v>
      </c>
      <c r="O42" s="70">
        <v>10.15</v>
      </c>
      <c r="P42" s="70">
        <v>10.15</v>
      </c>
      <c r="Q42" s="70">
        <v>10.15</v>
      </c>
      <c r="R42" s="70">
        <v>10.15</v>
      </c>
      <c r="S42" s="70">
        <v>10.15</v>
      </c>
      <c r="T42" s="70">
        <v>10.15</v>
      </c>
      <c r="U42" s="70">
        <v>10.15</v>
      </c>
    </row>
    <row r="43" spans="2:21" ht="15.75" customHeight="1" x14ac:dyDescent="0.3">
      <c r="B43" s="68">
        <f>IF('Export Customer Demand Volumes'!B43&lt;&gt;"",'Export Customer Demand Volumes'!B43,"")</f>
        <v>64060</v>
      </c>
      <c r="C43" s="69" t="str">
        <f>IF('Export Customer Demand Volumes'!C43&lt;&gt;"",'Export Customer Demand Volumes'!C43,"")</f>
        <v>*YP* Trimmings 75CL 27.2kg BP FRZ Non-Halal Generic Carton</v>
      </c>
      <c r="D43" s="18" t="s">
        <v>125</v>
      </c>
      <c r="E43" s="18" t="s">
        <v>126</v>
      </c>
      <c r="F43" s="70">
        <v>5.92</v>
      </c>
      <c r="G43" s="70">
        <v>5.92</v>
      </c>
      <c r="H43" s="70">
        <v>5.92</v>
      </c>
      <c r="I43" s="70">
        <v>5.92</v>
      </c>
      <c r="J43" s="70">
        <v>5.92</v>
      </c>
      <c r="K43" s="70">
        <v>5.92</v>
      </c>
      <c r="L43" s="70">
        <v>5.92</v>
      </c>
      <c r="M43" s="70">
        <v>5.92</v>
      </c>
      <c r="N43" s="70">
        <v>5.92</v>
      </c>
      <c r="O43" s="70">
        <v>5.92</v>
      </c>
      <c r="P43" s="70">
        <v>5.92</v>
      </c>
      <c r="Q43" s="70">
        <v>5.92</v>
      </c>
      <c r="R43" s="70">
        <v>5.92</v>
      </c>
      <c r="S43" s="70">
        <v>5.92</v>
      </c>
      <c r="T43" s="70">
        <v>5.92</v>
      </c>
      <c r="U43" s="70">
        <v>5.92</v>
      </c>
    </row>
    <row r="44" spans="2:21" ht="15.75" customHeight="1" x14ac:dyDescent="0.3">
      <c r="B44" s="68">
        <f>IF('Export Customer Demand Volumes'!B44&lt;&gt;"",'Export Customer Demand Volumes'!B44,"")</f>
        <v>72991</v>
      </c>
      <c r="C44" s="69" t="str">
        <f>IF('Export Customer Demand Volumes'!C44&lt;&gt;"",'Export Customer Demand Volumes'!C44,"")</f>
        <v>*YP* Topside/Inside Cap Off IW/VAC CHILLED Non-Halal Generic Carton</v>
      </c>
      <c r="D44" s="18" t="s">
        <v>125</v>
      </c>
      <c r="E44" s="18" t="s">
        <v>126</v>
      </c>
      <c r="F44" s="70">
        <v>10.52</v>
      </c>
      <c r="G44" s="70">
        <v>10.52</v>
      </c>
      <c r="H44" s="70">
        <v>10.52</v>
      </c>
      <c r="I44" s="70">
        <v>10.52</v>
      </c>
      <c r="J44" s="70">
        <v>10.52</v>
      </c>
      <c r="K44" s="70">
        <v>10.52</v>
      </c>
      <c r="L44" s="70">
        <v>10.52</v>
      </c>
      <c r="M44" s="70">
        <v>10.52</v>
      </c>
      <c r="N44" s="70">
        <v>10.52</v>
      </c>
      <c r="O44" s="70">
        <v>10.52</v>
      </c>
      <c r="P44" s="70">
        <v>10.52</v>
      </c>
      <c r="Q44" s="70">
        <v>10.52</v>
      </c>
      <c r="R44" s="70">
        <v>10.52</v>
      </c>
      <c r="S44" s="70">
        <v>10.52</v>
      </c>
      <c r="T44" s="70">
        <v>10.52</v>
      </c>
      <c r="U44" s="70">
        <v>10.52</v>
      </c>
    </row>
    <row r="45" spans="2:21" ht="15.75" customHeight="1" x14ac:dyDescent="0.3">
      <c r="B45" s="68">
        <f>IF('Export Customer Demand Volumes'!B45&lt;&gt;"",'Export Customer Demand Volumes'!B45,"")</f>
        <v>689667</v>
      </c>
      <c r="C45" s="69" t="str">
        <f>IF('Export Customer Demand Volumes'!C45&lt;&gt;"",'Export Customer Demand Volumes'!C45,"")</f>
        <v>*S* Neck Bone LP FRZ Halal Generic Carton</v>
      </c>
      <c r="D45" s="18" t="s">
        <v>125</v>
      </c>
      <c r="E45" s="18" t="s">
        <v>126</v>
      </c>
      <c r="F45" s="70">
        <v>2.35</v>
      </c>
      <c r="G45" s="70">
        <v>2.35</v>
      </c>
      <c r="H45" s="70">
        <v>2.35</v>
      </c>
      <c r="I45" s="70">
        <v>2.35</v>
      </c>
      <c r="J45" s="70">
        <v>2.35</v>
      </c>
      <c r="K45" s="70">
        <v>2.35</v>
      </c>
      <c r="L45" s="70">
        <v>2.35</v>
      </c>
      <c r="M45" s="70">
        <v>2.35</v>
      </c>
      <c r="N45" s="70">
        <v>2.35</v>
      </c>
      <c r="O45" s="70">
        <v>2.35</v>
      </c>
      <c r="P45" s="70">
        <v>2.35</v>
      </c>
      <c r="Q45" s="70">
        <v>2.35</v>
      </c>
      <c r="R45" s="70">
        <v>2.35</v>
      </c>
      <c r="S45" s="70">
        <v>2.35</v>
      </c>
      <c r="T45" s="70">
        <v>2.35</v>
      </c>
      <c r="U45" s="70">
        <v>2.35</v>
      </c>
    </row>
    <row r="46" spans="2:21" ht="15.75" customHeight="1" x14ac:dyDescent="0.3">
      <c r="B46" s="68">
        <f>IF('Export Customer Demand Volumes'!B46&lt;&gt;"",'Export Customer Demand Volumes'!B46,"")</f>
        <v>763706</v>
      </c>
      <c r="C46" s="69" t="str">
        <f>IF('Export Customer Demand Volumes'!C46&lt;&gt;"",'Export Customer Demand Volumes'!C46,"")</f>
        <v>*YP* Intercostals - Portion Minimum 85mm MW/VAC FRZ Non-Halal Generic Carton</v>
      </c>
      <c r="D46" s="18" t="s">
        <v>125</v>
      </c>
      <c r="E46" s="18" t="s">
        <v>126</v>
      </c>
      <c r="F46" s="70">
        <v>12</v>
      </c>
      <c r="G46" s="70">
        <v>12</v>
      </c>
      <c r="H46" s="70">
        <v>12</v>
      </c>
      <c r="I46" s="70">
        <v>12</v>
      </c>
      <c r="J46" s="70">
        <v>12</v>
      </c>
      <c r="K46" s="70">
        <v>12</v>
      </c>
      <c r="L46" s="70">
        <v>12</v>
      </c>
      <c r="M46" s="70">
        <v>12</v>
      </c>
      <c r="N46" s="70">
        <v>12</v>
      </c>
      <c r="O46" s="70">
        <v>12</v>
      </c>
      <c r="P46" s="70">
        <v>12</v>
      </c>
      <c r="Q46" s="70">
        <v>12</v>
      </c>
      <c r="R46" s="70">
        <v>12</v>
      </c>
      <c r="S46" s="70">
        <v>12</v>
      </c>
      <c r="T46" s="70">
        <v>12</v>
      </c>
      <c r="U46" s="70">
        <v>12</v>
      </c>
    </row>
    <row r="47" spans="2:21" ht="15.75" customHeight="1" x14ac:dyDescent="0.3">
      <c r="B47" s="68">
        <f>IF('Export Customer Demand Volumes'!B47&lt;&gt;"",'Export Customer Demand Volumes'!B47,"")</f>
        <v>764794</v>
      </c>
      <c r="C47" s="69" t="str">
        <f>IF('Export Customer Demand Volumes'!C47&lt;&gt;"",'Export Customer Demand Volumes'!C47,"")</f>
        <v>*YP* Chuck Short Ribs - 3 Rib 160mm MW/VAC FRZ Non-Halal Generic Carton</v>
      </c>
      <c r="D47" s="18" t="s">
        <v>125</v>
      </c>
      <c r="E47" s="18" t="s">
        <v>126</v>
      </c>
      <c r="F47" s="70">
        <v>10.220000000000001</v>
      </c>
      <c r="G47" s="70">
        <v>10.220000000000001</v>
      </c>
      <c r="H47" s="70">
        <v>10.220000000000001</v>
      </c>
      <c r="I47" s="70">
        <v>10.220000000000001</v>
      </c>
      <c r="J47" s="70">
        <v>10.220000000000001</v>
      </c>
      <c r="K47" s="70">
        <v>10.220000000000001</v>
      </c>
      <c r="L47" s="70">
        <v>10.220000000000001</v>
      </c>
      <c r="M47" s="70">
        <v>10.220000000000001</v>
      </c>
      <c r="N47" s="70">
        <v>10.220000000000001</v>
      </c>
      <c r="O47" s="70">
        <v>10.220000000000001</v>
      </c>
      <c r="P47" s="70">
        <v>10.220000000000001</v>
      </c>
      <c r="Q47" s="70">
        <v>10.220000000000001</v>
      </c>
      <c r="R47" s="70">
        <v>10.220000000000001</v>
      </c>
      <c r="S47" s="70">
        <v>10.220000000000001</v>
      </c>
      <c r="T47" s="70">
        <v>10.220000000000001</v>
      </c>
      <c r="U47" s="70">
        <v>10.220000000000001</v>
      </c>
    </row>
    <row r="48" spans="2:21" ht="15.75" customHeight="1" x14ac:dyDescent="0.3">
      <c r="B48" s="68">
        <f>IF('Export Customer Demand Volumes'!B48&lt;&gt;"",'Export Customer Demand Volumes'!B48,"")</f>
        <v>764828</v>
      </c>
      <c r="C48" s="69" t="str">
        <f>IF('Export Customer Demand Volumes'!C48&lt;&gt;"",'Export Customer Demand Volumes'!C48,"")</f>
        <v>*YP* Inside Skirt MW/VAC FRZ Non-Halal Generic Carton</v>
      </c>
      <c r="D48" s="18" t="s">
        <v>125</v>
      </c>
      <c r="E48" s="18" t="s">
        <v>126</v>
      </c>
      <c r="F48" s="70">
        <v>12.18</v>
      </c>
      <c r="G48" s="70">
        <v>12.18</v>
      </c>
      <c r="H48" s="70">
        <v>12.18</v>
      </c>
      <c r="I48" s="70">
        <v>12.18</v>
      </c>
      <c r="J48" s="70">
        <v>12.18</v>
      </c>
      <c r="K48" s="70">
        <v>12.18</v>
      </c>
      <c r="L48" s="70">
        <v>12.18</v>
      </c>
      <c r="M48" s="70">
        <v>12.18</v>
      </c>
      <c r="N48" s="70">
        <v>12.18</v>
      </c>
      <c r="O48" s="70">
        <v>12.18</v>
      </c>
      <c r="P48" s="70">
        <v>12.18</v>
      </c>
      <c r="Q48" s="70">
        <v>12.18</v>
      </c>
      <c r="R48" s="70">
        <v>12.18</v>
      </c>
      <c r="S48" s="70">
        <v>12.18</v>
      </c>
      <c r="T48" s="70">
        <v>12.18</v>
      </c>
      <c r="U48" s="70">
        <v>12.18</v>
      </c>
    </row>
    <row r="49" spans="2:21" ht="15.75" customHeight="1" x14ac:dyDescent="0.3">
      <c r="B49" s="68" t="str">
        <f>IF('Export Customer Demand Volumes'!B49&lt;&gt;"",'Export Customer Demand Volumes'!B49,"")</f>
        <v/>
      </c>
      <c r="C49" s="69" t="str">
        <f>IF('Export Customer Demand Volumes'!C49&lt;&gt;"",'Export Customer Demand Volumes'!C49,"")</f>
        <v/>
      </c>
      <c r="D49" s="18" t="s">
        <v>125</v>
      </c>
      <c r="E49" s="18" t="s">
        <v>126</v>
      </c>
      <c r="F49" s="70">
        <f>IF('Export Customer Demand Volumes'!F49&gt;0,SUMIFS('Export Customer Demand Orders'!$I:$I,'Export Customer Demand Orders'!$D:$D,'Export Customer Demand Pricing'!$B49,'Export Customer Demand Orders'!$B:$B,"&gt;="&amp;'Export Customer Demand Pricing'!F$10,'Export Customer Demand Orders'!$B:$B,"&lt;"&amp;('Export Customer Demand Pricing'!F$10)+7)/'Export Customer Demand Volumes'!F49,0)</f>
        <v>0</v>
      </c>
      <c r="G49" s="70">
        <f>IF('Export Customer Demand Volumes'!G49&gt;0,SUMIFS('Export Customer Demand Orders'!$I:$I,'Export Customer Demand Orders'!$D:$D,'Export Customer Demand Pricing'!$B49,'Export Customer Demand Orders'!$B:$B,"&gt;="&amp;'Export Customer Demand Pricing'!G$10,'Export Customer Demand Orders'!$B:$B,"&lt;"&amp;('Export Customer Demand Pricing'!G$10)+7)/'Export Customer Demand Volumes'!G49,0)</f>
        <v>0</v>
      </c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</row>
    <row r="50" spans="2:21" ht="15.75" customHeight="1" x14ac:dyDescent="0.3">
      <c r="B50" s="68" t="str">
        <f>IF('Export Customer Demand Volumes'!B50&lt;&gt;"",'Export Customer Demand Volumes'!B50,"")</f>
        <v/>
      </c>
      <c r="C50" s="69" t="str">
        <f>IF('Export Customer Demand Volumes'!C50&lt;&gt;"",'Export Customer Demand Volumes'!C50,"")</f>
        <v/>
      </c>
      <c r="D50" s="18" t="s">
        <v>125</v>
      </c>
      <c r="E50" s="18" t="s">
        <v>126</v>
      </c>
      <c r="F50" s="70">
        <f>IF('Export Customer Demand Volumes'!F50&gt;0,SUMIFS('Export Customer Demand Orders'!$I:$I,'Export Customer Demand Orders'!$D:$D,'Export Customer Demand Pricing'!$B50,'Export Customer Demand Orders'!$B:$B,"&gt;="&amp;'Export Customer Demand Pricing'!F$10,'Export Customer Demand Orders'!$B:$B,"&lt;"&amp;('Export Customer Demand Pricing'!F$10)+7)/'Export Customer Demand Volumes'!F50,0)</f>
        <v>0</v>
      </c>
      <c r="G50" s="70">
        <f>IF('Export Customer Demand Volumes'!G50&gt;0,SUMIFS('Export Customer Demand Orders'!$I:$I,'Export Customer Demand Orders'!$D:$D,'Export Customer Demand Pricing'!$B50,'Export Customer Demand Orders'!$B:$B,"&gt;="&amp;'Export Customer Demand Pricing'!G$10,'Export Customer Demand Orders'!$B:$B,"&lt;"&amp;('Export Customer Demand Pricing'!G$10)+7)/'Export Customer Demand Volumes'!G50,0)</f>
        <v>0</v>
      </c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</row>
    <row r="51" spans="2:21" ht="15.75" customHeight="1" x14ac:dyDescent="0.3">
      <c r="B51" s="68" t="str">
        <f>IF('Export Customer Demand Volumes'!B51&lt;&gt;"",'Export Customer Demand Volumes'!B51,"")</f>
        <v/>
      </c>
      <c r="C51" s="69" t="str">
        <f>IF('Export Customer Demand Volumes'!C51&lt;&gt;"",'Export Customer Demand Volumes'!C51,"")</f>
        <v/>
      </c>
      <c r="D51" s="18" t="s">
        <v>125</v>
      </c>
      <c r="E51" s="18" t="s">
        <v>126</v>
      </c>
      <c r="F51" s="70">
        <f>IF('Export Customer Demand Volumes'!F51&gt;0,SUMIFS('Export Customer Demand Orders'!$I:$I,'Export Customer Demand Orders'!$D:$D,'Export Customer Demand Pricing'!$B51,'Export Customer Demand Orders'!$B:$B,"&gt;="&amp;'Export Customer Demand Pricing'!F$10,'Export Customer Demand Orders'!$B:$B,"&lt;"&amp;('Export Customer Demand Pricing'!F$10)+7)/'Export Customer Demand Volumes'!F51,0)</f>
        <v>0</v>
      </c>
      <c r="G51" s="70">
        <f>IF('Export Customer Demand Volumes'!G51&gt;0,SUMIFS('Export Customer Demand Orders'!$I:$I,'Export Customer Demand Orders'!$D:$D,'Export Customer Demand Pricing'!$B51,'Export Customer Demand Orders'!$B:$B,"&gt;="&amp;'Export Customer Demand Pricing'!G$10,'Export Customer Demand Orders'!$B:$B,"&lt;"&amp;('Export Customer Demand Pricing'!G$10)+7)/'Export Customer Demand Volumes'!G51,0)</f>
        <v>0</v>
      </c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</row>
    <row r="52" spans="2:21" ht="15.75" customHeight="1" x14ac:dyDescent="0.3">
      <c r="B52" s="68" t="str">
        <f>IF('Export Customer Demand Volumes'!B52&lt;&gt;"",'Export Customer Demand Volumes'!B52,"")</f>
        <v/>
      </c>
      <c r="C52" s="69" t="str">
        <f>IF('Export Customer Demand Volumes'!C52&lt;&gt;"",'Export Customer Demand Volumes'!C52,"")</f>
        <v/>
      </c>
      <c r="D52" s="18" t="s">
        <v>125</v>
      </c>
      <c r="E52" s="18" t="s">
        <v>126</v>
      </c>
      <c r="F52" s="70">
        <f>IF('Export Customer Demand Volumes'!F52&gt;0,SUMIFS('Export Customer Demand Orders'!$I:$I,'Export Customer Demand Orders'!$D:$D,'Export Customer Demand Pricing'!$B52,'Export Customer Demand Orders'!$B:$B,"&gt;="&amp;'Export Customer Demand Pricing'!F$10,'Export Customer Demand Orders'!$B:$B,"&lt;"&amp;('Export Customer Demand Pricing'!F$10)+7)/'Export Customer Demand Volumes'!F52,0)</f>
        <v>0</v>
      </c>
      <c r="G52" s="70">
        <f>IF('Export Customer Demand Volumes'!G52&gt;0,SUMIFS('Export Customer Demand Orders'!$I:$I,'Export Customer Demand Orders'!$D:$D,'Export Customer Demand Pricing'!$B52,'Export Customer Demand Orders'!$B:$B,"&gt;="&amp;'Export Customer Demand Pricing'!G$10,'Export Customer Demand Orders'!$B:$B,"&lt;"&amp;('Export Customer Demand Pricing'!G$10)+7)/'Export Customer Demand Volumes'!G52,0)</f>
        <v>0</v>
      </c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</row>
    <row r="53" spans="2:21" ht="15.75" customHeight="1" x14ac:dyDescent="0.3">
      <c r="B53" s="68" t="str">
        <f>IF('Export Customer Demand Volumes'!B53&lt;&gt;"",'Export Customer Demand Volumes'!B53,"")</f>
        <v/>
      </c>
      <c r="C53" s="69" t="str">
        <f>IF('Export Customer Demand Volumes'!C53&lt;&gt;"",'Export Customer Demand Volumes'!C53,"")</f>
        <v/>
      </c>
      <c r="D53" s="18" t="s">
        <v>125</v>
      </c>
      <c r="E53" s="18" t="s">
        <v>126</v>
      </c>
      <c r="F53" s="70">
        <f>IF('Export Customer Demand Volumes'!F53&gt;0,SUMIFS('Export Customer Demand Orders'!$I:$I,'Export Customer Demand Orders'!$D:$D,'Export Customer Demand Pricing'!$B53,'Export Customer Demand Orders'!$B:$B,"&gt;="&amp;'Export Customer Demand Pricing'!F$10,'Export Customer Demand Orders'!$B:$B,"&lt;"&amp;('Export Customer Demand Pricing'!F$10)+7)/'Export Customer Demand Volumes'!F53,0)</f>
        <v>0</v>
      </c>
      <c r="G53" s="70">
        <f>IF('Export Customer Demand Volumes'!G53&gt;0,SUMIFS('Export Customer Demand Orders'!$I:$I,'Export Customer Demand Orders'!$D:$D,'Export Customer Demand Pricing'!$B53,'Export Customer Demand Orders'!$B:$B,"&gt;="&amp;'Export Customer Demand Pricing'!G$10,'Export Customer Demand Orders'!$B:$B,"&lt;"&amp;('Export Customer Demand Pricing'!G$10)+7)/'Export Customer Demand Volumes'!G53,0)</f>
        <v>0</v>
      </c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</row>
    <row r="54" spans="2:21" ht="15.75" customHeight="1" x14ac:dyDescent="0.3">
      <c r="B54" s="68" t="str">
        <f>IF('Export Customer Demand Volumes'!B54&lt;&gt;"",'Export Customer Demand Volumes'!B54,"")</f>
        <v/>
      </c>
      <c r="C54" s="69" t="str">
        <f>IF('Export Customer Demand Volumes'!C54&lt;&gt;"",'Export Customer Demand Volumes'!C54,"")</f>
        <v/>
      </c>
      <c r="D54" s="18" t="s">
        <v>125</v>
      </c>
      <c r="E54" s="18" t="s">
        <v>126</v>
      </c>
      <c r="F54" s="70">
        <f>IF('Export Customer Demand Volumes'!F54&gt;0,SUMIFS('Export Customer Demand Orders'!$I:$I,'Export Customer Demand Orders'!$D:$D,'Export Customer Demand Pricing'!$B54,'Export Customer Demand Orders'!$B:$B,"&gt;="&amp;'Export Customer Demand Pricing'!F$10,'Export Customer Demand Orders'!$B:$B,"&lt;"&amp;('Export Customer Demand Pricing'!F$10)+7)/'Export Customer Demand Volumes'!F54,0)</f>
        <v>0</v>
      </c>
      <c r="G54" s="70">
        <f>IF('Export Customer Demand Volumes'!G54&gt;0,SUMIFS('Export Customer Demand Orders'!$I:$I,'Export Customer Demand Orders'!$D:$D,'Export Customer Demand Pricing'!$B54,'Export Customer Demand Orders'!$B:$B,"&gt;="&amp;'Export Customer Demand Pricing'!G$10,'Export Customer Demand Orders'!$B:$B,"&lt;"&amp;('Export Customer Demand Pricing'!G$10)+7)/'Export Customer Demand Volumes'!G54,0)</f>
        <v>0</v>
      </c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</row>
    <row r="55" spans="2:21" ht="15.75" customHeight="1" x14ac:dyDescent="0.3">
      <c r="B55" s="68" t="str">
        <f>IF('Export Customer Demand Volumes'!B55&lt;&gt;"",'Export Customer Demand Volumes'!B55,"")</f>
        <v/>
      </c>
      <c r="C55" s="69" t="str">
        <f>IF('Export Customer Demand Volumes'!C55&lt;&gt;"",'Export Customer Demand Volumes'!C55,"")</f>
        <v/>
      </c>
      <c r="D55" s="18" t="s">
        <v>125</v>
      </c>
      <c r="E55" s="18" t="s">
        <v>126</v>
      </c>
      <c r="F55" s="70">
        <f>IF('Export Customer Demand Volumes'!F55&gt;0,SUMIFS('Export Customer Demand Orders'!$I:$I,'Export Customer Demand Orders'!$D:$D,'Export Customer Demand Pricing'!$B55,'Export Customer Demand Orders'!$B:$B,"&gt;="&amp;'Export Customer Demand Pricing'!F$10,'Export Customer Demand Orders'!$B:$B,"&lt;"&amp;('Export Customer Demand Pricing'!F$10)+7)/'Export Customer Demand Volumes'!F55,0)</f>
        <v>0</v>
      </c>
      <c r="G55" s="70">
        <f>IF('Export Customer Demand Volumes'!G55&gt;0,SUMIFS('Export Customer Demand Orders'!$I:$I,'Export Customer Demand Orders'!$D:$D,'Export Customer Demand Pricing'!$B55,'Export Customer Demand Orders'!$B:$B,"&gt;="&amp;'Export Customer Demand Pricing'!G$10,'Export Customer Demand Orders'!$B:$B,"&lt;"&amp;('Export Customer Demand Pricing'!G$10)+7)/'Export Customer Demand Volumes'!G55,0)</f>
        <v>0</v>
      </c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</row>
    <row r="56" spans="2:21" ht="15.75" customHeight="1" x14ac:dyDescent="0.3">
      <c r="B56" s="68" t="str">
        <f>IF('Export Customer Demand Volumes'!B56&lt;&gt;"",'Export Customer Demand Volumes'!B56,"")</f>
        <v/>
      </c>
      <c r="C56" s="69" t="str">
        <f>IF('Export Customer Demand Volumes'!C56&lt;&gt;"",'Export Customer Demand Volumes'!C56,"")</f>
        <v/>
      </c>
      <c r="D56" s="18" t="s">
        <v>125</v>
      </c>
      <c r="E56" s="18" t="s">
        <v>126</v>
      </c>
      <c r="F56" s="70">
        <f>IF('Export Customer Demand Volumes'!F56&gt;0,SUMIFS('Export Customer Demand Orders'!$I:$I,'Export Customer Demand Orders'!$D:$D,'Export Customer Demand Pricing'!$B56,'Export Customer Demand Orders'!$B:$B,"&gt;="&amp;'Export Customer Demand Pricing'!F$10,'Export Customer Demand Orders'!$B:$B,"&lt;"&amp;('Export Customer Demand Pricing'!F$10)+7)/'Export Customer Demand Volumes'!F56,0)</f>
        <v>0</v>
      </c>
      <c r="G56" s="70">
        <f>IF('Export Customer Demand Volumes'!G56&gt;0,SUMIFS('Export Customer Demand Orders'!$I:$I,'Export Customer Demand Orders'!$D:$D,'Export Customer Demand Pricing'!$B56,'Export Customer Demand Orders'!$B:$B,"&gt;="&amp;'Export Customer Demand Pricing'!G$10,'Export Customer Demand Orders'!$B:$B,"&lt;"&amp;('Export Customer Demand Pricing'!G$10)+7)/'Export Customer Demand Volumes'!G56,0)</f>
        <v>0</v>
      </c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</row>
    <row r="57" spans="2:21" ht="15.75" customHeight="1" x14ac:dyDescent="0.3">
      <c r="B57" s="68" t="str">
        <f>IF('Export Customer Demand Volumes'!B57&lt;&gt;"",'Export Customer Demand Volumes'!B57,"")</f>
        <v/>
      </c>
      <c r="C57" s="69" t="str">
        <f>IF('Export Customer Demand Volumes'!C57&lt;&gt;"",'Export Customer Demand Volumes'!C57,"")</f>
        <v/>
      </c>
      <c r="D57" s="18" t="s">
        <v>125</v>
      </c>
      <c r="E57" s="18" t="s">
        <v>126</v>
      </c>
      <c r="F57" s="70">
        <f>IF('Export Customer Demand Volumes'!F57&gt;0,SUMIFS('Export Customer Demand Orders'!$I:$I,'Export Customer Demand Orders'!$D:$D,'Export Customer Demand Pricing'!$B57,'Export Customer Demand Orders'!$B:$B,"&gt;="&amp;'Export Customer Demand Pricing'!F$10,'Export Customer Demand Orders'!$B:$B,"&lt;"&amp;('Export Customer Demand Pricing'!F$10)+7)/'Export Customer Demand Volumes'!F57,0)</f>
        <v>0</v>
      </c>
      <c r="G57" s="70">
        <f>IF('Export Customer Demand Volumes'!G57&gt;0,SUMIFS('Export Customer Demand Orders'!$I:$I,'Export Customer Demand Orders'!$D:$D,'Export Customer Demand Pricing'!$B57,'Export Customer Demand Orders'!$B:$B,"&gt;="&amp;'Export Customer Demand Pricing'!G$10,'Export Customer Demand Orders'!$B:$B,"&lt;"&amp;('Export Customer Demand Pricing'!G$10)+7)/'Export Customer Demand Volumes'!G57,0)</f>
        <v>0</v>
      </c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</row>
    <row r="58" spans="2:21" ht="15.75" customHeight="1" x14ac:dyDescent="0.3">
      <c r="B58" s="68" t="str">
        <f>IF('Export Customer Demand Volumes'!B58&lt;&gt;"",'Export Customer Demand Volumes'!B58,"")</f>
        <v/>
      </c>
      <c r="C58" s="69" t="str">
        <f>IF('Export Customer Demand Volumes'!C58&lt;&gt;"",'Export Customer Demand Volumes'!C58,"")</f>
        <v/>
      </c>
      <c r="D58" s="18" t="s">
        <v>125</v>
      </c>
      <c r="E58" s="18" t="s">
        <v>126</v>
      </c>
      <c r="F58" s="70">
        <f>IF('Export Customer Demand Volumes'!F58&gt;0,SUMIFS('Export Customer Demand Orders'!$I:$I,'Export Customer Demand Orders'!$D:$D,'Export Customer Demand Pricing'!$B58,'Export Customer Demand Orders'!$B:$B,"&gt;="&amp;'Export Customer Demand Pricing'!F$10,'Export Customer Demand Orders'!$B:$B,"&lt;"&amp;('Export Customer Demand Pricing'!F$10)+7)/'Export Customer Demand Volumes'!F58,0)</f>
        <v>0</v>
      </c>
      <c r="G58" s="70">
        <f>IF('Export Customer Demand Volumes'!G58&gt;0,SUMIFS('Export Customer Demand Orders'!$I:$I,'Export Customer Demand Orders'!$D:$D,'Export Customer Demand Pricing'!$B58,'Export Customer Demand Orders'!$B:$B,"&gt;="&amp;'Export Customer Demand Pricing'!G$10,'Export Customer Demand Orders'!$B:$B,"&lt;"&amp;('Export Customer Demand Pricing'!G$10)+7)/'Export Customer Demand Volumes'!G58,0)</f>
        <v>0</v>
      </c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</row>
    <row r="59" spans="2:21" ht="15.75" customHeight="1" x14ac:dyDescent="0.3">
      <c r="B59" s="68" t="str">
        <f>IF('Export Customer Demand Volumes'!B59&lt;&gt;"",'Export Customer Demand Volumes'!B59,"")</f>
        <v/>
      </c>
      <c r="C59" s="69" t="str">
        <f>IF('Export Customer Demand Volumes'!C59&lt;&gt;"",'Export Customer Demand Volumes'!C59,"")</f>
        <v/>
      </c>
      <c r="D59" s="18" t="s">
        <v>125</v>
      </c>
      <c r="E59" s="18" t="s">
        <v>126</v>
      </c>
      <c r="F59" s="70">
        <f>IF('Export Customer Demand Volumes'!F59&gt;0,SUMIFS('Export Customer Demand Orders'!$I:$I,'Export Customer Demand Orders'!$D:$D,'Export Customer Demand Pricing'!$B59,'Export Customer Demand Orders'!$B:$B,"&gt;="&amp;'Export Customer Demand Pricing'!F$10,'Export Customer Demand Orders'!$B:$B,"&lt;"&amp;('Export Customer Demand Pricing'!F$10)+7)/'Export Customer Demand Volumes'!F59,0)</f>
        <v>0</v>
      </c>
      <c r="G59" s="70">
        <f>IF('Export Customer Demand Volumes'!G59&gt;0,SUMIFS('Export Customer Demand Orders'!$I:$I,'Export Customer Demand Orders'!$D:$D,'Export Customer Demand Pricing'!$B59,'Export Customer Demand Orders'!$B:$B,"&gt;="&amp;'Export Customer Demand Pricing'!G$10,'Export Customer Demand Orders'!$B:$B,"&lt;"&amp;('Export Customer Demand Pricing'!G$10)+7)/'Export Customer Demand Volumes'!G59,0)</f>
        <v>0</v>
      </c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spans="2:21" ht="15.75" customHeight="1" x14ac:dyDescent="0.3">
      <c r="B60" s="68" t="str">
        <f>IF('Export Customer Demand Volumes'!B60&lt;&gt;"",'Export Customer Demand Volumes'!B60,"")</f>
        <v/>
      </c>
      <c r="C60" s="69" t="str">
        <f>IF('Export Customer Demand Volumes'!C60&lt;&gt;"",'Export Customer Demand Volumes'!C60,"")</f>
        <v/>
      </c>
      <c r="D60" s="18" t="s">
        <v>125</v>
      </c>
      <c r="E60" s="18" t="s">
        <v>126</v>
      </c>
      <c r="F60" s="70">
        <f>IF('Export Customer Demand Volumes'!F60&gt;0,SUMIFS('Export Customer Demand Orders'!$I:$I,'Export Customer Demand Orders'!$D:$D,'Export Customer Demand Pricing'!$B60,'Export Customer Demand Orders'!$B:$B,"&gt;="&amp;'Export Customer Demand Pricing'!F$10,'Export Customer Demand Orders'!$B:$B,"&lt;"&amp;('Export Customer Demand Pricing'!F$10)+7)/'Export Customer Demand Volumes'!F60,0)</f>
        <v>0</v>
      </c>
      <c r="G60" s="70">
        <f>IF('Export Customer Demand Volumes'!G60&gt;0,SUMIFS('Export Customer Demand Orders'!$I:$I,'Export Customer Demand Orders'!$D:$D,'Export Customer Demand Pricing'!$B60,'Export Customer Demand Orders'!$B:$B,"&gt;="&amp;'Export Customer Demand Pricing'!G$10,'Export Customer Demand Orders'!$B:$B,"&lt;"&amp;('Export Customer Demand Pricing'!G$10)+7)/'Export Customer Demand Volumes'!G60,0)</f>
        <v>0</v>
      </c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spans="2:21" ht="15.75" customHeight="1" x14ac:dyDescent="0.3">
      <c r="B61" s="68">
        <v>663968</v>
      </c>
      <c r="C61" s="69" t="str">
        <f>IF('Export Customer Demand Volumes'!C61&lt;&gt;"",'Export Customer Demand Volumes'!C61,"")</f>
        <v/>
      </c>
      <c r="D61" s="18" t="s">
        <v>125</v>
      </c>
      <c r="E61" s="18" t="s">
        <v>126</v>
      </c>
      <c r="F61" s="70">
        <f>IF('Export Customer Demand Volumes'!F61&gt;0,SUMIFS('Export Customer Demand Orders'!$I:$I,'Export Customer Demand Orders'!$D:$D,'Export Customer Demand Pricing'!$B61,'Export Customer Demand Orders'!$B:$B,"&gt;="&amp;'Export Customer Demand Pricing'!F$10,'Export Customer Demand Orders'!$B:$B,"&lt;"&amp;('Export Customer Demand Pricing'!F$10)+7)/'Export Customer Demand Volumes'!F61,0)</f>
        <v>0</v>
      </c>
      <c r="G61" s="70">
        <f>IF('Export Customer Demand Volumes'!G61&gt;0,SUMIFS('Export Customer Demand Orders'!$I:$I,'Export Customer Demand Orders'!$D:$D,'Export Customer Demand Pricing'!$B61,'Export Customer Demand Orders'!$B:$B,"&gt;="&amp;'Export Customer Demand Pricing'!G$10,'Export Customer Demand Orders'!$B:$B,"&lt;"&amp;('Export Customer Demand Pricing'!G$10)+7)/'Export Customer Demand Volumes'!G61,0)</f>
        <v>0</v>
      </c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spans="2:21" ht="15.75" customHeight="1" x14ac:dyDescent="0.3">
      <c r="B62" s="68">
        <v>698166</v>
      </c>
      <c r="C62" s="69" t="str">
        <f>IF('Export Customer Demand Volumes'!C62&lt;&gt;"",'Export Customer Demand Volumes'!C62,"")</f>
        <v/>
      </c>
      <c r="D62" s="18" t="s">
        <v>125</v>
      </c>
      <c r="E62" s="18" t="s">
        <v>126</v>
      </c>
      <c r="F62" s="70">
        <f>IF('Export Customer Demand Volumes'!F62&gt;0,SUMIFS('Export Customer Demand Orders'!$I:$I,'Export Customer Demand Orders'!$D:$D,'Export Customer Demand Pricing'!$B62,'Export Customer Demand Orders'!$B:$B,"&gt;="&amp;'Export Customer Demand Pricing'!F$10,'Export Customer Demand Orders'!$B:$B,"&lt;"&amp;('Export Customer Demand Pricing'!F$10)+7)/'Export Customer Demand Volumes'!F62,0)</f>
        <v>0</v>
      </c>
      <c r="G62" s="70">
        <f>IF('Export Customer Demand Volumes'!G62&gt;0,SUMIFS('Export Customer Demand Orders'!$I:$I,'Export Customer Demand Orders'!$D:$D,'Export Customer Demand Pricing'!$B62,'Export Customer Demand Orders'!$B:$B,"&gt;="&amp;'Export Customer Demand Pricing'!G$10,'Export Customer Demand Orders'!$B:$B,"&lt;"&amp;('Export Customer Demand Pricing'!G$10)+7)/'Export Customer Demand Volumes'!G62,0)</f>
        <v>0</v>
      </c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spans="2:21" ht="15.75" customHeight="1" x14ac:dyDescent="0.3">
      <c r="B63" s="68">
        <v>764862</v>
      </c>
      <c r="C63" s="69" t="str">
        <f>IF('Export Customer Demand Volumes'!C63&lt;&gt;"",'Export Customer Demand Volumes'!C63,"")</f>
        <v/>
      </c>
      <c r="D63" s="18" t="s">
        <v>125</v>
      </c>
      <c r="E63" s="18" t="s">
        <v>126</v>
      </c>
      <c r="F63" s="70">
        <f>IF('Export Customer Demand Volumes'!F63&gt;0,SUMIFS('Export Customer Demand Orders'!$I:$I,'Export Customer Demand Orders'!$D:$D,'Export Customer Demand Pricing'!$B63,'Export Customer Demand Orders'!$B:$B,"&gt;="&amp;'Export Customer Demand Pricing'!F$10,'Export Customer Demand Orders'!$B:$B,"&lt;"&amp;('Export Customer Demand Pricing'!F$10)+7)/'Export Customer Demand Volumes'!F63,0)</f>
        <v>0</v>
      </c>
      <c r="G63" s="70">
        <f>IF('Export Customer Demand Volumes'!G63&gt;0,SUMIFS('Export Customer Demand Orders'!$I:$I,'Export Customer Demand Orders'!$D:$D,'Export Customer Demand Pricing'!$B63,'Export Customer Demand Orders'!$B:$B,"&gt;="&amp;'Export Customer Demand Pricing'!G$10,'Export Customer Demand Orders'!$B:$B,"&lt;"&amp;('Export Customer Demand Pricing'!G$10)+7)/'Export Customer Demand Volumes'!G63,0)</f>
        <v>0</v>
      </c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spans="2:21" ht="15.75" customHeight="1" x14ac:dyDescent="0.3">
      <c r="B64" s="68" t="str">
        <f>IF('Export Customer Demand Volumes'!B64&lt;&gt;"",'Export Customer Demand Volumes'!B64,"")</f>
        <v/>
      </c>
      <c r="C64" s="69" t="str">
        <f ca="1">IF('Export Customer Demand Volumes'!C64&lt;&gt;"",'Export Customer Demand Volumes'!C64,"")</f>
        <v/>
      </c>
      <c r="D64" s="18" t="s">
        <v>125</v>
      </c>
      <c r="E64" s="18" t="s">
        <v>126</v>
      </c>
      <c r="F64" s="70">
        <f>IF('Export Customer Demand Volumes'!F64&gt;0,SUMIFS('Export Customer Demand Orders'!$I:$I,'Export Customer Demand Orders'!$D:$D,'Export Customer Demand Pricing'!$B64,'Export Customer Demand Orders'!$B:$B,"&gt;="&amp;'Export Customer Demand Pricing'!F$10,'Export Customer Demand Orders'!$B:$B,"&lt;"&amp;('Export Customer Demand Pricing'!F$10)+7)/'Export Customer Demand Volumes'!F64,0)</f>
        <v>0</v>
      </c>
      <c r="G64" s="70">
        <f>IF('Export Customer Demand Volumes'!G64&gt;0,SUMIFS('Export Customer Demand Orders'!$I:$I,'Export Customer Demand Orders'!$D:$D,'Export Customer Demand Pricing'!$B64,'Export Customer Demand Orders'!$B:$B,"&gt;="&amp;'Export Customer Demand Pricing'!G$10,'Export Customer Demand Orders'!$B:$B,"&lt;"&amp;('Export Customer Demand Pricing'!G$10)+7)/'Export Customer Demand Volumes'!G64,0)</f>
        <v>0</v>
      </c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spans="2:21" ht="15.75" customHeight="1" x14ac:dyDescent="0.3">
      <c r="B65" s="68" t="str">
        <f>IF('Export Customer Demand Volumes'!B65&lt;&gt;"",'Export Customer Demand Volumes'!B65,"")</f>
        <v/>
      </c>
      <c r="C65" s="69" t="str">
        <f ca="1">IF('Export Customer Demand Volumes'!C65&lt;&gt;"",'Export Customer Demand Volumes'!C65,"")</f>
        <v/>
      </c>
      <c r="D65" s="18" t="s">
        <v>125</v>
      </c>
      <c r="E65" s="18" t="s">
        <v>126</v>
      </c>
      <c r="F65" s="70">
        <f>IF('Export Customer Demand Volumes'!F65&gt;0,SUMIFS('Export Customer Demand Orders'!$I:$I,'Export Customer Demand Orders'!$D:$D,'Export Customer Demand Pricing'!$B65,'Export Customer Demand Orders'!$B:$B,"&gt;="&amp;'Export Customer Demand Pricing'!F$10,'Export Customer Demand Orders'!$B:$B,"&lt;"&amp;('Export Customer Demand Pricing'!F$10)+7)/'Export Customer Demand Volumes'!F65,0)</f>
        <v>0</v>
      </c>
      <c r="G65" s="70">
        <f>IF('Export Customer Demand Volumes'!G65&gt;0,SUMIFS('Export Customer Demand Orders'!$I:$I,'Export Customer Demand Orders'!$D:$D,'Export Customer Demand Pricing'!$B65,'Export Customer Demand Orders'!$B:$B,"&gt;="&amp;'Export Customer Demand Pricing'!G$10,'Export Customer Demand Orders'!$B:$B,"&lt;"&amp;('Export Customer Demand Pricing'!G$10)+7)/'Export Customer Demand Volumes'!G65,0)</f>
        <v>0</v>
      </c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spans="2:21" ht="15.75" customHeight="1" x14ac:dyDescent="0.3">
      <c r="B66" s="68" t="str">
        <f>IF('Export Customer Demand Volumes'!B66&lt;&gt;"",'Export Customer Demand Volumes'!B66,"")</f>
        <v/>
      </c>
      <c r="C66" s="69" t="str">
        <f ca="1">IF('Export Customer Demand Volumes'!C66&lt;&gt;"",'Export Customer Demand Volumes'!C66,"")</f>
        <v/>
      </c>
      <c r="D66" s="18" t="s">
        <v>125</v>
      </c>
      <c r="E66" s="18" t="s">
        <v>126</v>
      </c>
      <c r="F66" s="70">
        <f>IF('Export Customer Demand Volumes'!F66&gt;0,SUMIFS('Export Customer Demand Orders'!$I:$I,'Export Customer Demand Orders'!$D:$D,'Export Customer Demand Pricing'!$B66,'Export Customer Demand Orders'!$B:$B,"&gt;="&amp;'Export Customer Demand Pricing'!F$10,'Export Customer Demand Orders'!$B:$B,"&lt;"&amp;('Export Customer Demand Pricing'!F$10)+7)/'Export Customer Demand Volumes'!F66,0)</f>
        <v>0</v>
      </c>
      <c r="G66" s="70">
        <f>IF('Export Customer Demand Volumes'!G66&gt;0,SUMIFS('Export Customer Demand Orders'!$I:$I,'Export Customer Demand Orders'!$D:$D,'Export Customer Demand Pricing'!$B66,'Export Customer Demand Orders'!$B:$B,"&gt;="&amp;'Export Customer Demand Pricing'!G$10,'Export Customer Demand Orders'!$B:$B,"&lt;"&amp;('Export Customer Demand Pricing'!G$10)+7)/'Export Customer Demand Volumes'!G66,0)</f>
        <v>0</v>
      </c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spans="2:21" ht="15.75" customHeight="1" x14ac:dyDescent="0.3">
      <c r="B67" s="68" t="str">
        <f>IF('Export Customer Demand Volumes'!B67&lt;&gt;"",'Export Customer Demand Volumes'!B67,"")</f>
        <v/>
      </c>
      <c r="C67" s="69" t="str">
        <f ca="1">IF('Export Customer Demand Volumes'!C67&lt;&gt;"",'Export Customer Demand Volumes'!C67,"")</f>
        <v/>
      </c>
      <c r="D67" s="18" t="s">
        <v>125</v>
      </c>
      <c r="E67" s="18" t="s">
        <v>126</v>
      </c>
      <c r="F67" s="70">
        <f>IF('Export Customer Demand Volumes'!F67&gt;0,SUMIFS('Export Customer Demand Orders'!$I:$I,'Export Customer Demand Orders'!$D:$D,'Export Customer Demand Pricing'!$B67,'Export Customer Demand Orders'!$B:$B,"&gt;="&amp;'Export Customer Demand Pricing'!F$10,'Export Customer Demand Orders'!$B:$B,"&lt;"&amp;('Export Customer Demand Pricing'!F$10)+7)/'Export Customer Demand Volumes'!F67,0)</f>
        <v>0</v>
      </c>
      <c r="G67" s="70">
        <f>IF('Export Customer Demand Volumes'!G67&gt;0,SUMIFS('Export Customer Demand Orders'!$I:$I,'Export Customer Demand Orders'!$D:$D,'Export Customer Demand Pricing'!$B67,'Export Customer Demand Orders'!$B:$B,"&gt;="&amp;'Export Customer Demand Pricing'!G$10,'Export Customer Demand Orders'!$B:$B,"&lt;"&amp;('Export Customer Demand Pricing'!G$10)+7)/'Export Customer Demand Volumes'!G67,0)</f>
        <v>0</v>
      </c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spans="2:21" ht="15.75" customHeight="1" x14ac:dyDescent="0.3">
      <c r="B68" s="68" t="str">
        <f>IF('Export Customer Demand Volumes'!B68&lt;&gt;"",'Export Customer Demand Volumes'!B68,"")</f>
        <v/>
      </c>
      <c r="C68" s="69" t="str">
        <f ca="1">IF('Export Customer Demand Volumes'!C68&lt;&gt;"",'Export Customer Demand Volumes'!C68,"")</f>
        <v/>
      </c>
      <c r="D68" s="18" t="s">
        <v>125</v>
      </c>
      <c r="E68" s="18" t="s">
        <v>126</v>
      </c>
      <c r="F68" s="70">
        <f>IF('Export Customer Demand Volumes'!F68&gt;0,SUMIFS('Export Customer Demand Orders'!$I:$I,'Export Customer Demand Orders'!$D:$D,'Export Customer Demand Pricing'!$B68,'Export Customer Demand Orders'!$B:$B,"&gt;="&amp;'Export Customer Demand Pricing'!F$10,'Export Customer Demand Orders'!$B:$B,"&lt;"&amp;('Export Customer Demand Pricing'!F$10)+7)/'Export Customer Demand Volumes'!F68,0)</f>
        <v>0</v>
      </c>
      <c r="G68" s="70">
        <f>IF('Export Customer Demand Volumes'!G68&gt;0,SUMIFS('Export Customer Demand Orders'!$I:$I,'Export Customer Demand Orders'!$D:$D,'Export Customer Demand Pricing'!$B68,'Export Customer Demand Orders'!$B:$B,"&gt;="&amp;'Export Customer Demand Pricing'!G$10,'Export Customer Demand Orders'!$B:$B,"&lt;"&amp;('Export Customer Demand Pricing'!G$10)+7)/'Export Customer Demand Volumes'!G68,0)</f>
        <v>0</v>
      </c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2:21" ht="15.75" customHeight="1" x14ac:dyDescent="0.3">
      <c r="B69" s="68" t="str">
        <f>IF('Export Customer Demand Volumes'!B69&lt;&gt;"",'Export Customer Demand Volumes'!B69,"")</f>
        <v/>
      </c>
      <c r="C69" s="69" t="str">
        <f ca="1">IF('Export Customer Demand Volumes'!C69&lt;&gt;"",'Export Customer Demand Volumes'!C69,"")</f>
        <v/>
      </c>
      <c r="D69" s="18" t="s">
        <v>125</v>
      </c>
      <c r="E69" s="18" t="s">
        <v>126</v>
      </c>
      <c r="F69" s="70">
        <f>IF('Export Customer Demand Volumes'!F69&gt;0,SUMIFS('Export Customer Demand Orders'!$I:$I,'Export Customer Demand Orders'!$D:$D,'Export Customer Demand Pricing'!$B69,'Export Customer Demand Orders'!$B:$B,"&gt;="&amp;'Export Customer Demand Pricing'!F$10,'Export Customer Demand Orders'!$B:$B,"&lt;"&amp;('Export Customer Demand Pricing'!F$10)+7)/'Export Customer Demand Volumes'!F69,0)</f>
        <v>0</v>
      </c>
      <c r="G69" s="70">
        <f>IF('Export Customer Demand Volumes'!G69&gt;0,SUMIFS('Export Customer Demand Orders'!$I:$I,'Export Customer Demand Orders'!$D:$D,'Export Customer Demand Pricing'!$B69,'Export Customer Demand Orders'!$B:$B,"&gt;="&amp;'Export Customer Demand Pricing'!G$10,'Export Customer Demand Orders'!$B:$B,"&lt;"&amp;('Export Customer Demand Pricing'!G$10)+7)/'Export Customer Demand Volumes'!G69,0)</f>
        <v>0</v>
      </c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2:21" ht="15.75" customHeight="1" x14ac:dyDescent="0.3">
      <c r="B70" s="68" t="str">
        <f>IF('Export Customer Demand Volumes'!B70&lt;&gt;"",'Export Customer Demand Volumes'!B70,"")</f>
        <v/>
      </c>
      <c r="C70" s="69" t="str">
        <f ca="1">IF('Export Customer Demand Volumes'!C70&lt;&gt;"",'Export Customer Demand Volumes'!C70,"")</f>
        <v/>
      </c>
      <c r="D70" s="18" t="s">
        <v>125</v>
      </c>
      <c r="E70" s="18" t="s">
        <v>126</v>
      </c>
      <c r="F70" s="70">
        <f>IF('Export Customer Demand Volumes'!F70&gt;0,SUMIFS('Export Customer Demand Orders'!$I:$I,'Export Customer Demand Orders'!$D:$D,'Export Customer Demand Pricing'!$B70,'Export Customer Demand Orders'!$B:$B,"&gt;="&amp;'Export Customer Demand Pricing'!F$10,'Export Customer Demand Orders'!$B:$B,"&lt;"&amp;('Export Customer Demand Pricing'!F$10)+7)/'Export Customer Demand Volumes'!F70,0)</f>
        <v>0</v>
      </c>
      <c r="G70" s="70">
        <f>IF('Export Customer Demand Volumes'!G70&gt;0,SUMIFS('Export Customer Demand Orders'!$I:$I,'Export Customer Demand Orders'!$D:$D,'Export Customer Demand Pricing'!$B70,'Export Customer Demand Orders'!$B:$B,"&gt;="&amp;'Export Customer Demand Pricing'!G$10,'Export Customer Demand Orders'!$B:$B,"&lt;"&amp;('Export Customer Demand Pricing'!G$10)+7)/'Export Customer Demand Volumes'!G70,0)</f>
        <v>0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2:21" ht="15.75" customHeight="1" x14ac:dyDescent="0.3">
      <c r="B71" s="68" t="str">
        <f>IF('Export Customer Demand Volumes'!B71&lt;&gt;"",'Export Customer Demand Volumes'!B71,"")</f>
        <v/>
      </c>
      <c r="C71" s="69" t="str">
        <f ca="1">IF('Export Customer Demand Volumes'!C71&lt;&gt;"",'Export Customer Demand Volumes'!C71,"")</f>
        <v/>
      </c>
      <c r="D71" s="18" t="s">
        <v>125</v>
      </c>
      <c r="E71" s="18" t="s">
        <v>126</v>
      </c>
      <c r="F71" s="70">
        <f>IF('Export Customer Demand Volumes'!F71&gt;0,SUMIFS('Export Customer Demand Orders'!$I:$I,'Export Customer Demand Orders'!$D:$D,'Export Customer Demand Pricing'!$B71,'Export Customer Demand Orders'!$B:$B,"&gt;="&amp;'Export Customer Demand Pricing'!F$10,'Export Customer Demand Orders'!$B:$B,"&lt;"&amp;('Export Customer Demand Pricing'!F$10)+7)/'Export Customer Demand Volumes'!F71,0)</f>
        <v>0</v>
      </c>
      <c r="G71" s="70">
        <f>IF('Export Customer Demand Volumes'!G71&gt;0,SUMIFS('Export Customer Demand Orders'!$I:$I,'Export Customer Demand Orders'!$D:$D,'Export Customer Demand Pricing'!$B71,'Export Customer Demand Orders'!$B:$B,"&gt;="&amp;'Export Customer Demand Pricing'!G$10,'Export Customer Demand Orders'!$B:$B,"&lt;"&amp;('Export Customer Demand Pricing'!G$10)+7)/'Export Customer Demand Volumes'!G71,0)</f>
        <v>0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spans="2:21" ht="15.75" customHeight="1" x14ac:dyDescent="0.3">
      <c r="B72" s="68" t="str">
        <f>IF('Export Customer Demand Volumes'!B72&lt;&gt;"",'Export Customer Demand Volumes'!B72,"")</f>
        <v/>
      </c>
      <c r="C72" s="69" t="str">
        <f ca="1">IF('Export Customer Demand Volumes'!C72&lt;&gt;"",'Export Customer Demand Volumes'!C72,"")</f>
        <v/>
      </c>
      <c r="D72" s="18" t="s">
        <v>125</v>
      </c>
      <c r="E72" s="18" t="s">
        <v>126</v>
      </c>
      <c r="F72" s="70">
        <f>IF('Export Customer Demand Volumes'!F72&gt;0,SUMIFS('Export Customer Demand Orders'!$I:$I,'Export Customer Demand Orders'!$D:$D,'Export Customer Demand Pricing'!$B72,'Export Customer Demand Orders'!$B:$B,"&gt;="&amp;'Export Customer Demand Pricing'!F$10,'Export Customer Demand Orders'!$B:$B,"&lt;"&amp;('Export Customer Demand Pricing'!F$10)+7)/'Export Customer Demand Volumes'!F72,0)</f>
        <v>0</v>
      </c>
      <c r="G72" s="70">
        <f>IF('Export Customer Demand Volumes'!G72&gt;0,SUMIFS('Export Customer Demand Orders'!$I:$I,'Export Customer Demand Orders'!$D:$D,'Export Customer Demand Pricing'!$B72,'Export Customer Demand Orders'!$B:$B,"&gt;="&amp;'Export Customer Demand Pricing'!G$10,'Export Customer Demand Orders'!$B:$B,"&lt;"&amp;('Export Customer Demand Pricing'!G$10)+7)/'Export Customer Demand Volumes'!G72,0)</f>
        <v>0</v>
      </c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spans="2:21" ht="15.75" customHeight="1" x14ac:dyDescent="0.3">
      <c r="B73" s="68" t="str">
        <f>IF('Export Customer Demand Volumes'!B73&lt;&gt;"",'Export Customer Demand Volumes'!B73,"")</f>
        <v/>
      </c>
      <c r="C73" s="69" t="str">
        <f ca="1">IF('Export Customer Demand Volumes'!C73&lt;&gt;"",'Export Customer Demand Volumes'!C73,"")</f>
        <v/>
      </c>
      <c r="D73" s="18" t="s">
        <v>125</v>
      </c>
      <c r="E73" s="18" t="s">
        <v>126</v>
      </c>
      <c r="F73" s="70">
        <f>IF('Export Customer Demand Volumes'!F73&gt;0,SUMIFS('Export Customer Demand Orders'!$I:$I,'Export Customer Demand Orders'!$D:$D,'Export Customer Demand Pricing'!$B73,'Export Customer Demand Orders'!$B:$B,"&gt;="&amp;'Export Customer Demand Pricing'!F$10,'Export Customer Demand Orders'!$B:$B,"&lt;"&amp;('Export Customer Demand Pricing'!F$10)+7)/'Export Customer Demand Volumes'!F73,0)</f>
        <v>0</v>
      </c>
      <c r="G73" s="70">
        <f>IF('Export Customer Demand Volumes'!G73&gt;0,SUMIFS('Export Customer Demand Orders'!$I:$I,'Export Customer Demand Orders'!$D:$D,'Export Customer Demand Pricing'!$B73,'Export Customer Demand Orders'!$B:$B,"&gt;="&amp;'Export Customer Demand Pricing'!G$10,'Export Customer Demand Orders'!$B:$B,"&lt;"&amp;('Export Customer Demand Pricing'!G$10)+7)/'Export Customer Demand Volumes'!G73,0)</f>
        <v>0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spans="2:21" ht="15.75" customHeight="1" x14ac:dyDescent="0.3">
      <c r="B74" s="68" t="str">
        <f>IF('Export Customer Demand Volumes'!B74&lt;&gt;"",'Export Customer Demand Volumes'!B74,"")</f>
        <v/>
      </c>
      <c r="C74" s="69" t="str">
        <f ca="1">IF('Export Customer Demand Volumes'!C74&lt;&gt;"",'Export Customer Demand Volumes'!C74,"")</f>
        <v/>
      </c>
      <c r="D74" s="18" t="s">
        <v>125</v>
      </c>
      <c r="E74" s="18" t="s">
        <v>126</v>
      </c>
      <c r="F74" s="70">
        <f>IF('Export Customer Demand Volumes'!F74&gt;0,SUMIFS('Export Customer Demand Orders'!$I:$I,'Export Customer Demand Orders'!$D:$D,'Export Customer Demand Pricing'!$B74,'Export Customer Demand Orders'!$B:$B,"&gt;="&amp;'Export Customer Demand Pricing'!F$10,'Export Customer Demand Orders'!$B:$B,"&lt;"&amp;('Export Customer Demand Pricing'!F$10)+7)/'Export Customer Demand Volumes'!F74,0)</f>
        <v>0</v>
      </c>
      <c r="G74" s="70">
        <f>IF('Export Customer Demand Volumes'!G74&gt;0,SUMIFS('Export Customer Demand Orders'!$I:$I,'Export Customer Demand Orders'!$D:$D,'Export Customer Demand Pricing'!$B74,'Export Customer Demand Orders'!$B:$B,"&gt;="&amp;'Export Customer Demand Pricing'!G$10,'Export Customer Demand Orders'!$B:$B,"&lt;"&amp;('Export Customer Demand Pricing'!G$10)+7)/'Export Customer Demand Volumes'!G74,0)</f>
        <v>0</v>
      </c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spans="2:21" ht="15.75" customHeight="1" x14ac:dyDescent="0.3">
      <c r="B75" s="68" t="str">
        <f>IF('Export Customer Demand Volumes'!B75&lt;&gt;"",'Export Customer Demand Volumes'!B75,"")</f>
        <v/>
      </c>
      <c r="C75" s="69" t="str">
        <f ca="1">IF('Export Customer Demand Volumes'!C75&lt;&gt;"",'Export Customer Demand Volumes'!C75,"")</f>
        <v/>
      </c>
      <c r="D75" s="18" t="s">
        <v>125</v>
      </c>
      <c r="E75" s="18" t="s">
        <v>126</v>
      </c>
      <c r="F75" s="70">
        <f>IF('Export Customer Demand Volumes'!F75&gt;0,SUMIFS('Export Customer Demand Orders'!$I:$I,'Export Customer Demand Orders'!$D:$D,'Export Customer Demand Pricing'!$B75,'Export Customer Demand Orders'!$B:$B,"&gt;="&amp;'Export Customer Demand Pricing'!F$10,'Export Customer Demand Orders'!$B:$B,"&lt;"&amp;('Export Customer Demand Pricing'!F$10)+7)/'Export Customer Demand Volumes'!F75,0)</f>
        <v>0</v>
      </c>
      <c r="G75" s="70">
        <f>IF('Export Customer Demand Volumes'!G75&gt;0,SUMIFS('Export Customer Demand Orders'!$I:$I,'Export Customer Demand Orders'!$D:$D,'Export Customer Demand Pricing'!$B75,'Export Customer Demand Orders'!$B:$B,"&gt;="&amp;'Export Customer Demand Pricing'!G$10,'Export Customer Demand Orders'!$B:$B,"&lt;"&amp;('Export Customer Demand Pricing'!G$10)+7)/'Export Customer Demand Volumes'!G75,0)</f>
        <v>0</v>
      </c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spans="2:21" ht="15.75" customHeight="1" x14ac:dyDescent="0.3">
      <c r="B76" s="68" t="str">
        <f>IF('Export Customer Demand Volumes'!B76&lt;&gt;"",'Export Customer Demand Volumes'!B76,"")</f>
        <v/>
      </c>
      <c r="C76" s="69" t="str">
        <f ca="1">IF('Export Customer Demand Volumes'!C76&lt;&gt;"",'Export Customer Demand Volumes'!C76,"")</f>
        <v/>
      </c>
      <c r="D76" s="18" t="s">
        <v>125</v>
      </c>
      <c r="E76" s="18" t="s">
        <v>126</v>
      </c>
      <c r="F76" s="70">
        <f>IF('Export Customer Demand Volumes'!F76&gt;0,SUMIFS('Export Customer Demand Orders'!$I:$I,'Export Customer Demand Orders'!$D:$D,'Export Customer Demand Pricing'!$B76,'Export Customer Demand Orders'!$B:$B,"&gt;="&amp;'Export Customer Demand Pricing'!F$10,'Export Customer Demand Orders'!$B:$B,"&lt;"&amp;('Export Customer Demand Pricing'!F$10)+7)/'Export Customer Demand Volumes'!F76,0)</f>
        <v>0</v>
      </c>
      <c r="G76" s="70">
        <f>IF('Export Customer Demand Volumes'!G76&gt;0,SUMIFS('Export Customer Demand Orders'!$I:$I,'Export Customer Demand Orders'!$D:$D,'Export Customer Demand Pricing'!$B76,'Export Customer Demand Orders'!$B:$B,"&gt;="&amp;'Export Customer Demand Pricing'!G$10,'Export Customer Demand Orders'!$B:$B,"&lt;"&amp;('Export Customer Demand Pricing'!G$10)+7)/'Export Customer Demand Volumes'!G76,0)</f>
        <v>0</v>
      </c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spans="2:21" ht="15.75" customHeight="1" x14ac:dyDescent="0.3">
      <c r="B77" s="68" t="str">
        <f>IF('Export Customer Demand Volumes'!B77&lt;&gt;"",'Export Customer Demand Volumes'!B77,"")</f>
        <v/>
      </c>
      <c r="C77" s="69" t="str">
        <f ca="1">IF('Export Customer Demand Volumes'!C77&lt;&gt;"",'Export Customer Demand Volumes'!C77,"")</f>
        <v/>
      </c>
      <c r="D77" s="18" t="s">
        <v>125</v>
      </c>
      <c r="E77" s="18" t="s">
        <v>126</v>
      </c>
      <c r="F77" s="70">
        <f>IF('Export Customer Demand Volumes'!F77&gt;0,SUMIFS('Export Customer Demand Orders'!$I:$I,'Export Customer Demand Orders'!$D:$D,'Export Customer Demand Pricing'!$B77,'Export Customer Demand Orders'!$B:$B,"&gt;="&amp;'Export Customer Demand Pricing'!F$10,'Export Customer Demand Orders'!$B:$B,"&lt;"&amp;('Export Customer Demand Pricing'!F$10)+7)/'Export Customer Demand Volumes'!F77,0)</f>
        <v>0</v>
      </c>
      <c r="G77" s="70">
        <f>IF('Export Customer Demand Volumes'!G77&gt;0,SUMIFS('Export Customer Demand Orders'!$I:$I,'Export Customer Demand Orders'!$D:$D,'Export Customer Demand Pricing'!$B77,'Export Customer Demand Orders'!$B:$B,"&gt;="&amp;'Export Customer Demand Pricing'!G$10,'Export Customer Demand Orders'!$B:$B,"&lt;"&amp;('Export Customer Demand Pricing'!G$10)+7)/'Export Customer Demand Volumes'!G77,0)</f>
        <v>0</v>
      </c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spans="2:21" ht="15.75" customHeight="1" x14ac:dyDescent="0.3">
      <c r="B78" s="68" t="str">
        <f>IF('Export Customer Demand Volumes'!B78&lt;&gt;"",'Export Customer Demand Volumes'!B78,"")</f>
        <v/>
      </c>
      <c r="C78" s="69" t="str">
        <f ca="1">IF('Export Customer Demand Volumes'!C78&lt;&gt;"",'Export Customer Demand Volumes'!C78,"")</f>
        <v/>
      </c>
      <c r="D78" s="18" t="s">
        <v>125</v>
      </c>
      <c r="E78" s="18" t="s">
        <v>126</v>
      </c>
      <c r="F78" s="70">
        <f>IF('Export Customer Demand Volumes'!F78&gt;0,SUMIFS('Export Customer Demand Orders'!$I:$I,'Export Customer Demand Orders'!$D:$D,'Export Customer Demand Pricing'!$B78,'Export Customer Demand Orders'!$B:$B,"&gt;="&amp;'Export Customer Demand Pricing'!F$10,'Export Customer Demand Orders'!$B:$B,"&lt;"&amp;('Export Customer Demand Pricing'!F$10)+7)/'Export Customer Demand Volumes'!F78,0)</f>
        <v>0</v>
      </c>
      <c r="G78" s="70">
        <f>IF('Export Customer Demand Volumes'!G78&gt;0,SUMIFS('Export Customer Demand Orders'!$I:$I,'Export Customer Demand Orders'!$D:$D,'Export Customer Demand Pricing'!$B78,'Export Customer Demand Orders'!$B:$B,"&gt;="&amp;'Export Customer Demand Pricing'!G$10,'Export Customer Demand Orders'!$B:$B,"&lt;"&amp;('Export Customer Demand Pricing'!G$10)+7)/'Export Customer Demand Volumes'!G78,0)</f>
        <v>0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spans="2:21" ht="15.75" customHeight="1" x14ac:dyDescent="0.3">
      <c r="B79" s="68" t="str">
        <f>IF('Export Customer Demand Volumes'!B79&lt;&gt;"",'Export Customer Demand Volumes'!B79,"")</f>
        <v/>
      </c>
      <c r="C79" s="69" t="str">
        <f ca="1">IF('Export Customer Demand Volumes'!C79&lt;&gt;"",'Export Customer Demand Volumes'!C79,"")</f>
        <v/>
      </c>
      <c r="D79" s="18" t="s">
        <v>125</v>
      </c>
      <c r="E79" s="18" t="s">
        <v>126</v>
      </c>
      <c r="F79" s="70">
        <f>IF('Export Customer Demand Volumes'!F79&gt;0,SUMIFS('Export Customer Demand Orders'!$I:$I,'Export Customer Demand Orders'!$D:$D,'Export Customer Demand Pricing'!$B79,'Export Customer Demand Orders'!$B:$B,"&gt;="&amp;'Export Customer Demand Pricing'!F$10,'Export Customer Demand Orders'!$B:$B,"&lt;"&amp;('Export Customer Demand Pricing'!F$10)+7)/'Export Customer Demand Volumes'!F79,0)</f>
        <v>0</v>
      </c>
      <c r="G79" s="70">
        <f>IF('Export Customer Demand Volumes'!G79&gt;0,SUMIFS('Export Customer Demand Orders'!$I:$I,'Export Customer Demand Orders'!$D:$D,'Export Customer Demand Pricing'!$B79,'Export Customer Demand Orders'!$B:$B,"&gt;="&amp;'Export Customer Demand Pricing'!G$10,'Export Customer Demand Orders'!$B:$B,"&lt;"&amp;('Export Customer Demand Pricing'!G$10)+7)/'Export Customer Demand Volumes'!G79,0)</f>
        <v>0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spans="2:21" ht="15.75" customHeight="1" x14ac:dyDescent="0.3">
      <c r="B80" s="68" t="str">
        <f>IF('Export Customer Demand Volumes'!B80&lt;&gt;"",'Export Customer Demand Volumes'!B80,"")</f>
        <v/>
      </c>
      <c r="C80" s="69" t="str">
        <f ca="1">IF('Export Customer Demand Volumes'!C80&lt;&gt;"",'Export Customer Demand Volumes'!C80,"")</f>
        <v/>
      </c>
      <c r="D80" s="18" t="s">
        <v>125</v>
      </c>
      <c r="E80" s="18" t="s">
        <v>126</v>
      </c>
      <c r="F80" s="70">
        <f>IF('Export Customer Demand Volumes'!F80&gt;0,SUMIFS('Export Customer Demand Orders'!$I:$I,'Export Customer Demand Orders'!$D:$D,'Export Customer Demand Pricing'!$B80,'Export Customer Demand Orders'!$B:$B,"&gt;="&amp;'Export Customer Demand Pricing'!F$10,'Export Customer Demand Orders'!$B:$B,"&lt;"&amp;('Export Customer Demand Pricing'!F$10)+7)/'Export Customer Demand Volumes'!F80,0)</f>
        <v>0</v>
      </c>
      <c r="G80" s="70">
        <f>IF('Export Customer Demand Volumes'!G80&gt;0,SUMIFS('Export Customer Demand Orders'!$I:$I,'Export Customer Demand Orders'!$D:$D,'Export Customer Demand Pricing'!$B80,'Export Customer Demand Orders'!$B:$B,"&gt;="&amp;'Export Customer Demand Pricing'!G$10,'Export Customer Demand Orders'!$B:$B,"&lt;"&amp;('Export Customer Demand Pricing'!G$10)+7)/'Export Customer Demand Volumes'!G80,0)</f>
        <v>0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spans="2:21" ht="15.75" customHeight="1" x14ac:dyDescent="0.3">
      <c r="B81" s="68" t="str">
        <f>IF('Export Customer Demand Volumes'!B81&lt;&gt;"",'Export Customer Demand Volumes'!B81,"")</f>
        <v/>
      </c>
      <c r="C81" s="69" t="str">
        <f ca="1">IF('Export Customer Demand Volumes'!C81&lt;&gt;"",'Export Customer Demand Volumes'!C81,"")</f>
        <v/>
      </c>
      <c r="D81" s="18" t="s">
        <v>125</v>
      </c>
      <c r="E81" s="18" t="s">
        <v>126</v>
      </c>
      <c r="F81" s="70">
        <f>IF('Export Customer Demand Volumes'!F81&gt;0,SUMIFS('Export Customer Demand Orders'!$I:$I,'Export Customer Demand Orders'!$D:$D,'Export Customer Demand Pricing'!$B81,'Export Customer Demand Orders'!$B:$B,"&gt;="&amp;'Export Customer Demand Pricing'!F$10,'Export Customer Demand Orders'!$B:$B,"&lt;"&amp;('Export Customer Demand Pricing'!F$10)+7)/'Export Customer Demand Volumes'!F81,0)</f>
        <v>0</v>
      </c>
      <c r="G81" s="70">
        <f>IF('Export Customer Demand Volumes'!G81&gt;0,SUMIFS('Export Customer Demand Orders'!$I:$I,'Export Customer Demand Orders'!$D:$D,'Export Customer Demand Pricing'!$B81,'Export Customer Demand Orders'!$B:$B,"&gt;="&amp;'Export Customer Demand Pricing'!G$10,'Export Customer Demand Orders'!$B:$B,"&lt;"&amp;('Export Customer Demand Pricing'!G$10)+7)/'Export Customer Demand Volumes'!G81,0)</f>
        <v>0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spans="2:21" ht="15.75" customHeight="1" x14ac:dyDescent="0.3">
      <c r="B82" s="68" t="str">
        <f>IF('Export Customer Demand Volumes'!B82&lt;&gt;"",'Export Customer Demand Volumes'!B82,"")</f>
        <v/>
      </c>
      <c r="C82" s="69" t="str">
        <f ca="1">IF('Export Customer Demand Volumes'!C82&lt;&gt;"",'Export Customer Demand Volumes'!C82,"")</f>
        <v/>
      </c>
      <c r="D82" s="18" t="s">
        <v>125</v>
      </c>
      <c r="E82" s="18" t="s">
        <v>126</v>
      </c>
      <c r="F82" s="70">
        <f>IF('Export Customer Demand Volumes'!F82&gt;0,SUMIFS('Export Customer Demand Orders'!$I:$I,'Export Customer Demand Orders'!$D:$D,'Export Customer Demand Pricing'!$B82,'Export Customer Demand Orders'!$B:$B,"&gt;="&amp;'Export Customer Demand Pricing'!F$10,'Export Customer Demand Orders'!$B:$B,"&lt;"&amp;('Export Customer Demand Pricing'!F$10)+7)/'Export Customer Demand Volumes'!F82,0)</f>
        <v>0</v>
      </c>
      <c r="G82" s="70">
        <f>IF('Export Customer Demand Volumes'!G82&gt;0,SUMIFS('Export Customer Demand Orders'!$I:$I,'Export Customer Demand Orders'!$D:$D,'Export Customer Demand Pricing'!$B82,'Export Customer Demand Orders'!$B:$B,"&gt;="&amp;'Export Customer Demand Pricing'!G$10,'Export Customer Demand Orders'!$B:$B,"&lt;"&amp;('Export Customer Demand Pricing'!G$10)+7)/'Export Customer Demand Volumes'!G82,0)</f>
        <v>0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spans="2:21" ht="15.75" customHeight="1" x14ac:dyDescent="0.3">
      <c r="B83" s="68" t="str">
        <f>IF('Export Customer Demand Volumes'!B83&lt;&gt;"",'Export Customer Demand Volumes'!B83,"")</f>
        <v/>
      </c>
      <c r="C83" s="69" t="str">
        <f ca="1">IF('Export Customer Demand Volumes'!C83&lt;&gt;"",'Export Customer Demand Volumes'!C83,"")</f>
        <v/>
      </c>
      <c r="D83" s="18" t="s">
        <v>125</v>
      </c>
      <c r="E83" s="18" t="s">
        <v>126</v>
      </c>
      <c r="F83" s="70">
        <f>IF('Export Customer Demand Volumes'!F83&gt;0,SUMIFS('Export Customer Demand Orders'!$I:$I,'Export Customer Demand Orders'!$D:$D,'Export Customer Demand Pricing'!$B83,'Export Customer Demand Orders'!$B:$B,"&gt;="&amp;'Export Customer Demand Pricing'!F$10,'Export Customer Demand Orders'!$B:$B,"&lt;"&amp;('Export Customer Demand Pricing'!F$10)+7)/'Export Customer Demand Volumes'!F83,0)</f>
        <v>0</v>
      </c>
      <c r="G83" s="70">
        <f>IF('Export Customer Demand Volumes'!G83&gt;0,SUMIFS('Export Customer Demand Orders'!$I:$I,'Export Customer Demand Orders'!$D:$D,'Export Customer Demand Pricing'!$B83,'Export Customer Demand Orders'!$B:$B,"&gt;="&amp;'Export Customer Demand Pricing'!G$10,'Export Customer Demand Orders'!$B:$B,"&lt;"&amp;('Export Customer Demand Pricing'!G$10)+7)/'Export Customer Demand Volumes'!G83,0)</f>
        <v>0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spans="2:21" ht="15.75" customHeight="1" x14ac:dyDescent="0.3">
      <c r="B84" s="68" t="str">
        <f>IF('Export Customer Demand Volumes'!B84&lt;&gt;"",'Export Customer Demand Volumes'!B84,"")</f>
        <v/>
      </c>
      <c r="C84" s="69" t="str">
        <f ca="1">IF('Export Customer Demand Volumes'!C84&lt;&gt;"",'Export Customer Demand Volumes'!C84,"")</f>
        <v/>
      </c>
      <c r="D84" s="18" t="s">
        <v>125</v>
      </c>
      <c r="E84" s="18" t="s">
        <v>126</v>
      </c>
      <c r="F84" s="70">
        <f>IF('Export Customer Demand Volumes'!F84&gt;0,SUMIFS('Export Customer Demand Orders'!$I:$I,'Export Customer Demand Orders'!$D:$D,'Export Customer Demand Pricing'!$B84,'Export Customer Demand Orders'!$B:$B,"&gt;="&amp;'Export Customer Demand Pricing'!F$10,'Export Customer Demand Orders'!$B:$B,"&lt;"&amp;('Export Customer Demand Pricing'!F$10)+7)/'Export Customer Demand Volumes'!F84,0)</f>
        <v>0</v>
      </c>
      <c r="G84" s="70">
        <f>IF('Export Customer Demand Volumes'!G84&gt;0,SUMIFS('Export Customer Demand Orders'!$I:$I,'Export Customer Demand Orders'!$D:$D,'Export Customer Demand Pricing'!$B84,'Export Customer Demand Orders'!$B:$B,"&gt;="&amp;'Export Customer Demand Pricing'!G$10,'Export Customer Demand Orders'!$B:$B,"&lt;"&amp;('Export Customer Demand Pricing'!G$10)+7)/'Export Customer Demand Volumes'!G84,0)</f>
        <v>0</v>
      </c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spans="2:21" ht="15.75" customHeight="1" x14ac:dyDescent="0.3">
      <c r="B85" s="68" t="str">
        <f>IF('Export Customer Demand Volumes'!B85&lt;&gt;"",'Export Customer Demand Volumes'!B85,"")</f>
        <v/>
      </c>
      <c r="C85" s="69" t="str">
        <f ca="1">IF('Export Customer Demand Volumes'!C85&lt;&gt;"",'Export Customer Demand Volumes'!C85,"")</f>
        <v/>
      </c>
      <c r="D85" s="18" t="s">
        <v>125</v>
      </c>
      <c r="E85" s="18" t="s">
        <v>126</v>
      </c>
      <c r="F85" s="70">
        <f>IF('Export Customer Demand Volumes'!F85&gt;0,SUMIFS('Export Customer Demand Orders'!$I:$I,'Export Customer Demand Orders'!$D:$D,'Export Customer Demand Pricing'!$B85,'Export Customer Demand Orders'!$B:$B,"&gt;="&amp;'Export Customer Demand Pricing'!F$10,'Export Customer Demand Orders'!$B:$B,"&lt;"&amp;('Export Customer Demand Pricing'!F$10)+7)/'Export Customer Demand Volumes'!F85,0)</f>
        <v>0</v>
      </c>
      <c r="G85" s="70">
        <f>IF('Export Customer Demand Volumes'!G85&gt;0,SUMIFS('Export Customer Demand Orders'!$I:$I,'Export Customer Demand Orders'!$D:$D,'Export Customer Demand Pricing'!$B85,'Export Customer Demand Orders'!$B:$B,"&gt;="&amp;'Export Customer Demand Pricing'!G$10,'Export Customer Demand Orders'!$B:$B,"&lt;"&amp;('Export Customer Demand Pricing'!G$10)+7)/'Export Customer Demand Volumes'!G85,0)</f>
        <v>0</v>
      </c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spans="2:21" ht="15.75" customHeight="1" x14ac:dyDescent="0.3"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spans="2:21" ht="15.75" customHeight="1" x14ac:dyDescent="0.3"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spans="2:21" ht="15.75" customHeight="1" x14ac:dyDescent="0.3"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</row>
    <row r="89" spans="2:21" ht="15.75" customHeight="1" x14ac:dyDescent="0.3"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</row>
    <row r="90" spans="2:21" ht="15.75" customHeight="1" x14ac:dyDescent="0.3"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</row>
    <row r="91" spans="2:21" ht="15.75" customHeight="1" x14ac:dyDescent="0.3"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</row>
    <row r="92" spans="2:21" ht="15.75" customHeight="1" x14ac:dyDescent="0.3"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</row>
    <row r="93" spans="2:21" ht="15.75" customHeight="1" x14ac:dyDescent="0.3"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</row>
    <row r="94" spans="2:21" ht="15.75" customHeight="1" x14ac:dyDescent="0.3"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</row>
    <row r="95" spans="2:21" ht="15.75" customHeight="1" x14ac:dyDescent="0.3"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</row>
    <row r="96" spans="2:21" ht="15.75" customHeight="1" x14ac:dyDescent="0.3"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</row>
    <row r="97" spans="6:21" ht="15.75" customHeight="1" x14ac:dyDescent="0.3"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</row>
    <row r="98" spans="6:21" ht="15.75" customHeight="1" x14ac:dyDescent="0.3"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</row>
    <row r="99" spans="6:21" ht="15.75" customHeight="1" x14ac:dyDescent="0.3"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</row>
    <row r="100" spans="6:21" ht="15.75" customHeight="1" x14ac:dyDescent="0.25"/>
    <row r="101" spans="6:21" ht="15.75" customHeight="1" x14ac:dyDescent="0.25"/>
    <row r="102" spans="6:21" ht="15.75" customHeight="1" x14ac:dyDescent="0.3"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</row>
    <row r="103" spans="6:21" ht="15.75" customHeight="1" x14ac:dyDescent="0.3"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</row>
    <row r="104" spans="6:21" ht="15.75" customHeight="1" x14ac:dyDescent="0.3"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</row>
    <row r="105" spans="6:21" ht="15.75" customHeight="1" x14ac:dyDescent="0.3"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</row>
    <row r="106" spans="6:21" ht="15.75" customHeight="1" x14ac:dyDescent="0.3"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</row>
    <row r="107" spans="6:21" ht="15.75" customHeight="1" x14ac:dyDescent="0.3"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</row>
    <row r="108" spans="6:21" ht="15.75" customHeight="1" x14ac:dyDescent="0.3"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</row>
    <row r="109" spans="6:21" ht="15.75" customHeight="1" x14ac:dyDescent="0.3"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</row>
    <row r="110" spans="6:21" ht="15.75" customHeight="1" x14ac:dyDescent="0.3"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</row>
    <row r="111" spans="6:21" ht="15.75" customHeight="1" x14ac:dyDescent="0.25"/>
    <row r="112" spans="6:2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F3:U3">
    <cfRule type="containsText" dxfId="12" priority="1" operator="containsText" text="No">
      <formula>NOT(ISERROR(SEARCH(("No"),(F3))))</formula>
    </cfRule>
  </conditionalFormatting>
  <conditionalFormatting sqref="F3:U3">
    <cfRule type="containsText" dxfId="11" priority="2" operator="containsText" text="Yes">
      <formula>NOT(ISERROR(SEARCH(("Yes"),(F3))))</formula>
    </cfRule>
  </conditionalFormatting>
  <conditionalFormatting sqref="F6:U6">
    <cfRule type="cellIs" dxfId="10" priority="3" operator="equal">
      <formula>0</formula>
    </cfRule>
  </conditionalFormatting>
  <pageMargins left="0.7" right="0.7" top="0.75" bottom="0.75" header="0" footer="0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5E0B3"/>
  </sheetPr>
  <dimension ref="A2:X1000"/>
  <sheetViews>
    <sheetView workbookViewId="0">
      <pane ySplit="8" topLeftCell="A9" activePane="bottomLeft" state="frozen"/>
      <selection pane="bottomLeft" activeCell="B10" sqref="B10"/>
    </sheetView>
  </sheetViews>
  <sheetFormatPr defaultColWidth="12.59765625" defaultRowHeight="15" customHeight="1" x14ac:dyDescent="0.25"/>
  <cols>
    <col min="1" max="1" width="7.59765625" customWidth="1"/>
    <col min="2" max="2" width="21.59765625" customWidth="1"/>
    <col min="3" max="3" width="85.09765625" customWidth="1"/>
    <col min="4" max="4" width="16.8984375" customWidth="1"/>
    <col min="5" max="5" width="5.59765625" customWidth="1"/>
    <col min="6" max="21" width="11.09765625" customWidth="1"/>
    <col min="22" max="23" width="7.59765625" customWidth="1"/>
    <col min="24" max="24" width="170.5" customWidth="1"/>
  </cols>
  <sheetData>
    <row r="2" spans="1:24" ht="18" x14ac:dyDescent="0.35">
      <c r="B2" s="19" t="s">
        <v>128</v>
      </c>
      <c r="C2" s="19"/>
      <c r="F2" s="72"/>
    </row>
    <row r="3" spans="1:24" ht="15" customHeight="1" x14ac:dyDescent="0.3">
      <c r="B3" s="61" t="s">
        <v>118</v>
      </c>
      <c r="C3" s="61"/>
      <c r="D3" s="61"/>
      <c r="E3" s="61"/>
      <c r="F3" s="62" t="str">
        <f t="shared" ref="F3:U3" si="0">IF(F6&gt;0,"Yes","No")</f>
        <v>Yes</v>
      </c>
      <c r="G3" s="62" t="str">
        <f t="shared" si="0"/>
        <v>Yes</v>
      </c>
      <c r="H3" s="62" t="str">
        <f t="shared" si="0"/>
        <v>Yes</v>
      </c>
      <c r="I3" s="62" t="str">
        <f t="shared" si="0"/>
        <v>No</v>
      </c>
      <c r="J3" s="62" t="str">
        <f t="shared" si="0"/>
        <v>No</v>
      </c>
      <c r="K3" s="62" t="str">
        <f t="shared" si="0"/>
        <v>No</v>
      </c>
      <c r="L3" s="62" t="str">
        <f t="shared" si="0"/>
        <v>No</v>
      </c>
      <c r="M3" s="62" t="str">
        <f t="shared" si="0"/>
        <v>No</v>
      </c>
      <c r="N3" s="62" t="str">
        <f t="shared" si="0"/>
        <v>No</v>
      </c>
      <c r="O3" s="62" t="str">
        <f t="shared" si="0"/>
        <v>No</v>
      </c>
      <c r="P3" s="62" t="str">
        <f t="shared" si="0"/>
        <v>No</v>
      </c>
      <c r="Q3" s="62" t="str">
        <f t="shared" si="0"/>
        <v>No</v>
      </c>
      <c r="R3" s="62" t="str">
        <f t="shared" si="0"/>
        <v>No</v>
      </c>
      <c r="S3" s="62" t="str">
        <f t="shared" si="0"/>
        <v>No</v>
      </c>
      <c r="T3" s="62" t="str">
        <f t="shared" si="0"/>
        <v>No</v>
      </c>
      <c r="U3" s="62" t="str">
        <f t="shared" si="0"/>
        <v>No</v>
      </c>
      <c r="W3" s="73"/>
      <c r="X3" s="74" t="s">
        <v>129</v>
      </c>
    </row>
    <row r="4" spans="1:24" ht="15" customHeight="1" x14ac:dyDescent="0.25">
      <c r="B4" s="61" t="s">
        <v>119</v>
      </c>
      <c r="C4" s="61"/>
      <c r="D4" s="61"/>
      <c r="E4" s="61"/>
      <c r="F4" s="62">
        <f t="shared" ref="F4:U4" si="1">COUNTIF(F11:F85,"&gt;0")</f>
        <v>1</v>
      </c>
      <c r="G4" s="62">
        <f t="shared" si="1"/>
        <v>1</v>
      </c>
      <c r="H4" s="62">
        <f t="shared" si="1"/>
        <v>1</v>
      </c>
      <c r="I4" s="62">
        <f t="shared" si="1"/>
        <v>0</v>
      </c>
      <c r="J4" s="62">
        <f t="shared" si="1"/>
        <v>0</v>
      </c>
      <c r="K4" s="62">
        <f t="shared" si="1"/>
        <v>0</v>
      </c>
      <c r="L4" s="62">
        <f t="shared" si="1"/>
        <v>0</v>
      </c>
      <c r="M4" s="62">
        <f t="shared" si="1"/>
        <v>0</v>
      </c>
      <c r="N4" s="62">
        <f t="shared" si="1"/>
        <v>0</v>
      </c>
      <c r="O4" s="62">
        <f t="shared" si="1"/>
        <v>0</v>
      </c>
      <c r="P4" s="62">
        <f t="shared" si="1"/>
        <v>0</v>
      </c>
      <c r="Q4" s="62">
        <f t="shared" si="1"/>
        <v>0</v>
      </c>
      <c r="R4" s="62">
        <f t="shared" si="1"/>
        <v>0</v>
      </c>
      <c r="S4" s="62">
        <f t="shared" si="1"/>
        <v>0</v>
      </c>
      <c r="T4" s="62">
        <f t="shared" si="1"/>
        <v>0</v>
      </c>
      <c r="U4" s="62">
        <f t="shared" si="1"/>
        <v>0</v>
      </c>
    </row>
    <row r="6" spans="1:24" ht="15.6" x14ac:dyDescent="0.3">
      <c r="D6" s="63" t="s">
        <v>130</v>
      </c>
      <c r="E6" s="18"/>
      <c r="F6" s="75">
        <f t="shared" ref="F6:U6" si="2">SUM(F11:F85)</f>
        <v>2000</v>
      </c>
      <c r="G6" s="75">
        <f t="shared" si="2"/>
        <v>2000</v>
      </c>
      <c r="H6" s="75">
        <f t="shared" si="2"/>
        <v>2000</v>
      </c>
      <c r="I6" s="75">
        <f t="shared" si="2"/>
        <v>0</v>
      </c>
      <c r="J6" s="75">
        <f t="shared" si="2"/>
        <v>0</v>
      </c>
      <c r="K6" s="75">
        <f t="shared" si="2"/>
        <v>0</v>
      </c>
      <c r="L6" s="75">
        <f t="shared" si="2"/>
        <v>0</v>
      </c>
      <c r="M6" s="75">
        <f t="shared" si="2"/>
        <v>0</v>
      </c>
      <c r="N6" s="75">
        <f t="shared" si="2"/>
        <v>0</v>
      </c>
      <c r="O6" s="75">
        <f t="shared" si="2"/>
        <v>0</v>
      </c>
      <c r="P6" s="75">
        <f t="shared" si="2"/>
        <v>0</v>
      </c>
      <c r="Q6" s="75">
        <f t="shared" si="2"/>
        <v>0</v>
      </c>
      <c r="R6" s="75">
        <f t="shared" si="2"/>
        <v>0</v>
      </c>
      <c r="S6" s="75">
        <f t="shared" si="2"/>
        <v>0</v>
      </c>
      <c r="T6" s="75">
        <f t="shared" si="2"/>
        <v>0</v>
      </c>
      <c r="U6" s="75">
        <f t="shared" si="2"/>
        <v>0</v>
      </c>
    </row>
    <row r="7" spans="1:24" ht="14.4" x14ac:dyDescent="0.3">
      <c r="A7" s="76" t="s">
        <v>131</v>
      </c>
      <c r="B7" s="76"/>
    </row>
    <row r="8" spans="1:24" ht="15.6" x14ac:dyDescent="0.3">
      <c r="A8" s="77">
        <f t="array" ref="A8">SUM(IF(FREQUENCY(IF(B11:B104&lt;&gt;"", MATCH(B11:B104,B11:B104,0)),ROW(B11:B104)-ROW(B11)+1),1))</f>
        <v>33</v>
      </c>
      <c r="B8" s="78" t="str">
        <f>IF(COUNT(B11:B104)&lt;&gt;A8,"Duplicate entry","")</f>
        <v>Duplicate entry</v>
      </c>
      <c r="C8" s="65"/>
      <c r="D8" s="65"/>
      <c r="E8" s="65"/>
      <c r="F8" s="31" t="s">
        <v>122</v>
      </c>
    </row>
    <row r="9" spans="1:24" ht="15.6" x14ac:dyDescent="0.3">
      <c r="A9" s="76"/>
      <c r="B9" s="77"/>
      <c r="C9" s="65"/>
      <c r="D9" s="65"/>
      <c r="E9" s="65"/>
      <c r="F9" s="27">
        <v>1</v>
      </c>
      <c r="G9" s="27">
        <v>2</v>
      </c>
      <c r="H9" s="27">
        <v>3</v>
      </c>
      <c r="I9" s="27">
        <v>4</v>
      </c>
      <c r="J9" s="27">
        <v>5</v>
      </c>
      <c r="K9" s="27">
        <v>6</v>
      </c>
      <c r="L9" s="27">
        <v>7</v>
      </c>
      <c r="M9" s="27">
        <v>8</v>
      </c>
      <c r="N9" s="27">
        <v>9</v>
      </c>
      <c r="O9" s="27">
        <v>10</v>
      </c>
      <c r="P9" s="27">
        <v>11</v>
      </c>
      <c r="Q9" s="27">
        <v>12</v>
      </c>
      <c r="R9" s="27">
        <v>13</v>
      </c>
      <c r="S9" s="27">
        <v>14</v>
      </c>
      <c r="T9" s="27">
        <v>15</v>
      </c>
      <c r="U9" s="27">
        <v>16</v>
      </c>
    </row>
    <row r="10" spans="1:24" ht="15.6" x14ac:dyDescent="0.3">
      <c r="B10" s="31" t="s">
        <v>113</v>
      </c>
      <c r="C10" s="31" t="s">
        <v>57</v>
      </c>
      <c r="D10" s="31" t="s">
        <v>123</v>
      </c>
      <c r="E10" s="31" t="s">
        <v>124</v>
      </c>
      <c r="F10" s="79">
        <f>startDate</f>
        <v>44529</v>
      </c>
      <c r="G10" s="67">
        <f t="shared" ref="G10:V10" si="3">F10+7</f>
        <v>44536</v>
      </c>
      <c r="H10" s="67">
        <f t="shared" si="3"/>
        <v>44543</v>
      </c>
      <c r="I10" s="67">
        <f t="shared" si="3"/>
        <v>44550</v>
      </c>
      <c r="J10" s="67">
        <f t="shared" si="3"/>
        <v>44557</v>
      </c>
      <c r="K10" s="67">
        <f t="shared" si="3"/>
        <v>44564</v>
      </c>
      <c r="L10" s="67">
        <f t="shared" si="3"/>
        <v>44571</v>
      </c>
      <c r="M10" s="67">
        <f t="shared" si="3"/>
        <v>44578</v>
      </c>
      <c r="N10" s="67">
        <f t="shared" si="3"/>
        <v>44585</v>
      </c>
      <c r="O10" s="67">
        <f t="shared" si="3"/>
        <v>44592</v>
      </c>
      <c r="P10" s="67">
        <f t="shared" si="3"/>
        <v>44599</v>
      </c>
      <c r="Q10" s="67">
        <f t="shared" si="3"/>
        <v>44606</v>
      </c>
      <c r="R10" s="67">
        <f t="shared" si="3"/>
        <v>44613</v>
      </c>
      <c r="S10" s="67">
        <f t="shared" si="3"/>
        <v>44620</v>
      </c>
      <c r="T10" s="67">
        <f t="shared" si="3"/>
        <v>44627</v>
      </c>
      <c r="U10" s="67">
        <f t="shared" si="3"/>
        <v>44634</v>
      </c>
      <c r="V10" s="67">
        <f t="shared" si="3"/>
        <v>44641</v>
      </c>
    </row>
    <row r="11" spans="1:24" ht="16.5" customHeight="1" x14ac:dyDescent="0.3">
      <c r="A11" s="1"/>
      <c r="B11" s="24">
        <v>698584</v>
      </c>
      <c r="C11" s="69" t="s">
        <v>132</v>
      </c>
      <c r="D11" s="18" t="s">
        <v>133</v>
      </c>
      <c r="E11" s="18" t="s">
        <v>134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</row>
    <row r="12" spans="1:24" ht="16.5" customHeight="1" x14ac:dyDescent="0.3">
      <c r="A12" s="1"/>
      <c r="B12" s="24">
        <v>764853</v>
      </c>
      <c r="C12" s="69" t="s">
        <v>135</v>
      </c>
      <c r="D12" s="18" t="s">
        <v>133</v>
      </c>
      <c r="E12" s="18" t="s">
        <v>134</v>
      </c>
      <c r="F12" s="38">
        <v>2000</v>
      </c>
      <c r="G12" s="38">
        <v>2000</v>
      </c>
      <c r="H12" s="38">
        <v>2000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</row>
    <row r="13" spans="1:24" ht="16.5" customHeight="1" x14ac:dyDescent="0.3">
      <c r="A13" s="1"/>
      <c r="B13" s="80">
        <v>120383</v>
      </c>
      <c r="C13" s="69" t="s">
        <v>136</v>
      </c>
      <c r="D13" s="18" t="s">
        <v>133</v>
      </c>
      <c r="E13" s="18" t="s">
        <v>134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</row>
    <row r="14" spans="1:24" ht="16.5" customHeight="1" x14ac:dyDescent="0.3">
      <c r="A14" s="1"/>
      <c r="B14" s="80">
        <v>120388</v>
      </c>
      <c r="C14" s="69" t="s">
        <v>137</v>
      </c>
      <c r="D14" s="18" t="s">
        <v>133</v>
      </c>
      <c r="E14" s="18" t="s">
        <v>134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</row>
    <row r="15" spans="1:24" ht="16.5" customHeight="1" x14ac:dyDescent="0.3">
      <c r="A15" s="1"/>
      <c r="B15" s="24">
        <v>64060</v>
      </c>
      <c r="C15" s="69" t="s">
        <v>127</v>
      </c>
      <c r="D15" s="18" t="s">
        <v>133</v>
      </c>
      <c r="E15" s="18" t="s">
        <v>134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</row>
    <row r="16" spans="1:24" ht="16.5" customHeight="1" x14ac:dyDescent="0.3">
      <c r="A16" s="1"/>
      <c r="B16" s="24">
        <v>698573</v>
      </c>
      <c r="C16" s="69" t="s">
        <v>138</v>
      </c>
      <c r="D16" s="18" t="s">
        <v>133</v>
      </c>
      <c r="E16" s="18" t="s">
        <v>134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</row>
    <row r="17" spans="1:21" ht="16.5" customHeight="1" x14ac:dyDescent="0.3">
      <c r="A17" s="1"/>
      <c r="B17" s="24">
        <v>12444</v>
      </c>
      <c r="C17" s="69" t="s">
        <v>105</v>
      </c>
      <c r="D17" s="18" t="s">
        <v>133</v>
      </c>
      <c r="E17" s="18" t="s">
        <v>134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</row>
    <row r="18" spans="1:21" ht="16.5" customHeight="1" x14ac:dyDescent="0.3">
      <c r="B18" s="81">
        <v>698573</v>
      </c>
      <c r="C18" s="82" t="s">
        <v>138</v>
      </c>
      <c r="D18" s="18" t="s">
        <v>133</v>
      </c>
      <c r="E18" s="18" t="s">
        <v>134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</row>
    <row r="19" spans="1:21" ht="16.5" customHeight="1" x14ac:dyDescent="0.3">
      <c r="A19" s="1"/>
      <c r="B19" s="81">
        <v>764861</v>
      </c>
      <c r="C19" s="82" t="s">
        <v>106</v>
      </c>
      <c r="D19" s="18" t="s">
        <v>133</v>
      </c>
      <c r="E19" s="18" t="s">
        <v>134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</row>
    <row r="20" spans="1:21" ht="16.5" customHeight="1" x14ac:dyDescent="0.3">
      <c r="A20" s="1"/>
      <c r="B20" s="81">
        <v>698565</v>
      </c>
      <c r="C20" s="82" t="s">
        <v>139</v>
      </c>
      <c r="D20" s="18" t="s">
        <v>133</v>
      </c>
      <c r="E20" s="18" t="s">
        <v>134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</row>
    <row r="21" spans="1:21" ht="16.5" customHeight="1" x14ac:dyDescent="0.3">
      <c r="A21" s="1"/>
      <c r="B21" s="81">
        <v>663968</v>
      </c>
      <c r="C21" s="82" t="s">
        <v>107</v>
      </c>
      <c r="D21" s="18" t="s">
        <v>133</v>
      </c>
      <c r="E21" s="18" t="s">
        <v>134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</row>
    <row r="22" spans="1:21" ht="16.5" customHeight="1" x14ac:dyDescent="0.3">
      <c r="A22" s="1"/>
      <c r="B22" s="81" t="s">
        <v>140</v>
      </c>
      <c r="C22" s="82" t="s">
        <v>108</v>
      </c>
      <c r="D22" s="18" t="s">
        <v>133</v>
      </c>
      <c r="E22" s="18" t="s">
        <v>134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</row>
    <row r="23" spans="1:21" ht="16.5" customHeight="1" x14ac:dyDescent="0.3">
      <c r="A23" s="1"/>
      <c r="B23" s="81">
        <v>764861</v>
      </c>
      <c r="C23" s="82" t="s">
        <v>106</v>
      </c>
      <c r="D23" s="18" t="s">
        <v>133</v>
      </c>
      <c r="E23" s="18" t="s">
        <v>134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</row>
    <row r="24" spans="1:21" ht="16.5" customHeight="1" x14ac:dyDescent="0.3">
      <c r="A24" s="1"/>
      <c r="B24" s="81" t="s">
        <v>141</v>
      </c>
      <c r="C24" s="82" t="s">
        <v>142</v>
      </c>
      <c r="D24" s="18" t="s">
        <v>133</v>
      </c>
      <c r="E24" s="18" t="s">
        <v>134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</row>
    <row r="25" spans="1:21" ht="16.5" customHeight="1" x14ac:dyDescent="0.3">
      <c r="A25" s="1"/>
      <c r="B25" s="81" t="s">
        <v>143</v>
      </c>
      <c r="C25" s="82" t="s">
        <v>144</v>
      </c>
      <c r="D25" s="18" t="s">
        <v>133</v>
      </c>
      <c r="E25" s="18" t="s">
        <v>134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</row>
    <row r="26" spans="1:21" ht="16.5" customHeight="1" x14ac:dyDescent="0.3">
      <c r="A26" s="1"/>
      <c r="B26" s="81" t="s">
        <v>145</v>
      </c>
      <c r="C26" s="82" t="s">
        <v>146</v>
      </c>
      <c r="D26" s="18" t="s">
        <v>133</v>
      </c>
      <c r="E26" s="18" t="s">
        <v>134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</row>
    <row r="27" spans="1:21" ht="16.5" customHeight="1" x14ac:dyDescent="0.3">
      <c r="A27" s="1"/>
      <c r="B27" s="81" t="s">
        <v>147</v>
      </c>
      <c r="C27" s="82" t="s">
        <v>148</v>
      </c>
      <c r="D27" s="18" t="s">
        <v>133</v>
      </c>
      <c r="E27" s="18" t="s">
        <v>134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</row>
    <row r="28" spans="1:21" ht="16.5" customHeight="1" x14ac:dyDescent="0.3">
      <c r="A28" s="1"/>
      <c r="B28" s="81" t="s">
        <v>149</v>
      </c>
      <c r="C28" s="82" t="s">
        <v>150</v>
      </c>
      <c r="D28" s="18" t="s">
        <v>133</v>
      </c>
      <c r="E28" s="18" t="s">
        <v>134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</row>
    <row r="29" spans="1:21" ht="16.5" customHeight="1" x14ac:dyDescent="0.3">
      <c r="A29" s="1"/>
      <c r="B29" s="81" t="s">
        <v>151</v>
      </c>
      <c r="C29" s="82" t="s">
        <v>152</v>
      </c>
      <c r="D29" s="18" t="s">
        <v>133</v>
      </c>
      <c r="E29" s="18" t="s">
        <v>134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</row>
    <row r="30" spans="1:21" ht="16.5" customHeight="1" x14ac:dyDescent="0.3">
      <c r="A30" s="1"/>
      <c r="B30" s="81" t="s">
        <v>153</v>
      </c>
      <c r="C30" s="82" t="s">
        <v>154</v>
      </c>
      <c r="D30" s="18" t="s">
        <v>133</v>
      </c>
      <c r="E30" s="18" t="s">
        <v>134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</row>
    <row r="31" spans="1:21" ht="16.5" customHeight="1" x14ac:dyDescent="0.3">
      <c r="A31" s="1"/>
      <c r="B31" s="81" t="s">
        <v>155</v>
      </c>
      <c r="C31" s="82" t="s">
        <v>156</v>
      </c>
      <c r="D31" s="18" t="s">
        <v>133</v>
      </c>
      <c r="E31" s="18" t="s">
        <v>134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</row>
    <row r="32" spans="1:21" ht="16.5" customHeight="1" x14ac:dyDescent="0.3">
      <c r="A32" s="1"/>
      <c r="B32" s="81" t="s">
        <v>157</v>
      </c>
      <c r="C32" s="82" t="s">
        <v>158</v>
      </c>
      <c r="D32" s="18" t="s">
        <v>133</v>
      </c>
      <c r="E32" s="18" t="s">
        <v>134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</row>
    <row r="33" spans="1:21" ht="16.5" customHeight="1" x14ac:dyDescent="0.3">
      <c r="A33" s="1"/>
      <c r="B33" s="81" t="s">
        <v>159</v>
      </c>
      <c r="C33" s="82" t="s">
        <v>160</v>
      </c>
      <c r="D33" s="18" t="s">
        <v>133</v>
      </c>
      <c r="E33" s="18" t="s">
        <v>134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</row>
    <row r="34" spans="1:21" ht="16.5" customHeight="1" x14ac:dyDescent="0.3">
      <c r="A34" s="1"/>
      <c r="B34" s="81" t="s">
        <v>161</v>
      </c>
      <c r="C34" s="82" t="s">
        <v>162</v>
      </c>
      <c r="D34" s="18" t="s">
        <v>133</v>
      </c>
      <c r="E34" s="18" t="s">
        <v>134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</row>
    <row r="35" spans="1:21" ht="16.5" customHeight="1" x14ac:dyDescent="0.3">
      <c r="A35" s="1"/>
      <c r="B35" s="81" t="s">
        <v>163</v>
      </c>
      <c r="C35" s="82" t="s">
        <v>164</v>
      </c>
      <c r="D35" s="18" t="s">
        <v>133</v>
      </c>
      <c r="E35" s="18" t="s">
        <v>134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</row>
    <row r="36" spans="1:21" ht="16.5" customHeight="1" x14ac:dyDescent="0.3">
      <c r="A36" s="1"/>
      <c r="B36" s="81" t="s">
        <v>165</v>
      </c>
      <c r="C36" s="82" t="s">
        <v>166</v>
      </c>
      <c r="D36" s="18" t="s">
        <v>133</v>
      </c>
      <c r="E36" s="18" t="s">
        <v>134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</row>
    <row r="37" spans="1:21" ht="16.5" customHeight="1" x14ac:dyDescent="0.3">
      <c r="A37" s="1"/>
      <c r="B37" s="81" t="s">
        <v>167</v>
      </c>
      <c r="C37" s="82" t="s">
        <v>168</v>
      </c>
      <c r="D37" s="18" t="s">
        <v>133</v>
      </c>
      <c r="E37" s="18" t="s">
        <v>134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</row>
    <row r="38" spans="1:21" ht="16.5" customHeight="1" x14ac:dyDescent="0.3">
      <c r="A38" s="1"/>
      <c r="B38" s="81">
        <v>764832</v>
      </c>
      <c r="C38" s="82" t="s">
        <v>169</v>
      </c>
      <c r="D38" s="18" t="s">
        <v>133</v>
      </c>
      <c r="E38" s="18" t="s">
        <v>134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</row>
    <row r="39" spans="1:21" ht="16.5" customHeight="1" x14ac:dyDescent="0.3">
      <c r="A39" s="1"/>
      <c r="B39" s="81">
        <v>120383</v>
      </c>
      <c r="C39" s="82" t="s">
        <v>136</v>
      </c>
      <c r="D39" s="18" t="s">
        <v>133</v>
      </c>
      <c r="E39" s="18" t="s">
        <v>134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</row>
    <row r="40" spans="1:21" ht="16.5" customHeight="1" x14ac:dyDescent="0.3">
      <c r="A40" s="1"/>
      <c r="B40" s="81">
        <v>120388</v>
      </c>
      <c r="C40" s="82" t="s">
        <v>137</v>
      </c>
      <c r="D40" s="18" t="s">
        <v>133</v>
      </c>
      <c r="E40" s="18" t="s">
        <v>134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</row>
    <row r="41" spans="1:21" ht="16.5" customHeight="1" x14ac:dyDescent="0.3">
      <c r="A41" s="1"/>
      <c r="B41" s="81">
        <v>764822</v>
      </c>
      <c r="C41" s="82" t="s">
        <v>170</v>
      </c>
      <c r="D41" s="18" t="s">
        <v>133</v>
      </c>
      <c r="E41" s="18" t="s">
        <v>134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</row>
    <row r="42" spans="1:21" ht="16.5" customHeight="1" x14ac:dyDescent="0.3">
      <c r="A42" s="1"/>
      <c r="B42" s="81">
        <v>55217</v>
      </c>
      <c r="C42" s="82" t="s">
        <v>171</v>
      </c>
      <c r="D42" s="18" t="s">
        <v>133</v>
      </c>
      <c r="E42" s="18" t="s">
        <v>134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</row>
    <row r="43" spans="1:21" ht="16.5" customHeight="1" x14ac:dyDescent="0.3">
      <c r="A43" s="1"/>
      <c r="B43" s="81">
        <v>64060</v>
      </c>
      <c r="C43" s="82" t="s">
        <v>127</v>
      </c>
      <c r="D43" s="18" t="s">
        <v>133</v>
      </c>
      <c r="E43" s="18" t="s">
        <v>134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</row>
    <row r="44" spans="1:21" ht="16.5" customHeight="1" x14ac:dyDescent="0.3">
      <c r="A44" s="1"/>
      <c r="B44" s="81">
        <v>72991</v>
      </c>
      <c r="C44" s="82" t="s">
        <v>172</v>
      </c>
      <c r="D44" s="18" t="s">
        <v>133</v>
      </c>
      <c r="E44" s="18" t="s">
        <v>134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</row>
    <row r="45" spans="1:21" ht="16.5" customHeight="1" x14ac:dyDescent="0.3">
      <c r="A45" s="1"/>
      <c r="B45" s="81">
        <v>689667</v>
      </c>
      <c r="C45" s="82" t="s">
        <v>173</v>
      </c>
      <c r="D45" s="18" t="s">
        <v>133</v>
      </c>
      <c r="E45" s="18" t="s">
        <v>134</v>
      </c>
      <c r="F45" s="83">
        <v>0</v>
      </c>
      <c r="G45" s="83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</row>
    <row r="46" spans="1:21" ht="16.5" customHeight="1" x14ac:dyDescent="0.3">
      <c r="A46" s="1"/>
      <c r="B46" s="81">
        <v>763706</v>
      </c>
      <c r="C46" s="82" t="s">
        <v>174</v>
      </c>
      <c r="D46" s="18" t="s">
        <v>133</v>
      </c>
      <c r="E46" s="18" t="s">
        <v>134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</row>
    <row r="47" spans="1:21" ht="16.5" customHeight="1" x14ac:dyDescent="0.3">
      <c r="A47" s="1"/>
      <c r="B47" s="81">
        <v>764794</v>
      </c>
      <c r="C47" s="82" t="s">
        <v>175</v>
      </c>
      <c r="D47" s="18" t="s">
        <v>133</v>
      </c>
      <c r="E47" s="18" t="s">
        <v>134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</row>
    <row r="48" spans="1:21" ht="16.5" customHeight="1" x14ac:dyDescent="0.3">
      <c r="A48" s="1"/>
      <c r="B48" s="81">
        <v>764828</v>
      </c>
      <c r="C48" s="82" t="s">
        <v>176</v>
      </c>
      <c r="D48" s="18" t="s">
        <v>133</v>
      </c>
      <c r="E48" s="18" t="s">
        <v>134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</row>
    <row r="49" spans="2:21" ht="16.5" customHeight="1" x14ac:dyDescent="0.3">
      <c r="B49" s="24"/>
      <c r="C49" s="69"/>
      <c r="D49" s="18" t="s">
        <v>133</v>
      </c>
      <c r="E49" s="18" t="s">
        <v>134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</row>
    <row r="50" spans="2:21" ht="16.5" customHeight="1" x14ac:dyDescent="0.3">
      <c r="B50" s="24"/>
      <c r="C50" s="69"/>
      <c r="D50" s="18" t="s">
        <v>133</v>
      </c>
      <c r="E50" s="18" t="s">
        <v>134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2:21" ht="16.5" customHeight="1" x14ac:dyDescent="0.3">
      <c r="B51" s="24"/>
      <c r="C51" s="69"/>
      <c r="D51" s="18" t="s">
        <v>133</v>
      </c>
      <c r="E51" s="18" t="s">
        <v>134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</row>
    <row r="52" spans="2:21" ht="16.5" customHeight="1" x14ac:dyDescent="0.3">
      <c r="B52" s="24"/>
      <c r="C52" s="69"/>
      <c r="D52" s="18" t="s">
        <v>133</v>
      </c>
      <c r="E52" s="18" t="s">
        <v>134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2:21" ht="16.5" customHeight="1" x14ac:dyDescent="0.3">
      <c r="B53" s="24"/>
      <c r="C53" s="69"/>
      <c r="D53" s="18" t="s">
        <v>133</v>
      </c>
      <c r="E53" s="18" t="s">
        <v>134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</row>
    <row r="54" spans="2:21" ht="16.5" customHeight="1" x14ac:dyDescent="0.3">
      <c r="B54" s="24"/>
      <c r="C54" s="69"/>
      <c r="D54" s="18" t="s">
        <v>133</v>
      </c>
      <c r="E54" s="18" t="s">
        <v>134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</row>
    <row r="55" spans="2:21" ht="16.5" customHeight="1" x14ac:dyDescent="0.3">
      <c r="B55" s="24"/>
      <c r="C55" s="69"/>
      <c r="D55" s="18" t="s">
        <v>133</v>
      </c>
      <c r="E55" s="18" t="s">
        <v>134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</row>
    <row r="56" spans="2:21" ht="15.75" customHeight="1" x14ac:dyDescent="0.3">
      <c r="B56" s="24"/>
      <c r="C56" s="69"/>
      <c r="D56" s="18" t="s">
        <v>133</v>
      </c>
      <c r="E56" s="18" t="s">
        <v>134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2:21" ht="15.75" customHeight="1" x14ac:dyDescent="0.3">
      <c r="B57" s="24"/>
      <c r="C57" s="69"/>
      <c r="D57" s="18" t="s">
        <v>133</v>
      </c>
      <c r="E57" s="18" t="s">
        <v>134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2:21" ht="15.75" customHeight="1" x14ac:dyDescent="0.3">
      <c r="B58" s="24"/>
      <c r="C58" s="69"/>
      <c r="D58" s="18" t="s">
        <v>133</v>
      </c>
      <c r="E58" s="18" t="s">
        <v>134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spans="2:21" ht="15.75" customHeight="1" x14ac:dyDescent="0.3">
      <c r="B59" s="24"/>
      <c r="C59" s="69"/>
      <c r="D59" s="18" t="s">
        <v>133</v>
      </c>
      <c r="E59" s="18" t="s">
        <v>134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</row>
    <row r="60" spans="2:21" ht="15.75" customHeight="1" x14ac:dyDescent="0.3">
      <c r="B60" s="24"/>
      <c r="C60" s="69"/>
      <c r="D60" s="18" t="s">
        <v>133</v>
      </c>
      <c r="E60" s="18" t="s">
        <v>134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</row>
    <row r="61" spans="2:21" ht="15.75" customHeight="1" x14ac:dyDescent="0.3">
      <c r="B61" s="24"/>
      <c r="C61" s="69"/>
      <c r="D61" s="18" t="s">
        <v>133</v>
      </c>
      <c r="E61" s="18" t="s">
        <v>134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</row>
    <row r="62" spans="2:21" ht="15.75" customHeight="1" x14ac:dyDescent="0.3">
      <c r="B62" s="24"/>
      <c r="C62" s="69"/>
      <c r="D62" s="18" t="s">
        <v>133</v>
      </c>
      <c r="E62" s="18" t="s">
        <v>134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</row>
    <row r="63" spans="2:21" ht="15.75" customHeight="1" x14ac:dyDescent="0.3">
      <c r="B63" s="24"/>
      <c r="C63" s="69"/>
      <c r="D63" s="18" t="s">
        <v>133</v>
      </c>
      <c r="E63" s="18" t="s">
        <v>134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</row>
    <row r="64" spans="2:21" ht="15.75" customHeight="1" x14ac:dyDescent="0.3">
      <c r="B64" s="84"/>
      <c r="C64" s="69" t="str">
        <f ca="1">IFERROR(IF(B64&lt;&gt;"""",OFFSET('Product list'!$D$1,MATCH(B64,'Product list'!$C:$C,0)-1,0),"Product Not in List"),"")</f>
        <v/>
      </c>
      <c r="D64" s="18" t="s">
        <v>133</v>
      </c>
      <c r="E64" s="18" t="s">
        <v>134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</row>
    <row r="65" spans="2:21" ht="15.75" customHeight="1" x14ac:dyDescent="0.3">
      <c r="B65" s="84"/>
      <c r="C65" s="69" t="str">
        <f ca="1">IFERROR(IF(B65&lt;&gt;"""",OFFSET('Product list'!$D$1,MATCH(B65,'Product list'!$C:$C,0)-1,0),"Product Not in List"),"")</f>
        <v/>
      </c>
      <c r="D65" s="18" t="s">
        <v>133</v>
      </c>
      <c r="E65" s="18" t="s">
        <v>134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</row>
    <row r="66" spans="2:21" ht="15.75" customHeight="1" x14ac:dyDescent="0.3">
      <c r="B66" s="84"/>
      <c r="C66" s="69" t="str">
        <f ca="1">IFERROR(IF(B66&lt;&gt;"""",OFFSET('Product list'!$D$1,MATCH(B66,'Product list'!$C:$C,0)-1,0),"Product Not in List"),"")</f>
        <v/>
      </c>
      <c r="D66" s="18" t="s">
        <v>133</v>
      </c>
      <c r="E66" s="18" t="s">
        <v>134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</row>
    <row r="67" spans="2:21" ht="15.75" customHeight="1" x14ac:dyDescent="0.3">
      <c r="B67" s="84"/>
      <c r="C67" s="69" t="str">
        <f ca="1">IFERROR(IF(B67&lt;&gt;"""",OFFSET('Product list'!$D$1,MATCH(B67,'Product list'!$C:$C,0)-1,0),"Product Not in List"),"")</f>
        <v/>
      </c>
      <c r="D67" s="18" t="s">
        <v>133</v>
      </c>
      <c r="E67" s="18" t="s">
        <v>134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2:21" ht="15.75" customHeight="1" x14ac:dyDescent="0.3">
      <c r="B68" s="84"/>
      <c r="C68" s="69" t="str">
        <f ca="1">IFERROR(IF(B68&lt;&gt;"""",OFFSET('Product list'!$D$1,MATCH(B68,'Product list'!$C:$C,0)-1,0),"Product Not in List"),"")</f>
        <v/>
      </c>
      <c r="D68" s="18" t="s">
        <v>133</v>
      </c>
      <c r="E68" s="18" t="s">
        <v>134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</row>
    <row r="69" spans="2:21" ht="15.75" customHeight="1" x14ac:dyDescent="0.3">
      <c r="B69" s="84"/>
      <c r="C69" s="69" t="str">
        <f ca="1">IFERROR(IF(B69&lt;&gt;"""",OFFSET('Product list'!$D$1,MATCH(B69,'Product list'!$C:$C,0)-1,0),"Product Not in List"),"")</f>
        <v/>
      </c>
      <c r="D69" s="18" t="s">
        <v>133</v>
      </c>
      <c r="E69" s="18" t="s">
        <v>134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</row>
    <row r="70" spans="2:21" ht="15.75" customHeight="1" x14ac:dyDescent="0.3">
      <c r="B70" s="84"/>
      <c r="C70" s="69" t="str">
        <f ca="1">IFERROR(IF(B70&lt;&gt;"""",OFFSET('Product list'!$D$1,MATCH(B70,'Product list'!$C:$C,0)-1,0),"Product Not in List"),"")</f>
        <v/>
      </c>
      <c r="D70" s="18" t="s">
        <v>133</v>
      </c>
      <c r="E70" s="18" t="s">
        <v>134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</row>
    <row r="71" spans="2:21" ht="15.75" customHeight="1" x14ac:dyDescent="0.3">
      <c r="B71" s="84"/>
      <c r="C71" s="69" t="str">
        <f ca="1">IFERROR(IF(B71&lt;&gt;"""",OFFSET('Product list'!$D$1,MATCH(B71,'Product list'!$C:$C,0)-1,0),"Product Not in List"),"")</f>
        <v/>
      </c>
      <c r="D71" s="18" t="s">
        <v>133</v>
      </c>
      <c r="E71" s="18" t="s">
        <v>134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</row>
    <row r="72" spans="2:21" ht="15.75" customHeight="1" x14ac:dyDescent="0.3">
      <c r="B72" s="84"/>
      <c r="C72" s="69" t="str">
        <f ca="1">IFERROR(IF(B72&lt;&gt;"""",OFFSET('Product list'!$D$1,MATCH(B72,'Product list'!$C:$C,0)-1,0),"Product Not in List"),"")</f>
        <v/>
      </c>
      <c r="D72" s="18" t="s">
        <v>133</v>
      </c>
      <c r="E72" s="18" t="s">
        <v>134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2:21" ht="15.75" customHeight="1" x14ac:dyDescent="0.3">
      <c r="B73" s="84"/>
      <c r="C73" s="69" t="str">
        <f ca="1">IFERROR(IF(B73&lt;&gt;"""",OFFSET('Product list'!$D$1,MATCH(B73,'Product list'!$C:$C,0)-1,0),"Product Not in List"),"")</f>
        <v/>
      </c>
      <c r="D73" s="18" t="s">
        <v>133</v>
      </c>
      <c r="E73" s="18" t="s">
        <v>134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</row>
    <row r="74" spans="2:21" ht="15.75" customHeight="1" x14ac:dyDescent="0.3">
      <c r="B74" s="85"/>
      <c r="C74" s="69" t="str">
        <f ca="1">IFERROR(IF(B74&lt;&gt;"""",OFFSET('Product list'!$D$1,MATCH(B74,'Product list'!$C:$C,0)-1,0),"Product Not in List"),"")</f>
        <v/>
      </c>
      <c r="D74" s="18" t="s">
        <v>133</v>
      </c>
      <c r="E74" s="18" t="s">
        <v>134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2:21" ht="15.75" customHeight="1" x14ac:dyDescent="0.3">
      <c r="B75" s="85"/>
      <c r="C75" s="69" t="str">
        <f ca="1">IFERROR(IF(B75&lt;&gt;"""",OFFSET('Product list'!$D$1,MATCH(B75,'Product list'!$C:$C,0)-1,0),"Product Not in List"),"")</f>
        <v/>
      </c>
      <c r="D75" s="18" t="s">
        <v>133</v>
      </c>
      <c r="E75" s="18" t="s">
        <v>134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</row>
    <row r="76" spans="2:21" ht="15.75" customHeight="1" x14ac:dyDescent="0.3">
      <c r="B76" s="85"/>
      <c r="C76" s="69" t="str">
        <f ca="1">IFERROR(IF(B76&lt;&gt;"""",OFFSET('Product list'!$D$1,MATCH(B76,'Product list'!$C:$C,0)-1,0),"Product Not in List"),"")</f>
        <v/>
      </c>
      <c r="D76" s="18" t="s">
        <v>133</v>
      </c>
      <c r="E76" s="18" t="s">
        <v>134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</row>
    <row r="77" spans="2:21" ht="15.75" customHeight="1" x14ac:dyDescent="0.3">
      <c r="B77" s="85"/>
      <c r="C77" s="69" t="str">
        <f ca="1">IFERROR(IF(B77&lt;&gt;"""",OFFSET('Product list'!$D$1,MATCH(B77,'Product list'!$C:$C,0)-1,0),"Product Not in List"),"")</f>
        <v/>
      </c>
      <c r="D77" s="18" t="s">
        <v>133</v>
      </c>
      <c r="E77" s="18" t="s">
        <v>134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2:21" ht="15.75" customHeight="1" x14ac:dyDescent="0.3">
      <c r="B78" s="85"/>
      <c r="C78" s="69" t="str">
        <f ca="1">IFERROR(IF(B78&lt;&gt;"""",OFFSET('Product list'!$D$1,MATCH(B78,'Product list'!$C:$C,0)-1,0),"Product Not in List"),"")</f>
        <v/>
      </c>
      <c r="D78" s="18" t="s">
        <v>133</v>
      </c>
      <c r="E78" s="18" t="s">
        <v>134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</row>
    <row r="79" spans="2:21" ht="15.75" customHeight="1" x14ac:dyDescent="0.3">
      <c r="B79" s="85"/>
      <c r="C79" s="69" t="str">
        <f ca="1">IFERROR(IF(B79&lt;&gt;"""",OFFSET('Product list'!$D$1,MATCH(B79,'Product list'!$C:$C,0)-1,0),"Product Not in List"),"")</f>
        <v/>
      </c>
      <c r="D79" s="18" t="s">
        <v>133</v>
      </c>
      <c r="E79" s="18" t="s">
        <v>134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</row>
    <row r="80" spans="2:21" ht="15.75" customHeight="1" x14ac:dyDescent="0.3">
      <c r="B80" s="85"/>
      <c r="C80" s="69" t="str">
        <f ca="1">IFERROR(IF(B80&lt;&gt;"""",OFFSET('Product list'!$D$1,MATCH(B80,'Product list'!$C:$C,0)-1,0),"Product Not in List"),"")</f>
        <v/>
      </c>
      <c r="D80" s="18" t="s">
        <v>133</v>
      </c>
      <c r="E80" s="18" t="s">
        <v>134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</row>
    <row r="81" spans="2:21" ht="15.75" customHeight="1" x14ac:dyDescent="0.3">
      <c r="B81" s="85"/>
      <c r="C81" s="69" t="str">
        <f ca="1">IFERROR(IF(B81&lt;&gt;"""",OFFSET('Product list'!$D$1,MATCH(B81,'Product list'!$C:$C,0)-1,0),"Product Not in List"),"")</f>
        <v/>
      </c>
      <c r="D81" s="18" t="s">
        <v>133</v>
      </c>
      <c r="E81" s="18" t="s">
        <v>134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</row>
    <row r="82" spans="2:21" ht="15.75" customHeight="1" x14ac:dyDescent="0.3">
      <c r="B82" s="85"/>
      <c r="C82" s="69" t="str">
        <f ca="1">IFERROR(IF(B82&lt;&gt;"""",OFFSET('Product list'!$D$1,MATCH(B82,'Product list'!$C:$C,0)-1,0),"Product Not in List"),"")</f>
        <v/>
      </c>
      <c r="D82" s="18" t="s">
        <v>133</v>
      </c>
      <c r="E82" s="18" t="s">
        <v>134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2:21" ht="15.75" customHeight="1" x14ac:dyDescent="0.3">
      <c r="B83" s="85"/>
      <c r="C83" s="69" t="str">
        <f ca="1">IFERROR(IF(B83&lt;&gt;"""",OFFSET('Product list'!$D$1,MATCH(B83,'Product list'!$C:$C,0)-1,0),"Product Not in List"),"")</f>
        <v/>
      </c>
      <c r="D83" s="18" t="s">
        <v>133</v>
      </c>
      <c r="E83" s="18" t="s">
        <v>134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</row>
    <row r="84" spans="2:21" ht="15.75" customHeight="1" x14ac:dyDescent="0.3">
      <c r="B84" s="85"/>
      <c r="C84" s="69" t="str">
        <f ca="1">IFERROR(IF(B84&lt;&gt;"""",OFFSET('Product list'!$D$1,MATCH(B84,'Product list'!$C:$C,0)-1,0),"Product Not in List"),"")</f>
        <v/>
      </c>
      <c r="D84" s="18" t="s">
        <v>133</v>
      </c>
      <c r="E84" s="18" t="s">
        <v>134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</row>
    <row r="85" spans="2:21" ht="15.75" customHeight="1" x14ac:dyDescent="0.3">
      <c r="B85" s="85"/>
      <c r="C85" s="69" t="str">
        <f ca="1">IFERROR(IF(B85&lt;&gt;"""",OFFSET('Product list'!$D$1,MATCH(B85,'Product list'!$C:$C,0)-1,0),"Product Not in List"),"")</f>
        <v/>
      </c>
      <c r="D85" s="18" t="s">
        <v>133</v>
      </c>
      <c r="E85" s="18" t="s">
        <v>134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2:21" ht="15.75" customHeight="1" x14ac:dyDescent="0.25"/>
    <row r="87" spans="2:21" ht="15.75" customHeight="1" x14ac:dyDescent="0.25"/>
    <row r="88" spans="2:21" ht="15.75" customHeight="1" x14ac:dyDescent="0.25"/>
    <row r="89" spans="2:21" ht="15.75" customHeight="1" x14ac:dyDescent="0.25"/>
    <row r="90" spans="2:21" ht="15.75" customHeight="1" x14ac:dyDescent="0.25"/>
    <row r="91" spans="2:21" ht="15.75" customHeight="1" x14ac:dyDescent="0.25"/>
    <row r="92" spans="2:21" ht="15.75" customHeight="1" x14ac:dyDescent="0.25"/>
    <row r="93" spans="2:21" ht="15.75" customHeight="1" x14ac:dyDescent="0.25"/>
    <row r="94" spans="2:21" ht="15.75" customHeight="1" x14ac:dyDescent="0.25"/>
    <row r="95" spans="2:21" ht="15.75" customHeight="1" x14ac:dyDescent="0.25"/>
    <row r="96" spans="2:2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F6:U6">
    <cfRule type="cellIs" dxfId="9" priority="1" operator="equal">
      <formula>0</formula>
    </cfRule>
  </conditionalFormatting>
  <conditionalFormatting sqref="F3:U3">
    <cfRule type="containsText" dxfId="8" priority="2" operator="containsText" text="No">
      <formula>NOT(ISERROR(SEARCH(("No"),(F3))))</formula>
    </cfRule>
  </conditionalFormatting>
  <conditionalFormatting sqref="F3:U3">
    <cfRule type="containsText" dxfId="7" priority="3" operator="containsText" text="Yes">
      <formula>NOT(ISERROR(SEARCH(("Yes"),(F3))))</formula>
    </cfRule>
  </conditionalFormatting>
  <conditionalFormatting sqref="X3">
    <cfRule type="expression" dxfId="6" priority="4">
      <formula>_xludf.ISFORMULA(X3)</formula>
    </cfRule>
  </conditionalFormatting>
  <pageMargins left="0.7" right="0.7" top="0.75" bottom="0.75" header="0" footer="0"/>
  <pageSetup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Z1000"/>
  <sheetViews>
    <sheetView showGridLines="0" workbookViewId="0"/>
  </sheetViews>
  <sheetFormatPr defaultColWidth="12.59765625" defaultRowHeight="15" customHeight="1" x14ac:dyDescent="0.25"/>
  <cols>
    <col min="1" max="2" width="8.09765625" customWidth="1"/>
    <col min="3" max="3" width="25.5" customWidth="1"/>
    <col min="4" max="4" width="9.5" customWidth="1"/>
    <col min="5" max="5" width="8.59765625" customWidth="1"/>
    <col min="6" max="8" width="9.5" customWidth="1"/>
    <col min="9" max="9" width="8.59765625" customWidth="1"/>
    <col min="10" max="12" width="9.5" customWidth="1"/>
    <col min="13" max="14" width="8.59765625" customWidth="1"/>
    <col min="15" max="17" width="9.5" customWidth="1"/>
    <col min="18" max="18" width="8.59765625" customWidth="1"/>
    <col min="19" max="19" width="9.5" customWidth="1"/>
    <col min="20" max="20" width="8.09765625" customWidth="1"/>
    <col min="21" max="21" width="77" customWidth="1"/>
    <col min="22" max="26" width="8.09765625" customWidth="1"/>
  </cols>
  <sheetData>
    <row r="1" spans="1:26" ht="12.75" customHeight="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2.75" customHeight="1" x14ac:dyDescent="0.25">
      <c r="A2" s="86"/>
      <c r="B2" s="86"/>
      <c r="C2" s="86"/>
      <c r="D2" s="92" t="s">
        <v>122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86"/>
      <c r="U2" s="86"/>
      <c r="V2" s="86"/>
      <c r="W2" s="86"/>
      <c r="X2" s="86"/>
      <c r="Y2" s="86"/>
      <c r="Z2" s="86"/>
    </row>
    <row r="3" spans="1:26" ht="12.75" customHeight="1" x14ac:dyDescent="0.25">
      <c r="A3" s="86"/>
      <c r="B3" s="86"/>
      <c r="C3" s="86"/>
      <c r="D3" s="86">
        <v>1</v>
      </c>
      <c r="E3" s="86">
        <v>2</v>
      </c>
      <c r="F3" s="86">
        <v>3</v>
      </c>
      <c r="G3" s="86">
        <v>4</v>
      </c>
      <c r="H3" s="86">
        <v>5</v>
      </c>
      <c r="I3" s="86">
        <v>6</v>
      </c>
      <c r="J3" s="86">
        <v>7</v>
      </c>
      <c r="K3" s="86">
        <v>8</v>
      </c>
      <c r="L3" s="86">
        <v>9</v>
      </c>
      <c r="M3" s="86">
        <v>10</v>
      </c>
      <c r="N3" s="86">
        <v>11</v>
      </c>
      <c r="O3" s="86">
        <v>12</v>
      </c>
      <c r="P3" s="86">
        <v>13</v>
      </c>
      <c r="Q3" s="86">
        <v>14</v>
      </c>
      <c r="R3" s="86">
        <v>15</v>
      </c>
      <c r="S3" s="86">
        <v>16</v>
      </c>
      <c r="T3" s="86"/>
      <c r="U3" s="86" t="s">
        <v>177</v>
      </c>
      <c r="V3" s="86"/>
      <c r="W3" s="86"/>
      <c r="X3" s="86"/>
      <c r="Y3" s="86"/>
      <c r="Z3" s="86"/>
    </row>
    <row r="4" spans="1:26" ht="12.75" customHeight="1" x14ac:dyDescent="0.25">
      <c r="A4" s="86"/>
      <c r="B4" s="86"/>
      <c r="C4" s="86"/>
      <c r="D4" s="88">
        <v>44074</v>
      </c>
      <c r="E4" s="88">
        <v>44081</v>
      </c>
      <c r="F4" s="88">
        <v>44088</v>
      </c>
      <c r="G4" s="88">
        <v>44095</v>
      </c>
      <c r="H4" s="88">
        <v>44102</v>
      </c>
      <c r="I4" s="88">
        <v>44109</v>
      </c>
      <c r="J4" s="88">
        <v>44116</v>
      </c>
      <c r="K4" s="88">
        <v>44123</v>
      </c>
      <c r="L4" s="88">
        <v>44130</v>
      </c>
      <c r="M4" s="88">
        <v>44137</v>
      </c>
      <c r="N4" s="88">
        <v>44144</v>
      </c>
      <c r="O4" s="88">
        <v>44151</v>
      </c>
      <c r="P4" s="88">
        <v>44158</v>
      </c>
      <c r="Q4" s="88">
        <v>44165</v>
      </c>
      <c r="R4" s="88">
        <v>44172</v>
      </c>
      <c r="S4" s="88">
        <v>44179</v>
      </c>
      <c r="T4" s="86"/>
      <c r="U4" s="86"/>
      <c r="V4" s="86"/>
      <c r="W4" s="86"/>
      <c r="X4" s="86"/>
      <c r="Y4" s="86"/>
      <c r="Z4" s="86"/>
    </row>
    <row r="5" spans="1:26" ht="12.7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ht="12.75" customHeight="1" x14ac:dyDescent="0.25">
      <c r="A6" s="86"/>
      <c r="B6" s="86"/>
      <c r="C6" s="86" t="s">
        <v>178</v>
      </c>
      <c r="D6" s="62" t="str">
        <f>'Export Customer Demand Volumes'!F3</f>
        <v>Yes</v>
      </c>
      <c r="E6" s="62" t="str">
        <f>'Export Customer Demand Volumes'!G3</f>
        <v>Yes</v>
      </c>
      <c r="F6" s="62" t="str">
        <f>'Export Customer Demand Volumes'!H3</f>
        <v>Yes</v>
      </c>
      <c r="G6" s="62" t="str">
        <f>'Export Customer Demand Volumes'!I3</f>
        <v>No</v>
      </c>
      <c r="H6" s="62" t="str">
        <f>'Export Customer Demand Volumes'!J3</f>
        <v>No</v>
      </c>
      <c r="I6" s="62" t="str">
        <f>'Export Customer Demand Volumes'!K3</f>
        <v>No</v>
      </c>
      <c r="J6" s="62" t="str">
        <f>'Export Customer Demand Volumes'!L3</f>
        <v>No</v>
      </c>
      <c r="K6" s="62" t="str">
        <f>'Export Customer Demand Volumes'!M3</f>
        <v>No</v>
      </c>
      <c r="L6" s="62" t="str">
        <f>'Export Customer Demand Volumes'!N3</f>
        <v>No</v>
      </c>
      <c r="M6" s="62" t="str">
        <f>'Export Customer Demand Volumes'!O3</f>
        <v>No</v>
      </c>
      <c r="N6" s="62" t="str">
        <f>'Export Customer Demand Volumes'!P3</f>
        <v>No</v>
      </c>
      <c r="O6" s="62" t="str">
        <f>'Export Customer Demand Volumes'!Q3</f>
        <v>No</v>
      </c>
      <c r="P6" s="62" t="str">
        <f>'Export Customer Demand Volumes'!R3</f>
        <v>No</v>
      </c>
      <c r="Q6" s="62" t="str">
        <f>'Export Customer Demand Volumes'!S3</f>
        <v>No</v>
      </c>
      <c r="R6" s="62" t="str">
        <f>'Export Customer Demand Volumes'!T3</f>
        <v>No</v>
      </c>
      <c r="S6" s="62" t="str">
        <f>'Export Customer Demand Volumes'!U3</f>
        <v>No</v>
      </c>
      <c r="T6" s="86"/>
      <c r="U6" s="86"/>
      <c r="V6" s="86"/>
      <c r="W6" s="86"/>
      <c r="X6" s="86"/>
      <c r="Y6" s="86"/>
      <c r="Z6" s="86"/>
    </row>
    <row r="7" spans="1:26" ht="32.25" customHeight="1" x14ac:dyDescent="0.25">
      <c r="A7" s="86"/>
      <c r="B7" s="86"/>
      <c r="C7" s="86" t="s">
        <v>179</v>
      </c>
      <c r="D7" s="87">
        <f>'Export Customer Demand Volumes'!F4</f>
        <v>1</v>
      </c>
      <c r="E7" s="87">
        <f>'Export Customer Demand Volumes'!G4</f>
        <v>1</v>
      </c>
      <c r="F7" s="87">
        <f>'Export Customer Demand Volumes'!H4</f>
        <v>1</v>
      </c>
      <c r="G7" s="87">
        <f>'Export Customer Demand Volumes'!I4</f>
        <v>0</v>
      </c>
      <c r="H7" s="87">
        <f>'Export Customer Demand Volumes'!J4</f>
        <v>0</v>
      </c>
      <c r="I7" s="87">
        <f>'Export Customer Demand Volumes'!K4</f>
        <v>0</v>
      </c>
      <c r="J7" s="87">
        <f>'Export Customer Demand Volumes'!L4</f>
        <v>0</v>
      </c>
      <c r="K7" s="87">
        <f>'Export Customer Demand Volumes'!M4</f>
        <v>0</v>
      </c>
      <c r="L7" s="87">
        <f>'Export Customer Demand Volumes'!N4</f>
        <v>0</v>
      </c>
      <c r="M7" s="87">
        <f>'Export Customer Demand Volumes'!O4</f>
        <v>0</v>
      </c>
      <c r="N7" s="87">
        <f>'Export Customer Demand Volumes'!P4</f>
        <v>0</v>
      </c>
      <c r="O7" s="87">
        <f>'Export Customer Demand Volumes'!Q4</f>
        <v>0</v>
      </c>
      <c r="P7" s="87">
        <f>'Export Customer Demand Volumes'!R4</f>
        <v>0</v>
      </c>
      <c r="Q7" s="87">
        <f>'Export Customer Demand Volumes'!S4</f>
        <v>0</v>
      </c>
      <c r="R7" s="87">
        <f>'Export Customer Demand Volumes'!T4</f>
        <v>0</v>
      </c>
      <c r="S7" s="87">
        <f>'Export Customer Demand Volumes'!U4</f>
        <v>0</v>
      </c>
      <c r="T7" s="86"/>
      <c r="U7" s="74" t="s">
        <v>180</v>
      </c>
      <c r="V7" s="86"/>
      <c r="W7" s="86"/>
      <c r="X7" s="86"/>
      <c r="Y7" s="86"/>
      <c r="Z7" s="86"/>
    </row>
    <row r="8" spans="1:26" ht="12.75" customHeight="1" x14ac:dyDescent="0.25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2.75" customHeight="1" x14ac:dyDescent="0.25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12.75" customHeight="1" x14ac:dyDescent="0.25">
      <c r="A10" s="86"/>
      <c r="B10" s="86"/>
      <c r="C10" s="86" t="s">
        <v>181</v>
      </c>
      <c r="D10" s="62" t="str">
        <f>'Export Customer Demand Pricing'!F3</f>
        <v>Yes</v>
      </c>
      <c r="E10" s="62" t="str">
        <f>'Export Customer Demand Pricing'!G3</f>
        <v>Yes</v>
      </c>
      <c r="F10" s="62" t="str">
        <f>'Export Customer Demand Pricing'!H3</f>
        <v>Yes</v>
      </c>
      <c r="G10" s="62" t="str">
        <f>'Export Customer Demand Pricing'!I3</f>
        <v>No</v>
      </c>
      <c r="H10" s="62" t="str">
        <f>'Export Customer Demand Pricing'!J3</f>
        <v>No</v>
      </c>
      <c r="I10" s="62" t="str">
        <f>'Export Customer Demand Pricing'!K3</f>
        <v>No</v>
      </c>
      <c r="J10" s="62" t="str">
        <f>'Export Customer Demand Pricing'!L3</f>
        <v>No</v>
      </c>
      <c r="K10" s="62" t="str">
        <f>'Export Customer Demand Pricing'!M3</f>
        <v>No</v>
      </c>
      <c r="L10" s="62" t="str">
        <f>'Export Customer Demand Pricing'!N3</f>
        <v>No</v>
      </c>
      <c r="M10" s="62" t="str">
        <f>'Export Customer Demand Pricing'!O3</f>
        <v>No</v>
      </c>
      <c r="N10" s="62" t="str">
        <f>'Export Customer Demand Pricing'!P3</f>
        <v>No</v>
      </c>
      <c r="O10" s="62" t="str">
        <f>'Export Customer Demand Pricing'!Q3</f>
        <v>No</v>
      </c>
      <c r="P10" s="62" t="str">
        <f>'Export Customer Demand Pricing'!R3</f>
        <v>No</v>
      </c>
      <c r="Q10" s="62" t="str">
        <f>'Export Customer Demand Pricing'!S3</f>
        <v>No</v>
      </c>
      <c r="R10" s="62" t="str">
        <f>'Export Customer Demand Pricing'!T3</f>
        <v>No</v>
      </c>
      <c r="S10" s="62" t="str">
        <f>'Export Customer Demand Pricing'!U3</f>
        <v>No</v>
      </c>
      <c r="T10" s="86"/>
      <c r="U10" s="86"/>
      <c r="V10" s="86"/>
      <c r="W10" s="86"/>
      <c r="X10" s="86"/>
      <c r="Y10" s="86"/>
      <c r="Z10" s="86"/>
    </row>
    <row r="11" spans="1:26" ht="33" customHeight="1" x14ac:dyDescent="0.25">
      <c r="A11" s="86"/>
      <c r="B11" s="86"/>
      <c r="C11" s="86" t="s">
        <v>182</v>
      </c>
      <c r="D11" s="87">
        <f>'Export Customer Demand Pricing'!F4</f>
        <v>36</v>
      </c>
      <c r="E11" s="87">
        <f>'Export Customer Demand Pricing'!G4</f>
        <v>36</v>
      </c>
      <c r="F11" s="87">
        <f>'Export Customer Demand Pricing'!H4</f>
        <v>36</v>
      </c>
      <c r="G11" s="87">
        <f>'Export Customer Demand Pricing'!I4</f>
        <v>36</v>
      </c>
      <c r="H11" s="87">
        <f>'Export Customer Demand Pricing'!J4</f>
        <v>31</v>
      </c>
      <c r="I11" s="87">
        <f>'Export Customer Demand Pricing'!K4</f>
        <v>31</v>
      </c>
      <c r="J11" s="87">
        <f>'Export Customer Demand Pricing'!L4</f>
        <v>31</v>
      </c>
      <c r="K11" s="87">
        <f>'Export Customer Demand Pricing'!M4</f>
        <v>31</v>
      </c>
      <c r="L11" s="87">
        <f>'Export Customer Demand Pricing'!N4</f>
        <v>31</v>
      </c>
      <c r="M11" s="87">
        <f>'Export Customer Demand Pricing'!O4</f>
        <v>31</v>
      </c>
      <c r="N11" s="87">
        <f>'Export Customer Demand Pricing'!P4</f>
        <v>31</v>
      </c>
      <c r="O11" s="87">
        <f>'Export Customer Demand Pricing'!Q4</f>
        <v>31</v>
      </c>
      <c r="P11" s="87">
        <f>'Export Customer Demand Pricing'!R4</f>
        <v>31</v>
      </c>
      <c r="Q11" s="87">
        <f>'Export Customer Demand Pricing'!S4</f>
        <v>31</v>
      </c>
      <c r="R11" s="87">
        <f>'Export Customer Demand Pricing'!T4</f>
        <v>31</v>
      </c>
      <c r="S11" s="87">
        <f>'Export Customer Demand Pricing'!U4</f>
        <v>31</v>
      </c>
      <c r="T11" s="86"/>
      <c r="U11" s="74" t="s">
        <v>180</v>
      </c>
      <c r="V11" s="86"/>
      <c r="W11" s="86"/>
      <c r="X11" s="86"/>
      <c r="Y11" s="86"/>
      <c r="Z11" s="86"/>
    </row>
    <row r="12" spans="1:26" ht="12.75" customHeight="1" x14ac:dyDescent="0.25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12.75" customHeight="1" x14ac:dyDescent="0.25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2.75" customHeight="1" x14ac:dyDescent="0.25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12.75" customHeight="1" x14ac:dyDescent="0.25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2.75" customHeight="1" x14ac:dyDescent="0.25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ht="12.75" customHeight="1" x14ac:dyDescent="0.25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 ht="12.75" customHeight="1" x14ac:dyDescent="0.25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 ht="12.75" customHeight="1" x14ac:dyDescent="0.25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 ht="12.75" customHeight="1" x14ac:dyDescent="0.25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 ht="12.75" customHeight="1" x14ac:dyDescent="0.25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ht="12.75" customHeight="1" x14ac:dyDescent="0.25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ht="12.75" customHeight="1" x14ac:dyDescent="0.25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ht="12.75" customHeight="1" x14ac:dyDescent="0.2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ht="12.75" customHeight="1" x14ac:dyDescent="0.25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ht="12.75" customHeight="1" x14ac:dyDescent="0.25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 ht="12.75" customHeight="1" x14ac:dyDescent="0.25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ht="12.75" customHeight="1" x14ac:dyDescent="0.25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ht="12.75" customHeight="1" x14ac:dyDescent="0.25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 ht="12.75" customHeight="1" x14ac:dyDescent="0.25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ht="12.75" customHeight="1" x14ac:dyDescent="0.25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ht="12.75" customHeight="1" x14ac:dyDescent="0.25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ht="12.75" customHeight="1" x14ac:dyDescent="0.25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ht="12.75" customHeight="1" x14ac:dyDescent="0.25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ht="12.75" customHeight="1" x14ac:dyDescent="0.25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ht="12.75" customHeight="1" x14ac:dyDescent="0.25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spans="1:26" ht="12.75" customHeight="1" x14ac:dyDescent="0.25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ht="12.75" customHeight="1" x14ac:dyDescent="0.25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spans="1:26" ht="12.75" customHeight="1" x14ac:dyDescent="0.25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spans="1:26" ht="12.75" customHeight="1" x14ac:dyDescent="0.25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spans="1:26" ht="12.75" customHeight="1" x14ac:dyDescent="0.25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spans="1:26" ht="12.75" customHeight="1" x14ac:dyDescent="0.25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spans="1:26" ht="12.75" customHeight="1" x14ac:dyDescent="0.25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spans="1:26" ht="12.75" customHeight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spans="1:26" ht="12.75" customHeight="1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spans="1:26" ht="12.75" customHeight="1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spans="1:26" ht="12.75" customHeight="1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ht="12.75" customHeight="1" x14ac:dyDescent="0.2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spans="1:26" ht="12.75" customHeight="1" x14ac:dyDescent="0.2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spans="1:26" ht="12.75" customHeight="1" x14ac:dyDescent="0.2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spans="1:26" ht="12.75" customHeight="1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spans="1:26" ht="12.75" customHeight="1" x14ac:dyDescent="0.25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spans="1:26" ht="12.75" customHeight="1" x14ac:dyDescent="0.25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spans="1:26" ht="12.75" customHeight="1" x14ac:dyDescent="0.25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spans="1:26" ht="12.75" customHeight="1" x14ac:dyDescent="0.25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spans="1:26" ht="12.75" customHeight="1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spans="1:26" ht="12.75" customHeight="1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spans="1:26" ht="12.75" customHeight="1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spans="1:26" ht="12.75" customHeight="1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spans="1:26" ht="12.75" customHeight="1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spans="1:26" ht="12.75" customHeight="1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spans="1:26" ht="12.75" customHeight="1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spans="1:26" ht="12.75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spans="1:26" ht="12.75" customHeight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spans="1:26" ht="12.75" customHeight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spans="1:26" ht="12.75" customHeight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spans="1:26" ht="12.75" customHeight="1" x14ac:dyDescent="0.2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spans="1:26" ht="12.75" customHeight="1" x14ac:dyDescent="0.25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spans="1:26" ht="12.75" customHeight="1" x14ac:dyDescent="0.25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spans="1:26" ht="12.75" customHeight="1" x14ac:dyDescent="0.25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spans="1:26" ht="12.75" customHeight="1" x14ac:dyDescent="0.25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spans="1:26" ht="12.75" customHeight="1" x14ac:dyDescent="0.25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spans="1:26" ht="12.75" customHeight="1" x14ac:dyDescent="0.25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spans="1:26" ht="12.75" customHeight="1" x14ac:dyDescent="0.25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spans="1:26" ht="12.75" customHeight="1" x14ac:dyDescent="0.25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spans="1:26" ht="12.75" customHeight="1" x14ac:dyDescent="0.25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spans="1:26" ht="12.75" customHeight="1" x14ac:dyDescent="0.25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spans="1:26" ht="12.75" customHeight="1" x14ac:dyDescent="0.25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spans="1:26" ht="12.75" customHeight="1" x14ac:dyDescent="0.25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spans="1:26" ht="12.75" customHeight="1" x14ac:dyDescent="0.25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spans="1:26" ht="12.75" customHeight="1" x14ac:dyDescent="0.25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spans="1:26" ht="12.75" customHeight="1" x14ac:dyDescent="0.25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spans="1:26" ht="12.75" customHeight="1" x14ac:dyDescent="0.25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spans="1:26" ht="12.75" customHeight="1" x14ac:dyDescent="0.25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spans="1:26" ht="12.75" customHeight="1" x14ac:dyDescent="0.25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spans="1:26" ht="12.75" customHeight="1" x14ac:dyDescent="0.25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spans="1:26" ht="12.75" customHeight="1" x14ac:dyDescent="0.25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spans="1:26" ht="12.75" customHeight="1" x14ac:dyDescent="0.25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spans="1:26" ht="12.75" customHeight="1" x14ac:dyDescent="0.25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spans="1:26" ht="12.75" customHeight="1" x14ac:dyDescent="0.25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spans="1:26" ht="12.75" customHeight="1" x14ac:dyDescent="0.25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spans="1:26" ht="12.75" customHeight="1" x14ac:dyDescent="0.25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spans="1:26" ht="12.75" customHeight="1" x14ac:dyDescent="0.25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spans="1:26" ht="12.75" customHeight="1" x14ac:dyDescent="0.25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spans="1:26" ht="12.75" customHeight="1" x14ac:dyDescent="0.25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spans="1:26" ht="12.75" customHeight="1" x14ac:dyDescent="0.25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spans="1:26" ht="12.75" customHeight="1" x14ac:dyDescent="0.25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spans="1:26" ht="12.75" customHeight="1" x14ac:dyDescent="0.25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spans="1:26" ht="12.75" customHeight="1" x14ac:dyDescent="0.25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spans="1:26" ht="12.75" customHeight="1" x14ac:dyDescent="0.25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spans="1:26" ht="12.75" customHeight="1" x14ac:dyDescent="0.2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spans="1:26" ht="12.75" customHeight="1" x14ac:dyDescent="0.25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spans="1:26" ht="12.75" customHeight="1" x14ac:dyDescent="0.25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spans="1:26" ht="12.75" customHeight="1" x14ac:dyDescent="0.25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spans="1:26" ht="12.75" customHeight="1" x14ac:dyDescent="0.25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spans="1:26" ht="12.75" customHeight="1" x14ac:dyDescent="0.25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spans="1:26" ht="12.75" customHeight="1" x14ac:dyDescent="0.25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spans="1:26" ht="12.75" customHeight="1" x14ac:dyDescent="0.25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spans="1:26" ht="12.75" customHeight="1" x14ac:dyDescent="0.25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spans="1:26" ht="12.75" customHeight="1" x14ac:dyDescent="0.25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spans="1:26" ht="12.75" customHeight="1" x14ac:dyDescent="0.25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spans="1:26" ht="12.75" customHeight="1" x14ac:dyDescent="0.25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spans="1:26" ht="12.75" customHeight="1" x14ac:dyDescent="0.25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spans="1:26" ht="12.75" customHeight="1" x14ac:dyDescent="0.25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spans="1:26" ht="12.75" customHeight="1" x14ac:dyDescent="0.25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spans="1:26" ht="12.75" customHeight="1" x14ac:dyDescent="0.25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spans="1:26" ht="12.75" customHeight="1" x14ac:dyDescent="0.25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spans="1:26" ht="12.75" customHeight="1" x14ac:dyDescent="0.25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spans="1:26" ht="12.75" customHeight="1" x14ac:dyDescent="0.25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spans="1:26" ht="12.75" customHeight="1" x14ac:dyDescent="0.25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spans="1:26" ht="12.75" customHeight="1" x14ac:dyDescent="0.25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spans="1:26" ht="12.75" customHeight="1" x14ac:dyDescent="0.25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spans="1:26" ht="12.75" customHeight="1" x14ac:dyDescent="0.25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spans="1:26" ht="12.75" customHeight="1" x14ac:dyDescent="0.25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spans="1:26" ht="12.75" customHeight="1" x14ac:dyDescent="0.25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spans="1:26" ht="12.75" customHeight="1" x14ac:dyDescent="0.25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spans="1:26" ht="12.75" customHeight="1" x14ac:dyDescent="0.25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spans="1:26" ht="12.75" customHeight="1" x14ac:dyDescent="0.25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spans="1:26" ht="12.75" customHeight="1" x14ac:dyDescent="0.25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spans="1:26" ht="12.75" customHeight="1" x14ac:dyDescent="0.25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spans="1:26" ht="12.75" customHeight="1" x14ac:dyDescent="0.25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spans="1:26" ht="12.75" customHeight="1" x14ac:dyDescent="0.25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spans="1:26" ht="12.75" customHeight="1" x14ac:dyDescent="0.25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spans="1:26" ht="12.75" customHeight="1" x14ac:dyDescent="0.25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spans="1:26" ht="12.75" customHeight="1" x14ac:dyDescent="0.25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spans="1:26" ht="12.75" customHeight="1" x14ac:dyDescent="0.25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spans="1:26" ht="12.75" customHeight="1" x14ac:dyDescent="0.25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spans="1:26" ht="12.75" customHeight="1" x14ac:dyDescent="0.25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spans="1:26" ht="12.75" customHeight="1" x14ac:dyDescent="0.25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spans="1:26" ht="12.75" customHeight="1" x14ac:dyDescent="0.25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spans="1:26" ht="12.75" customHeight="1" x14ac:dyDescent="0.25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spans="1:26" ht="12.75" customHeight="1" x14ac:dyDescent="0.25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spans="1:26" ht="12.75" customHeight="1" x14ac:dyDescent="0.25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spans="1:26" ht="12.75" customHeight="1" x14ac:dyDescent="0.25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spans="1:26" ht="12.75" customHeight="1" x14ac:dyDescent="0.25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spans="1:26" ht="12.75" customHeight="1" x14ac:dyDescent="0.25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spans="1:26" ht="12.75" customHeight="1" x14ac:dyDescent="0.25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spans="1:26" ht="12.75" customHeight="1" x14ac:dyDescent="0.25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spans="1:26" ht="12.75" customHeight="1" x14ac:dyDescent="0.25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spans="1:26" ht="12.75" customHeight="1" x14ac:dyDescent="0.25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spans="1:26" ht="12.75" customHeight="1" x14ac:dyDescent="0.25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spans="1:26" ht="12.75" customHeight="1" x14ac:dyDescent="0.25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spans="1:26" ht="12.75" customHeight="1" x14ac:dyDescent="0.25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spans="1:26" ht="12.75" customHeight="1" x14ac:dyDescent="0.25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spans="1:26" ht="12.75" customHeight="1" x14ac:dyDescent="0.25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spans="1:26" ht="12.75" customHeight="1" x14ac:dyDescent="0.25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spans="1:26" ht="12.75" customHeight="1" x14ac:dyDescent="0.25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spans="1:26" ht="12.75" customHeight="1" x14ac:dyDescent="0.25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spans="1:26" ht="12.75" customHeight="1" x14ac:dyDescent="0.25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spans="1:26" ht="12.75" customHeight="1" x14ac:dyDescent="0.25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spans="1:26" ht="12.75" customHeight="1" x14ac:dyDescent="0.25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spans="1:26" ht="12.75" customHeight="1" x14ac:dyDescent="0.25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spans="1:26" ht="12.75" customHeight="1" x14ac:dyDescent="0.25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spans="1:26" ht="12.75" customHeight="1" x14ac:dyDescent="0.25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spans="1:26" ht="12.75" customHeight="1" x14ac:dyDescent="0.25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spans="1:26" ht="12.75" customHeight="1" x14ac:dyDescent="0.25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spans="1:26" ht="12.75" customHeight="1" x14ac:dyDescent="0.25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spans="1:26" ht="12.75" customHeight="1" x14ac:dyDescent="0.25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spans="1:26" ht="12.75" customHeight="1" x14ac:dyDescent="0.25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spans="1:26" ht="12.75" customHeight="1" x14ac:dyDescent="0.25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spans="1:26" ht="12.75" customHeight="1" x14ac:dyDescent="0.25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spans="1:26" ht="12.75" customHeight="1" x14ac:dyDescent="0.25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spans="1:26" ht="12.75" customHeight="1" x14ac:dyDescent="0.25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spans="1:26" ht="12.75" customHeight="1" x14ac:dyDescent="0.25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spans="1:26" ht="12.75" customHeight="1" x14ac:dyDescent="0.25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spans="1:26" ht="12.75" customHeight="1" x14ac:dyDescent="0.25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spans="1:26" ht="12.75" customHeight="1" x14ac:dyDescent="0.25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pans="1:26" ht="12.75" customHeight="1" x14ac:dyDescent="0.25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spans="1:26" ht="12.75" customHeight="1" x14ac:dyDescent="0.25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spans="1:26" ht="12.75" customHeight="1" x14ac:dyDescent="0.25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spans="1:26" ht="12.75" customHeight="1" x14ac:dyDescent="0.25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spans="1:26" ht="12.75" customHeight="1" x14ac:dyDescent="0.25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spans="1:26" ht="12.75" customHeight="1" x14ac:dyDescent="0.25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spans="1:26" ht="12.75" customHeight="1" x14ac:dyDescent="0.25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spans="1:26" ht="12.75" customHeight="1" x14ac:dyDescent="0.25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spans="1:26" ht="12.75" customHeight="1" x14ac:dyDescent="0.25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spans="1:26" ht="12.75" customHeight="1" x14ac:dyDescent="0.25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spans="1:26" ht="12.75" customHeight="1" x14ac:dyDescent="0.25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spans="1:26" ht="12.75" customHeight="1" x14ac:dyDescent="0.25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spans="1:26" ht="12.75" customHeight="1" x14ac:dyDescent="0.25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spans="1:26" ht="12.75" customHeight="1" x14ac:dyDescent="0.25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spans="1:26" ht="12.75" customHeight="1" x14ac:dyDescent="0.25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spans="1:26" ht="12.75" customHeight="1" x14ac:dyDescent="0.25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spans="1:26" ht="12.75" customHeight="1" x14ac:dyDescent="0.25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spans="1:26" ht="12.75" customHeight="1" x14ac:dyDescent="0.25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spans="1:26" ht="12.75" customHeight="1" x14ac:dyDescent="0.25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spans="1:26" ht="12.75" customHeight="1" x14ac:dyDescent="0.25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spans="1:26" ht="12.75" customHeight="1" x14ac:dyDescent="0.25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spans="1:26" ht="12.75" customHeight="1" x14ac:dyDescent="0.25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spans="1:26" ht="12.75" customHeight="1" x14ac:dyDescent="0.25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spans="1:26" ht="12.75" customHeight="1" x14ac:dyDescent="0.25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spans="1:26" ht="12.75" customHeight="1" x14ac:dyDescent="0.25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spans="1:26" ht="12.75" customHeight="1" x14ac:dyDescent="0.25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spans="1:26" ht="12.75" customHeight="1" x14ac:dyDescent="0.25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spans="1:26" ht="12.75" customHeight="1" x14ac:dyDescent="0.25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spans="1:26" ht="12.75" customHeight="1" x14ac:dyDescent="0.25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spans="1:26" ht="12.75" customHeight="1" x14ac:dyDescent="0.25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spans="1:26" ht="12.75" customHeight="1" x14ac:dyDescent="0.25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spans="1:26" ht="12.75" customHeight="1" x14ac:dyDescent="0.25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spans="1:26" ht="12.75" customHeight="1" x14ac:dyDescent="0.25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spans="1:26" ht="12.75" customHeight="1" x14ac:dyDescent="0.25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spans="1:26" ht="12.75" customHeight="1" x14ac:dyDescent="0.25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spans="1:26" ht="12.75" customHeight="1" x14ac:dyDescent="0.25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spans="1:26" ht="12.75" customHeight="1" x14ac:dyDescent="0.25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spans="1:26" ht="12.75" customHeight="1" x14ac:dyDescent="0.25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spans="1:26" ht="12.75" customHeight="1" x14ac:dyDescent="0.25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spans="1:26" ht="12.75" customHeight="1" x14ac:dyDescent="0.25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spans="1:26" ht="12.75" customHeight="1" x14ac:dyDescent="0.25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spans="1:26" ht="12.75" customHeight="1" x14ac:dyDescent="0.25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spans="1:26" ht="12.75" customHeight="1" x14ac:dyDescent="0.25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spans="1:26" ht="12.75" customHeight="1" x14ac:dyDescent="0.25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spans="1:26" ht="12.75" customHeight="1" x14ac:dyDescent="0.25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spans="1:26" ht="12.75" customHeight="1" x14ac:dyDescent="0.25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spans="1:26" ht="12.75" customHeight="1" x14ac:dyDescent="0.25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spans="1:26" ht="12.75" customHeight="1" x14ac:dyDescent="0.25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spans="1:26" ht="12.75" customHeight="1" x14ac:dyDescent="0.25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spans="1:26" ht="12.75" customHeight="1" x14ac:dyDescent="0.25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spans="1:26" ht="12.75" customHeight="1" x14ac:dyDescent="0.25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spans="1:26" ht="12.75" customHeight="1" x14ac:dyDescent="0.25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spans="1:26" ht="12.75" customHeight="1" x14ac:dyDescent="0.25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spans="1:26" ht="12.75" customHeight="1" x14ac:dyDescent="0.25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spans="1:26" ht="12.75" customHeight="1" x14ac:dyDescent="0.25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spans="1:26" ht="12.75" customHeight="1" x14ac:dyDescent="0.25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spans="1:26" ht="12.75" customHeight="1" x14ac:dyDescent="0.25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spans="1:26" ht="12.75" customHeight="1" x14ac:dyDescent="0.25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spans="1:26" ht="12.75" customHeight="1" x14ac:dyDescent="0.25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spans="1:26" ht="12.75" customHeight="1" x14ac:dyDescent="0.25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spans="1:26" ht="12.75" customHeight="1" x14ac:dyDescent="0.25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spans="1:26" ht="12.75" customHeight="1" x14ac:dyDescent="0.25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spans="1:26" ht="12.75" customHeight="1" x14ac:dyDescent="0.25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spans="1:26" ht="12.75" customHeight="1" x14ac:dyDescent="0.25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spans="1:26" ht="12.75" customHeight="1" x14ac:dyDescent="0.25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spans="1:26" ht="12.75" customHeight="1" x14ac:dyDescent="0.25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spans="1:26" ht="12.75" customHeight="1" x14ac:dyDescent="0.25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spans="1:26" ht="12.75" customHeight="1" x14ac:dyDescent="0.25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spans="1:26" ht="12.75" customHeight="1" x14ac:dyDescent="0.25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spans="1:26" ht="12.75" customHeight="1" x14ac:dyDescent="0.25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spans="1:26" ht="12.75" customHeight="1" x14ac:dyDescent="0.25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spans="1:26" ht="12.75" customHeight="1" x14ac:dyDescent="0.25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spans="1:26" ht="12.75" customHeight="1" x14ac:dyDescent="0.25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spans="1:26" ht="12.75" customHeight="1" x14ac:dyDescent="0.25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spans="1:26" ht="12.75" customHeight="1" x14ac:dyDescent="0.25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spans="1:26" ht="12.75" customHeight="1" x14ac:dyDescent="0.25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spans="1:26" ht="12.75" customHeight="1" x14ac:dyDescent="0.25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spans="1:26" ht="12.75" customHeight="1" x14ac:dyDescent="0.25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spans="1:26" ht="12.75" customHeight="1" x14ac:dyDescent="0.25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spans="1:26" ht="12.75" customHeight="1" x14ac:dyDescent="0.25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spans="1:26" ht="12.75" customHeight="1" x14ac:dyDescent="0.25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spans="1:26" ht="12.75" customHeight="1" x14ac:dyDescent="0.25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spans="1:26" ht="12.75" customHeight="1" x14ac:dyDescent="0.25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spans="1:26" ht="12.75" customHeight="1" x14ac:dyDescent="0.25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spans="1:26" ht="12.75" customHeight="1" x14ac:dyDescent="0.25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spans="1:26" ht="12.75" customHeight="1" x14ac:dyDescent="0.25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spans="1:26" ht="12.75" customHeight="1" x14ac:dyDescent="0.25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spans="1:26" ht="12.75" customHeight="1" x14ac:dyDescent="0.25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spans="1:26" ht="12.75" customHeight="1" x14ac:dyDescent="0.25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spans="1:26" ht="12.75" customHeight="1" x14ac:dyDescent="0.25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spans="1:26" ht="12.75" customHeight="1" x14ac:dyDescent="0.25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spans="1:26" ht="12.75" customHeight="1" x14ac:dyDescent="0.25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spans="1:26" ht="12.75" customHeight="1" x14ac:dyDescent="0.25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spans="1:26" ht="12.75" customHeight="1" x14ac:dyDescent="0.25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spans="1:26" ht="12.75" customHeight="1" x14ac:dyDescent="0.25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spans="1:26" ht="12.75" customHeight="1" x14ac:dyDescent="0.25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spans="1:26" ht="12.75" customHeight="1" x14ac:dyDescent="0.25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spans="1:26" ht="12.75" customHeight="1" x14ac:dyDescent="0.25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spans="1:26" ht="12.75" customHeight="1" x14ac:dyDescent="0.25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spans="1:26" ht="12.75" customHeight="1" x14ac:dyDescent="0.25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spans="1:26" ht="12.75" customHeight="1" x14ac:dyDescent="0.25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spans="1:26" ht="12.75" customHeight="1" x14ac:dyDescent="0.25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spans="1:26" ht="12.75" customHeight="1" x14ac:dyDescent="0.25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spans="1:26" ht="12.75" customHeight="1" x14ac:dyDescent="0.25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spans="1:26" ht="12.75" customHeight="1" x14ac:dyDescent="0.25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spans="1:26" ht="12.75" customHeight="1" x14ac:dyDescent="0.25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spans="1:26" ht="12.75" customHeight="1" x14ac:dyDescent="0.25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spans="1:26" ht="12.75" customHeight="1" x14ac:dyDescent="0.25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spans="1:26" ht="12.75" customHeight="1" x14ac:dyDescent="0.25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spans="1:26" ht="12.75" customHeight="1" x14ac:dyDescent="0.25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spans="1:26" ht="12.75" customHeight="1" x14ac:dyDescent="0.25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spans="1:26" ht="12.75" customHeight="1" x14ac:dyDescent="0.25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spans="1:26" ht="12.75" customHeight="1" x14ac:dyDescent="0.25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spans="1:26" ht="12.75" customHeight="1" x14ac:dyDescent="0.25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spans="1:26" ht="12.75" customHeight="1" x14ac:dyDescent="0.25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spans="1:26" ht="12.75" customHeight="1" x14ac:dyDescent="0.25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spans="1:26" ht="12.75" customHeight="1" x14ac:dyDescent="0.25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spans="1:26" ht="12.75" customHeight="1" x14ac:dyDescent="0.25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spans="1:26" ht="12.75" customHeight="1" x14ac:dyDescent="0.25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spans="1:26" ht="12.75" customHeight="1" x14ac:dyDescent="0.25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spans="1:26" ht="12.75" customHeight="1" x14ac:dyDescent="0.25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spans="1:26" ht="12.75" customHeight="1" x14ac:dyDescent="0.25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spans="1:26" ht="12.75" customHeight="1" x14ac:dyDescent="0.25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spans="1:26" ht="12.75" customHeight="1" x14ac:dyDescent="0.25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spans="1:26" ht="12.75" customHeight="1" x14ac:dyDescent="0.25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spans="1:26" ht="12.75" customHeight="1" x14ac:dyDescent="0.25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spans="1:26" ht="12.75" customHeight="1" x14ac:dyDescent="0.25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spans="1:26" ht="12.75" customHeight="1" x14ac:dyDescent="0.25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spans="1:26" ht="12.75" customHeight="1" x14ac:dyDescent="0.25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spans="1:26" ht="12.75" customHeight="1" x14ac:dyDescent="0.25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spans="1:26" ht="12.75" customHeight="1" x14ac:dyDescent="0.25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spans="1:26" ht="12.75" customHeight="1" x14ac:dyDescent="0.25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spans="1:26" ht="12.75" customHeight="1" x14ac:dyDescent="0.25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spans="1:26" ht="12.75" customHeight="1" x14ac:dyDescent="0.25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spans="1:26" ht="12.75" customHeight="1" x14ac:dyDescent="0.25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spans="1:26" ht="12.75" customHeight="1" x14ac:dyDescent="0.25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spans="1:26" ht="12.75" customHeight="1" x14ac:dyDescent="0.25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spans="1:26" ht="12.75" customHeight="1" x14ac:dyDescent="0.25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spans="1:26" ht="12.75" customHeight="1" x14ac:dyDescent="0.25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spans="1:26" ht="12.75" customHeight="1" x14ac:dyDescent="0.25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spans="1:26" ht="12.75" customHeight="1" x14ac:dyDescent="0.25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spans="1:26" ht="12.75" customHeight="1" x14ac:dyDescent="0.25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spans="1:26" ht="12.75" customHeight="1" x14ac:dyDescent="0.25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spans="1:26" ht="12.75" customHeight="1" x14ac:dyDescent="0.25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spans="1:26" ht="12.75" customHeight="1" x14ac:dyDescent="0.25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spans="1:26" ht="12.75" customHeight="1" x14ac:dyDescent="0.25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spans="1:26" ht="12.75" customHeight="1" x14ac:dyDescent="0.25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spans="1:26" ht="12.75" customHeight="1" x14ac:dyDescent="0.25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spans="1:26" ht="12.75" customHeight="1" x14ac:dyDescent="0.25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spans="1:26" ht="12.75" customHeight="1" x14ac:dyDescent="0.25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spans="1:26" ht="12.75" customHeight="1" x14ac:dyDescent="0.25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spans="1:26" ht="12.75" customHeight="1" x14ac:dyDescent="0.25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spans="1:26" ht="12.75" customHeight="1" x14ac:dyDescent="0.25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spans="1:26" ht="12.75" customHeight="1" x14ac:dyDescent="0.25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spans="1:26" ht="12.75" customHeight="1" x14ac:dyDescent="0.25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spans="1:26" ht="12.75" customHeight="1" x14ac:dyDescent="0.25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spans="1:26" ht="12.75" customHeight="1" x14ac:dyDescent="0.25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spans="1:26" ht="12.75" customHeight="1" x14ac:dyDescent="0.25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spans="1:26" ht="12.75" customHeight="1" x14ac:dyDescent="0.25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spans="1:26" ht="12.75" customHeight="1" x14ac:dyDescent="0.25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spans="1:26" ht="12.75" customHeight="1" x14ac:dyDescent="0.25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spans="1:26" ht="12.75" customHeight="1" x14ac:dyDescent="0.25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spans="1:26" ht="12.75" customHeight="1" x14ac:dyDescent="0.25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spans="1:26" ht="12.75" customHeight="1" x14ac:dyDescent="0.25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spans="1:26" ht="12.75" customHeight="1" x14ac:dyDescent="0.25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spans="1:26" ht="12.75" customHeight="1" x14ac:dyDescent="0.25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spans="1:26" ht="12.75" customHeight="1" x14ac:dyDescent="0.25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spans="1:26" ht="12.75" customHeight="1" x14ac:dyDescent="0.25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spans="1:26" ht="12.75" customHeight="1" x14ac:dyDescent="0.25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spans="1:26" ht="12.75" customHeight="1" x14ac:dyDescent="0.25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spans="1:26" ht="12.75" customHeight="1" x14ac:dyDescent="0.25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spans="1:26" ht="12.75" customHeight="1" x14ac:dyDescent="0.25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spans="1:26" ht="12.75" customHeight="1" x14ac:dyDescent="0.25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spans="1:26" ht="12.75" customHeight="1" x14ac:dyDescent="0.25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spans="1:26" ht="12.75" customHeight="1" x14ac:dyDescent="0.25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spans="1:26" ht="12.75" customHeight="1" x14ac:dyDescent="0.25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spans="1:26" ht="12.75" customHeight="1" x14ac:dyDescent="0.25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spans="1:26" ht="12.75" customHeight="1" x14ac:dyDescent="0.25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spans="1:26" ht="12.75" customHeight="1" x14ac:dyDescent="0.25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spans="1:26" ht="12.75" customHeight="1" x14ac:dyDescent="0.25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spans="1:26" ht="12.75" customHeight="1" x14ac:dyDescent="0.25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spans="1:26" ht="12.75" customHeight="1" x14ac:dyDescent="0.25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spans="1:26" ht="12.75" customHeight="1" x14ac:dyDescent="0.25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spans="1:26" ht="12.75" customHeight="1" x14ac:dyDescent="0.25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spans="1:26" ht="12.75" customHeight="1" x14ac:dyDescent="0.25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spans="1:26" ht="12.75" customHeight="1" x14ac:dyDescent="0.25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spans="1:26" ht="12.75" customHeight="1" x14ac:dyDescent="0.25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spans="1:26" ht="12.75" customHeight="1" x14ac:dyDescent="0.25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spans="1:26" ht="12.75" customHeight="1" x14ac:dyDescent="0.25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spans="1:26" ht="12.75" customHeight="1" x14ac:dyDescent="0.25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spans="1:26" ht="12.75" customHeight="1" x14ac:dyDescent="0.25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spans="1:26" ht="12.75" customHeight="1" x14ac:dyDescent="0.25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spans="1:26" ht="12.75" customHeight="1" x14ac:dyDescent="0.25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spans="1:26" ht="12.75" customHeight="1" x14ac:dyDescent="0.25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spans="1:26" ht="12.75" customHeight="1" x14ac:dyDescent="0.25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spans="1:26" ht="12.75" customHeight="1" x14ac:dyDescent="0.25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spans="1:26" ht="12.75" customHeight="1" x14ac:dyDescent="0.25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spans="1:26" ht="12.75" customHeight="1" x14ac:dyDescent="0.25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spans="1:26" ht="12.75" customHeight="1" x14ac:dyDescent="0.25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spans="1:26" ht="12.75" customHeight="1" x14ac:dyDescent="0.25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spans="1:26" ht="12.75" customHeight="1" x14ac:dyDescent="0.25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spans="1:26" ht="12.75" customHeight="1" x14ac:dyDescent="0.25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spans="1:26" ht="12.75" customHeight="1" x14ac:dyDescent="0.25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spans="1:26" ht="12.75" customHeight="1" x14ac:dyDescent="0.25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spans="1:26" ht="12.75" customHeight="1" x14ac:dyDescent="0.25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spans="1:26" ht="12.75" customHeight="1" x14ac:dyDescent="0.25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spans="1:26" ht="12.75" customHeight="1" x14ac:dyDescent="0.25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spans="1:26" ht="12.75" customHeight="1" x14ac:dyDescent="0.25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spans="1:26" ht="12.75" customHeight="1" x14ac:dyDescent="0.25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spans="1:26" ht="12.75" customHeight="1" x14ac:dyDescent="0.25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spans="1:26" ht="12.75" customHeight="1" x14ac:dyDescent="0.25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spans="1:26" ht="12.75" customHeight="1" x14ac:dyDescent="0.25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spans="1:26" ht="12.75" customHeight="1" x14ac:dyDescent="0.25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spans="1:26" ht="12.75" customHeight="1" x14ac:dyDescent="0.25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spans="1:26" ht="12.75" customHeight="1" x14ac:dyDescent="0.25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spans="1:26" ht="12.75" customHeight="1" x14ac:dyDescent="0.25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spans="1:26" ht="12.75" customHeight="1" x14ac:dyDescent="0.25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spans="1:26" ht="12.75" customHeight="1" x14ac:dyDescent="0.25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spans="1:26" ht="12.75" customHeight="1" x14ac:dyDescent="0.25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spans="1:26" ht="12.75" customHeight="1" x14ac:dyDescent="0.25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spans="1:26" ht="12.75" customHeight="1" x14ac:dyDescent="0.25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spans="1:26" ht="12.75" customHeight="1" x14ac:dyDescent="0.25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spans="1:26" ht="12.75" customHeight="1" x14ac:dyDescent="0.25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spans="1:26" ht="12.75" customHeight="1" x14ac:dyDescent="0.25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spans="1:26" ht="12.75" customHeight="1" x14ac:dyDescent="0.25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spans="1:26" ht="12.75" customHeight="1" x14ac:dyDescent="0.25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spans="1:26" ht="12.75" customHeight="1" x14ac:dyDescent="0.25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spans="1:26" ht="12.75" customHeight="1" x14ac:dyDescent="0.25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spans="1:26" ht="12.75" customHeight="1" x14ac:dyDescent="0.25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spans="1:26" ht="12.75" customHeight="1" x14ac:dyDescent="0.25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spans="1:26" ht="12.75" customHeight="1" x14ac:dyDescent="0.25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spans="1:26" ht="12.75" customHeight="1" x14ac:dyDescent="0.25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spans="1:26" ht="12.75" customHeight="1" x14ac:dyDescent="0.25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spans="1:26" ht="12.75" customHeight="1" x14ac:dyDescent="0.25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spans="1:26" ht="12.75" customHeight="1" x14ac:dyDescent="0.25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spans="1:26" ht="12.75" customHeight="1" x14ac:dyDescent="0.25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spans="1:26" ht="12.75" customHeight="1" x14ac:dyDescent="0.25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spans="1:26" ht="12.75" customHeight="1" x14ac:dyDescent="0.25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spans="1:26" ht="12.75" customHeight="1" x14ac:dyDescent="0.25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spans="1:26" ht="12.75" customHeight="1" x14ac:dyDescent="0.25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spans="1:26" ht="12.75" customHeight="1" x14ac:dyDescent="0.25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spans="1:26" ht="12.75" customHeight="1" x14ac:dyDescent="0.25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spans="1:26" ht="12.75" customHeight="1" x14ac:dyDescent="0.25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spans="1:26" ht="12.75" customHeight="1" x14ac:dyDescent="0.25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spans="1:26" ht="12.75" customHeight="1" x14ac:dyDescent="0.25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spans="1:26" ht="12.75" customHeight="1" x14ac:dyDescent="0.25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spans="1:26" ht="12.75" customHeight="1" x14ac:dyDescent="0.25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spans="1:26" ht="12.75" customHeight="1" x14ac:dyDescent="0.25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spans="1:26" ht="12.75" customHeight="1" x14ac:dyDescent="0.25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spans="1:26" ht="12.75" customHeight="1" x14ac:dyDescent="0.25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spans="1:26" ht="12.75" customHeight="1" x14ac:dyDescent="0.25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spans="1:26" ht="12.75" customHeight="1" x14ac:dyDescent="0.25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spans="1:26" ht="12.75" customHeight="1" x14ac:dyDescent="0.25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spans="1:26" ht="12.75" customHeight="1" x14ac:dyDescent="0.25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spans="1:26" ht="12.75" customHeight="1" x14ac:dyDescent="0.25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spans="1:26" ht="12.75" customHeight="1" x14ac:dyDescent="0.25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spans="1:26" ht="12.75" customHeight="1" x14ac:dyDescent="0.25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spans="1:26" ht="12.75" customHeight="1" x14ac:dyDescent="0.25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spans="1:26" ht="12.75" customHeight="1" x14ac:dyDescent="0.25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spans="1:26" ht="12.75" customHeight="1" x14ac:dyDescent="0.25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spans="1:26" ht="12.75" customHeight="1" x14ac:dyDescent="0.25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spans="1:26" ht="12.75" customHeight="1" x14ac:dyDescent="0.25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spans="1:26" ht="12.75" customHeight="1" x14ac:dyDescent="0.25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spans="1:26" ht="12.75" customHeight="1" x14ac:dyDescent="0.25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spans="1:26" ht="12.75" customHeight="1" x14ac:dyDescent="0.25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spans="1:26" ht="12.75" customHeight="1" x14ac:dyDescent="0.25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spans="1:26" ht="12.75" customHeight="1" x14ac:dyDescent="0.25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spans="1:26" ht="12.75" customHeight="1" x14ac:dyDescent="0.25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spans="1:26" ht="12.75" customHeight="1" x14ac:dyDescent="0.25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spans="1:26" ht="12.75" customHeight="1" x14ac:dyDescent="0.25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spans="1:26" ht="12.75" customHeight="1" x14ac:dyDescent="0.25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spans="1:26" ht="12.75" customHeight="1" x14ac:dyDescent="0.25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spans="1:26" ht="12.75" customHeight="1" x14ac:dyDescent="0.25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spans="1:26" ht="12.75" customHeight="1" x14ac:dyDescent="0.25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spans="1:26" ht="12.75" customHeight="1" x14ac:dyDescent="0.25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spans="1:26" ht="12.75" customHeight="1" x14ac:dyDescent="0.25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spans="1:26" ht="12.75" customHeight="1" x14ac:dyDescent="0.25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spans="1:26" ht="12.75" customHeight="1" x14ac:dyDescent="0.25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spans="1:26" ht="12.75" customHeight="1" x14ac:dyDescent="0.25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spans="1:26" ht="12.75" customHeight="1" x14ac:dyDescent="0.25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spans="1:26" ht="12.75" customHeight="1" x14ac:dyDescent="0.25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spans="1:26" ht="12.75" customHeight="1" x14ac:dyDescent="0.25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spans="1:26" ht="12.75" customHeight="1" x14ac:dyDescent="0.25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spans="1:26" ht="12.75" customHeight="1" x14ac:dyDescent="0.25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spans="1:26" ht="12.75" customHeight="1" x14ac:dyDescent="0.25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spans="1:26" ht="12.75" customHeight="1" x14ac:dyDescent="0.25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spans="1:26" ht="12.75" customHeight="1" x14ac:dyDescent="0.25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spans="1:26" ht="12.75" customHeight="1" x14ac:dyDescent="0.25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spans="1:26" ht="12.75" customHeight="1" x14ac:dyDescent="0.25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spans="1:26" ht="12.75" customHeight="1" x14ac:dyDescent="0.25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spans="1:26" ht="12.75" customHeight="1" x14ac:dyDescent="0.25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spans="1:26" ht="12.75" customHeight="1" x14ac:dyDescent="0.25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spans="1:26" ht="12.75" customHeight="1" x14ac:dyDescent="0.25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spans="1:26" ht="12.75" customHeight="1" x14ac:dyDescent="0.25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spans="1:26" ht="12.75" customHeight="1" x14ac:dyDescent="0.25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spans="1:26" ht="12.75" customHeight="1" x14ac:dyDescent="0.25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spans="1:26" ht="12.75" customHeight="1" x14ac:dyDescent="0.25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spans="1:26" ht="12.75" customHeight="1" x14ac:dyDescent="0.25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spans="1:26" ht="12.75" customHeight="1" x14ac:dyDescent="0.25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spans="1:26" ht="12.75" customHeight="1" x14ac:dyDescent="0.25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spans="1:26" ht="12.75" customHeight="1" x14ac:dyDescent="0.25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spans="1:26" ht="12.75" customHeight="1" x14ac:dyDescent="0.25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spans="1:26" ht="12.75" customHeight="1" x14ac:dyDescent="0.25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spans="1:26" ht="12.75" customHeight="1" x14ac:dyDescent="0.25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spans="1:26" ht="12.75" customHeight="1" x14ac:dyDescent="0.25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spans="1:26" ht="12.75" customHeight="1" x14ac:dyDescent="0.25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spans="1:26" ht="12.75" customHeight="1" x14ac:dyDescent="0.25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spans="1:26" ht="12.75" customHeight="1" x14ac:dyDescent="0.25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spans="1:26" ht="12.75" customHeight="1" x14ac:dyDescent="0.25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spans="1:26" ht="12.75" customHeight="1" x14ac:dyDescent="0.25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spans="1:26" ht="12.75" customHeight="1" x14ac:dyDescent="0.25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spans="1:26" ht="12.75" customHeight="1" x14ac:dyDescent="0.25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spans="1:26" ht="12.75" customHeight="1" x14ac:dyDescent="0.25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spans="1:26" ht="12.75" customHeight="1" x14ac:dyDescent="0.25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spans="1:26" ht="12.75" customHeight="1" x14ac:dyDescent="0.25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spans="1:26" ht="12.75" customHeight="1" x14ac:dyDescent="0.25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spans="1:26" ht="12.75" customHeight="1" x14ac:dyDescent="0.25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spans="1:26" ht="12.75" customHeight="1" x14ac:dyDescent="0.25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spans="1:26" ht="12.75" customHeight="1" x14ac:dyDescent="0.25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spans="1:26" ht="12.75" customHeight="1" x14ac:dyDescent="0.25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spans="1:26" ht="12.75" customHeight="1" x14ac:dyDescent="0.25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spans="1:26" ht="12.75" customHeight="1" x14ac:dyDescent="0.25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spans="1:26" ht="12.75" customHeight="1" x14ac:dyDescent="0.25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spans="1:26" ht="12.75" customHeight="1" x14ac:dyDescent="0.25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spans="1:26" ht="12.75" customHeight="1" x14ac:dyDescent="0.25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spans="1:26" ht="12.75" customHeight="1" x14ac:dyDescent="0.25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spans="1:26" ht="12.75" customHeight="1" x14ac:dyDescent="0.25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spans="1:26" ht="12.75" customHeight="1" x14ac:dyDescent="0.25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spans="1:26" ht="12.75" customHeight="1" x14ac:dyDescent="0.25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spans="1:26" ht="12.75" customHeight="1" x14ac:dyDescent="0.25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spans="1:26" ht="12.75" customHeight="1" x14ac:dyDescent="0.25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spans="1:26" ht="12.75" customHeight="1" x14ac:dyDescent="0.25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spans="1:26" ht="12.75" customHeight="1" x14ac:dyDescent="0.25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spans="1:26" ht="12.75" customHeight="1" x14ac:dyDescent="0.25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spans="1:26" ht="12.75" customHeight="1" x14ac:dyDescent="0.25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spans="1:26" ht="12.75" customHeight="1" x14ac:dyDescent="0.25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spans="1:26" ht="12.75" customHeight="1" x14ac:dyDescent="0.25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spans="1:26" ht="12.75" customHeight="1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spans="1:26" ht="12.75" customHeight="1" x14ac:dyDescent="0.25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spans="1:26" ht="12.75" customHeight="1" x14ac:dyDescent="0.25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spans="1:26" ht="12.75" customHeight="1" x14ac:dyDescent="0.25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spans="1:26" ht="12.75" customHeight="1" x14ac:dyDescent="0.25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spans="1:26" ht="12.75" customHeight="1" x14ac:dyDescent="0.25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spans="1:26" ht="12.75" customHeight="1" x14ac:dyDescent="0.25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spans="1:26" ht="12.75" customHeight="1" x14ac:dyDescent="0.25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spans="1:26" ht="12.75" customHeight="1" x14ac:dyDescent="0.25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spans="1:26" ht="12.75" customHeight="1" x14ac:dyDescent="0.25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spans="1:26" ht="12.75" customHeight="1" x14ac:dyDescent="0.25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spans="1:26" ht="12.75" customHeight="1" x14ac:dyDescent="0.25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spans="1:26" ht="12.75" customHeight="1" x14ac:dyDescent="0.25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spans="1:26" ht="12.75" customHeight="1" x14ac:dyDescent="0.25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spans="1:26" ht="12.75" customHeight="1" x14ac:dyDescent="0.25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spans="1:26" ht="12.75" customHeight="1" x14ac:dyDescent="0.25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spans="1:26" ht="12.75" customHeight="1" x14ac:dyDescent="0.25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spans="1:26" ht="12.75" customHeight="1" x14ac:dyDescent="0.25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spans="1:26" ht="12.75" customHeight="1" x14ac:dyDescent="0.25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spans="1:26" ht="12.75" customHeight="1" x14ac:dyDescent="0.25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spans="1:26" ht="12.75" customHeight="1" x14ac:dyDescent="0.25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spans="1:26" ht="12.75" customHeight="1" x14ac:dyDescent="0.25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spans="1:26" ht="12.75" customHeight="1" x14ac:dyDescent="0.25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spans="1:26" ht="12.75" customHeight="1" x14ac:dyDescent="0.25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spans="1:26" ht="12.75" customHeight="1" x14ac:dyDescent="0.25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spans="1:26" ht="12.75" customHeight="1" x14ac:dyDescent="0.25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spans="1:26" ht="12.75" customHeight="1" x14ac:dyDescent="0.25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spans="1:26" ht="12.75" customHeight="1" x14ac:dyDescent="0.25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spans="1:26" ht="12.75" customHeight="1" x14ac:dyDescent="0.25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spans="1:26" ht="12.75" customHeight="1" x14ac:dyDescent="0.25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spans="1:26" ht="12.75" customHeight="1" x14ac:dyDescent="0.25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spans="1:26" ht="12.75" customHeight="1" x14ac:dyDescent="0.25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spans="1:26" ht="12.75" customHeight="1" x14ac:dyDescent="0.25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spans="1:26" ht="12.75" customHeight="1" x14ac:dyDescent="0.25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spans="1:26" ht="12.75" customHeight="1" x14ac:dyDescent="0.25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spans="1:26" ht="12.75" customHeight="1" x14ac:dyDescent="0.25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spans="1:26" ht="12.75" customHeight="1" x14ac:dyDescent="0.25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spans="1:26" ht="12.75" customHeight="1" x14ac:dyDescent="0.25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spans="1:26" ht="12.75" customHeight="1" x14ac:dyDescent="0.25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spans="1:26" ht="12.75" customHeight="1" x14ac:dyDescent="0.25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spans="1:26" ht="12.75" customHeight="1" x14ac:dyDescent="0.25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spans="1:26" ht="12.75" customHeight="1" x14ac:dyDescent="0.25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spans="1:26" ht="12.75" customHeight="1" x14ac:dyDescent="0.25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spans="1:26" ht="12.75" customHeight="1" x14ac:dyDescent="0.25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spans="1:26" ht="12.75" customHeight="1" x14ac:dyDescent="0.25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spans="1:26" ht="12.75" customHeight="1" x14ac:dyDescent="0.25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spans="1:26" ht="12.75" customHeight="1" x14ac:dyDescent="0.25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spans="1:26" ht="12.75" customHeight="1" x14ac:dyDescent="0.25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spans="1:26" ht="12.75" customHeight="1" x14ac:dyDescent="0.25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spans="1:26" ht="12.75" customHeight="1" x14ac:dyDescent="0.25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spans="1:26" ht="12.75" customHeight="1" x14ac:dyDescent="0.25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spans="1:26" ht="12.75" customHeight="1" x14ac:dyDescent="0.25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spans="1:26" ht="12.75" customHeight="1" x14ac:dyDescent="0.25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spans="1:26" ht="12.75" customHeight="1" x14ac:dyDescent="0.25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spans="1:26" ht="12.75" customHeight="1" x14ac:dyDescent="0.25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spans="1:26" ht="12.75" customHeight="1" x14ac:dyDescent="0.25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spans="1:26" ht="12.75" customHeight="1" x14ac:dyDescent="0.25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spans="1:26" ht="12.75" customHeight="1" x14ac:dyDescent="0.25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spans="1:26" ht="12.75" customHeight="1" x14ac:dyDescent="0.25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spans="1:26" ht="12.75" customHeight="1" x14ac:dyDescent="0.25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spans="1:26" ht="12.75" customHeight="1" x14ac:dyDescent="0.25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spans="1:26" ht="12.75" customHeight="1" x14ac:dyDescent="0.25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spans="1:26" ht="12.75" customHeight="1" x14ac:dyDescent="0.25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spans="1:26" ht="12.75" customHeight="1" x14ac:dyDescent="0.25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spans="1:26" ht="12.75" customHeight="1" x14ac:dyDescent="0.25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spans="1:26" ht="12.75" customHeight="1" x14ac:dyDescent="0.25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spans="1:26" ht="12.75" customHeight="1" x14ac:dyDescent="0.25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spans="1:26" ht="12.75" customHeight="1" x14ac:dyDescent="0.25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spans="1:26" ht="12.75" customHeight="1" x14ac:dyDescent="0.25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spans="1:26" ht="12.75" customHeight="1" x14ac:dyDescent="0.25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spans="1:26" ht="12.75" customHeight="1" x14ac:dyDescent="0.25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spans="1:26" ht="12.75" customHeight="1" x14ac:dyDescent="0.25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spans="1:26" ht="12.75" customHeight="1" x14ac:dyDescent="0.25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spans="1:26" ht="12.75" customHeight="1" x14ac:dyDescent="0.25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spans="1:26" ht="12.75" customHeight="1" x14ac:dyDescent="0.25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spans="1:26" ht="12.75" customHeight="1" x14ac:dyDescent="0.25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spans="1:26" ht="12.75" customHeight="1" x14ac:dyDescent="0.25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spans="1:26" ht="12.75" customHeight="1" x14ac:dyDescent="0.25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spans="1:26" ht="12.75" customHeight="1" x14ac:dyDescent="0.25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spans="1:26" ht="12.75" customHeight="1" x14ac:dyDescent="0.25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spans="1:26" ht="12.75" customHeight="1" x14ac:dyDescent="0.25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spans="1:26" ht="12.75" customHeight="1" x14ac:dyDescent="0.25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spans="1:26" ht="12.75" customHeight="1" x14ac:dyDescent="0.25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spans="1:26" ht="12.75" customHeight="1" x14ac:dyDescent="0.25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spans="1:26" ht="12.75" customHeight="1" x14ac:dyDescent="0.25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spans="1:26" ht="12.75" customHeight="1" x14ac:dyDescent="0.25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spans="1:26" ht="12.75" customHeight="1" x14ac:dyDescent="0.25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spans="1:26" ht="12.75" customHeight="1" x14ac:dyDescent="0.25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spans="1:26" ht="12.75" customHeight="1" x14ac:dyDescent="0.25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spans="1:26" ht="12.75" customHeight="1" x14ac:dyDescent="0.25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spans="1:26" ht="12.75" customHeight="1" x14ac:dyDescent="0.25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spans="1:26" ht="12.75" customHeight="1" x14ac:dyDescent="0.25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spans="1:26" ht="12.75" customHeight="1" x14ac:dyDescent="0.25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spans="1:26" ht="12.75" customHeight="1" x14ac:dyDescent="0.25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spans="1:26" ht="12.75" customHeight="1" x14ac:dyDescent="0.25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spans="1:26" ht="12.75" customHeight="1" x14ac:dyDescent="0.25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spans="1:26" ht="12.75" customHeight="1" x14ac:dyDescent="0.25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spans="1:26" ht="12.75" customHeight="1" x14ac:dyDescent="0.25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spans="1:26" ht="12.75" customHeight="1" x14ac:dyDescent="0.25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spans="1:26" ht="12.75" customHeight="1" x14ac:dyDescent="0.25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spans="1:26" ht="12.75" customHeight="1" x14ac:dyDescent="0.25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spans="1:26" ht="12.75" customHeight="1" x14ac:dyDescent="0.25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spans="1:26" ht="12.75" customHeight="1" x14ac:dyDescent="0.25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spans="1:26" ht="12.75" customHeight="1" x14ac:dyDescent="0.25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spans="1:26" ht="12.75" customHeight="1" x14ac:dyDescent="0.25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spans="1:26" ht="12.75" customHeight="1" x14ac:dyDescent="0.25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spans="1:26" ht="12.75" customHeight="1" x14ac:dyDescent="0.25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spans="1:26" ht="12.75" customHeight="1" x14ac:dyDescent="0.25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spans="1:26" ht="12.75" customHeight="1" x14ac:dyDescent="0.25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spans="1:26" ht="12.75" customHeight="1" x14ac:dyDescent="0.25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spans="1:26" ht="12.75" customHeight="1" x14ac:dyDescent="0.25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spans="1:26" ht="12.75" customHeight="1" x14ac:dyDescent="0.25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spans="1:26" ht="12.75" customHeight="1" x14ac:dyDescent="0.25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spans="1:26" ht="12.75" customHeight="1" x14ac:dyDescent="0.25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spans="1:26" ht="12.75" customHeight="1" x14ac:dyDescent="0.25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spans="1:26" ht="12.75" customHeight="1" x14ac:dyDescent="0.25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spans="1:26" ht="12.75" customHeight="1" x14ac:dyDescent="0.25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spans="1:26" ht="12.75" customHeight="1" x14ac:dyDescent="0.25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spans="1:26" ht="12.75" customHeight="1" x14ac:dyDescent="0.25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spans="1:26" ht="12.75" customHeight="1" x14ac:dyDescent="0.25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spans="1:26" ht="12.75" customHeight="1" x14ac:dyDescent="0.25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spans="1:26" ht="12.75" customHeight="1" x14ac:dyDescent="0.25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spans="1:26" ht="12.75" customHeight="1" x14ac:dyDescent="0.25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spans="1:26" ht="12.75" customHeight="1" x14ac:dyDescent="0.25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spans="1:26" ht="12.75" customHeight="1" x14ac:dyDescent="0.25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spans="1:26" ht="12.75" customHeight="1" x14ac:dyDescent="0.25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spans="1:26" ht="12.75" customHeight="1" x14ac:dyDescent="0.25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spans="1:26" ht="12.75" customHeight="1" x14ac:dyDescent="0.25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spans="1:26" ht="12.75" customHeight="1" x14ac:dyDescent="0.25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spans="1:26" ht="12.75" customHeight="1" x14ac:dyDescent="0.25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spans="1:26" ht="12.75" customHeight="1" x14ac:dyDescent="0.25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spans="1:26" ht="12.75" customHeight="1" x14ac:dyDescent="0.25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spans="1:26" ht="12.75" customHeight="1" x14ac:dyDescent="0.25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spans="1:26" ht="12.75" customHeight="1" x14ac:dyDescent="0.25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spans="1:26" ht="12.75" customHeight="1" x14ac:dyDescent="0.25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spans="1:26" ht="12.75" customHeight="1" x14ac:dyDescent="0.25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spans="1:26" ht="12.75" customHeight="1" x14ac:dyDescent="0.25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spans="1:26" ht="12.75" customHeight="1" x14ac:dyDescent="0.25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spans="1:26" ht="12.75" customHeight="1" x14ac:dyDescent="0.25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spans="1:26" ht="12.75" customHeight="1" x14ac:dyDescent="0.25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spans="1:26" ht="12.75" customHeight="1" x14ac:dyDescent="0.25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spans="1:26" ht="12.75" customHeight="1" x14ac:dyDescent="0.25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spans="1:26" ht="12.75" customHeight="1" x14ac:dyDescent="0.25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spans="1:26" ht="12.75" customHeight="1" x14ac:dyDescent="0.25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spans="1:26" ht="12.75" customHeight="1" x14ac:dyDescent="0.25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spans="1:26" ht="12.75" customHeight="1" x14ac:dyDescent="0.25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spans="1:26" ht="12.75" customHeight="1" x14ac:dyDescent="0.25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spans="1:26" ht="12.75" customHeight="1" x14ac:dyDescent="0.25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spans="1:26" ht="12.75" customHeight="1" x14ac:dyDescent="0.25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spans="1:26" ht="12.75" customHeight="1" x14ac:dyDescent="0.25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spans="1:26" ht="12.75" customHeight="1" x14ac:dyDescent="0.25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spans="1:26" ht="12.75" customHeight="1" x14ac:dyDescent="0.25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spans="1:26" ht="12.75" customHeight="1" x14ac:dyDescent="0.25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spans="1:26" ht="12.75" customHeight="1" x14ac:dyDescent="0.25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spans="1:26" ht="12.75" customHeight="1" x14ac:dyDescent="0.25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spans="1:26" ht="12.75" customHeight="1" x14ac:dyDescent="0.25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spans="1:26" ht="12.75" customHeight="1" x14ac:dyDescent="0.25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spans="1:26" ht="12.75" customHeight="1" x14ac:dyDescent="0.25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spans="1:26" ht="12.75" customHeight="1" x14ac:dyDescent="0.25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spans="1:26" ht="12.75" customHeight="1" x14ac:dyDescent="0.25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spans="1:26" ht="12.75" customHeight="1" x14ac:dyDescent="0.25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spans="1:26" ht="12.75" customHeight="1" x14ac:dyDescent="0.25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spans="1:26" ht="12.75" customHeight="1" x14ac:dyDescent="0.25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spans="1:26" ht="12.75" customHeight="1" x14ac:dyDescent="0.25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spans="1:26" ht="12.75" customHeight="1" x14ac:dyDescent="0.25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spans="1:26" ht="12.75" customHeight="1" x14ac:dyDescent="0.25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spans="1:26" ht="12.75" customHeight="1" x14ac:dyDescent="0.25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spans="1:26" ht="12.75" customHeight="1" x14ac:dyDescent="0.25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spans="1:26" ht="12.75" customHeight="1" x14ac:dyDescent="0.25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spans="1:26" ht="12.75" customHeight="1" x14ac:dyDescent="0.25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spans="1:26" ht="12.75" customHeight="1" x14ac:dyDescent="0.25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spans="1:26" ht="12.75" customHeight="1" x14ac:dyDescent="0.25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spans="1:26" ht="12.75" customHeight="1" x14ac:dyDescent="0.25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spans="1:26" ht="12.75" customHeight="1" x14ac:dyDescent="0.25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spans="1:26" ht="12.75" customHeight="1" x14ac:dyDescent="0.25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spans="1:26" ht="12.75" customHeight="1" x14ac:dyDescent="0.25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spans="1:26" ht="12.75" customHeight="1" x14ac:dyDescent="0.25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spans="1:26" ht="12.75" customHeight="1" x14ac:dyDescent="0.25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spans="1:26" ht="12.75" customHeight="1" x14ac:dyDescent="0.25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spans="1:26" ht="12.75" customHeight="1" x14ac:dyDescent="0.25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spans="1:26" ht="12.75" customHeight="1" x14ac:dyDescent="0.25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spans="1:26" ht="12.75" customHeight="1" x14ac:dyDescent="0.25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spans="1:26" ht="12.75" customHeight="1" x14ac:dyDescent="0.25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spans="1:26" ht="12.75" customHeight="1" x14ac:dyDescent="0.25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spans="1:26" ht="12.75" customHeight="1" x14ac:dyDescent="0.25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spans="1:26" ht="12.75" customHeight="1" x14ac:dyDescent="0.25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spans="1:26" ht="12.75" customHeight="1" x14ac:dyDescent="0.25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spans="1:26" ht="12.75" customHeight="1" x14ac:dyDescent="0.25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spans="1:26" ht="12.75" customHeight="1" x14ac:dyDescent="0.25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spans="1:26" ht="12.75" customHeight="1" x14ac:dyDescent="0.25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spans="1:26" ht="12.75" customHeight="1" x14ac:dyDescent="0.25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spans="1:26" ht="12.75" customHeight="1" x14ac:dyDescent="0.25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spans="1:26" ht="12.75" customHeight="1" x14ac:dyDescent="0.25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spans="1:26" ht="12.75" customHeight="1" x14ac:dyDescent="0.25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spans="1:26" ht="12.75" customHeight="1" x14ac:dyDescent="0.25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spans="1:26" ht="12.75" customHeight="1" x14ac:dyDescent="0.25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spans="1:26" ht="12.75" customHeight="1" x14ac:dyDescent="0.25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spans="1:26" ht="12.75" customHeight="1" x14ac:dyDescent="0.25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spans="1:26" ht="12.75" customHeight="1" x14ac:dyDescent="0.25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spans="1:26" ht="12.75" customHeight="1" x14ac:dyDescent="0.25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spans="1:26" ht="12.75" customHeight="1" x14ac:dyDescent="0.25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spans="1:26" ht="12.75" customHeight="1" x14ac:dyDescent="0.25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spans="1:26" ht="12.75" customHeight="1" x14ac:dyDescent="0.25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spans="1:26" ht="12.75" customHeight="1" x14ac:dyDescent="0.25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spans="1:26" ht="12.75" customHeight="1" x14ac:dyDescent="0.25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spans="1:26" ht="12.75" customHeight="1" x14ac:dyDescent="0.25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spans="1:26" ht="12.75" customHeight="1" x14ac:dyDescent="0.25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spans="1:26" ht="12.75" customHeight="1" x14ac:dyDescent="0.25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spans="1:26" ht="12.75" customHeight="1" x14ac:dyDescent="0.25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spans="1:26" ht="12.75" customHeight="1" x14ac:dyDescent="0.25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spans="1:26" ht="12.75" customHeight="1" x14ac:dyDescent="0.25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spans="1:26" ht="12.75" customHeight="1" x14ac:dyDescent="0.25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spans="1:26" ht="12.75" customHeight="1" x14ac:dyDescent="0.25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spans="1:26" ht="12.75" customHeight="1" x14ac:dyDescent="0.25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spans="1:26" ht="12.75" customHeight="1" x14ac:dyDescent="0.25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spans="1:26" ht="12.75" customHeight="1" x14ac:dyDescent="0.25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spans="1:26" ht="12.75" customHeight="1" x14ac:dyDescent="0.25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spans="1:26" ht="12.75" customHeight="1" x14ac:dyDescent="0.25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spans="1:26" ht="12.75" customHeight="1" x14ac:dyDescent="0.25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spans="1:26" ht="12.75" customHeight="1" x14ac:dyDescent="0.25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spans="1:26" ht="12.75" customHeight="1" x14ac:dyDescent="0.25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spans="1:26" ht="12.75" customHeight="1" x14ac:dyDescent="0.25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spans="1:26" ht="12.75" customHeight="1" x14ac:dyDescent="0.25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spans="1:26" ht="12.75" customHeight="1" x14ac:dyDescent="0.25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spans="1:26" ht="12.75" customHeight="1" x14ac:dyDescent="0.25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spans="1:26" ht="12.75" customHeight="1" x14ac:dyDescent="0.25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spans="1:26" ht="12.75" customHeight="1" x14ac:dyDescent="0.25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spans="1:26" ht="12.75" customHeight="1" x14ac:dyDescent="0.25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spans="1:26" ht="12.75" customHeight="1" x14ac:dyDescent="0.25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spans="1:26" ht="12.75" customHeight="1" x14ac:dyDescent="0.25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spans="1:26" ht="12.75" customHeight="1" x14ac:dyDescent="0.25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spans="1:26" ht="12.75" customHeight="1" x14ac:dyDescent="0.25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spans="1:26" ht="12.75" customHeight="1" x14ac:dyDescent="0.25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spans="1:26" ht="12.75" customHeight="1" x14ac:dyDescent="0.25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spans="1:26" ht="12.75" customHeight="1" x14ac:dyDescent="0.25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spans="1:26" ht="12.75" customHeight="1" x14ac:dyDescent="0.25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spans="1:26" ht="12.75" customHeight="1" x14ac:dyDescent="0.25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spans="1:26" ht="12.75" customHeight="1" x14ac:dyDescent="0.25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spans="1:26" ht="12.75" customHeight="1" x14ac:dyDescent="0.25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spans="1:26" ht="12.75" customHeight="1" x14ac:dyDescent="0.25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spans="1:26" ht="12.75" customHeight="1" x14ac:dyDescent="0.25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spans="1:26" ht="12.75" customHeight="1" x14ac:dyDescent="0.25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spans="1:26" ht="12.75" customHeight="1" x14ac:dyDescent="0.25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spans="1:26" ht="12.75" customHeight="1" x14ac:dyDescent="0.25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spans="1:26" ht="12.75" customHeight="1" x14ac:dyDescent="0.25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spans="1:26" ht="12.75" customHeight="1" x14ac:dyDescent="0.25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spans="1:26" ht="12.75" customHeight="1" x14ac:dyDescent="0.25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spans="1:26" ht="12.75" customHeight="1" x14ac:dyDescent="0.25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spans="1:26" ht="12.75" customHeight="1" x14ac:dyDescent="0.25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spans="1:26" ht="12.75" customHeight="1" x14ac:dyDescent="0.25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spans="1:26" ht="12.75" customHeight="1" x14ac:dyDescent="0.25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spans="1:26" ht="12.75" customHeight="1" x14ac:dyDescent="0.25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spans="1:26" ht="12.75" customHeight="1" x14ac:dyDescent="0.25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spans="1:26" ht="12.75" customHeight="1" x14ac:dyDescent="0.25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spans="1:26" ht="12.75" customHeight="1" x14ac:dyDescent="0.25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spans="1:26" ht="12.75" customHeight="1" x14ac:dyDescent="0.25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spans="1:26" ht="12.75" customHeight="1" x14ac:dyDescent="0.25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spans="1:26" ht="12.75" customHeight="1" x14ac:dyDescent="0.25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spans="1:26" ht="12.75" customHeight="1" x14ac:dyDescent="0.25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spans="1:26" ht="12.75" customHeight="1" x14ac:dyDescent="0.25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spans="1:26" ht="12.75" customHeight="1" x14ac:dyDescent="0.25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spans="1:26" ht="12.75" customHeight="1" x14ac:dyDescent="0.25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spans="1:26" ht="12.75" customHeight="1" x14ac:dyDescent="0.25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spans="1:26" ht="12.75" customHeight="1" x14ac:dyDescent="0.25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spans="1:26" ht="12.75" customHeight="1" x14ac:dyDescent="0.25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spans="1:26" ht="12.75" customHeight="1" x14ac:dyDescent="0.25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spans="1:26" ht="12.75" customHeight="1" x14ac:dyDescent="0.25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spans="1:26" ht="12.75" customHeight="1" x14ac:dyDescent="0.25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spans="1:26" ht="12.75" customHeight="1" x14ac:dyDescent="0.25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spans="1:26" ht="12.75" customHeight="1" x14ac:dyDescent="0.25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spans="1:26" ht="12.75" customHeight="1" x14ac:dyDescent="0.25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spans="1:26" ht="12.75" customHeight="1" x14ac:dyDescent="0.25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spans="1:26" ht="12.75" customHeight="1" x14ac:dyDescent="0.25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spans="1:26" ht="12.75" customHeight="1" x14ac:dyDescent="0.25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spans="1:26" ht="12.75" customHeight="1" x14ac:dyDescent="0.25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spans="1:26" ht="12.75" customHeight="1" x14ac:dyDescent="0.25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spans="1:26" ht="12.75" customHeight="1" x14ac:dyDescent="0.25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spans="1:26" ht="12.75" customHeight="1" x14ac:dyDescent="0.25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spans="1:26" ht="12.75" customHeight="1" x14ac:dyDescent="0.25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spans="1:26" ht="12.75" customHeight="1" x14ac:dyDescent="0.25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spans="1:26" ht="12.75" customHeight="1" x14ac:dyDescent="0.25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spans="1:26" ht="12.75" customHeight="1" x14ac:dyDescent="0.25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spans="1:26" ht="12.75" customHeight="1" x14ac:dyDescent="0.25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spans="1:26" ht="12.75" customHeight="1" x14ac:dyDescent="0.25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spans="1:26" ht="12.75" customHeight="1" x14ac:dyDescent="0.25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spans="1:26" ht="12.75" customHeight="1" x14ac:dyDescent="0.25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spans="1:26" ht="12.75" customHeight="1" x14ac:dyDescent="0.25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spans="1:26" ht="12.75" customHeight="1" x14ac:dyDescent="0.25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spans="1:26" ht="12.75" customHeight="1" x14ac:dyDescent="0.25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spans="1:26" ht="12.75" customHeight="1" x14ac:dyDescent="0.25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spans="1:26" ht="12.75" customHeight="1" x14ac:dyDescent="0.25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spans="1:26" ht="12.75" customHeight="1" x14ac:dyDescent="0.25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spans="1:26" ht="12.75" customHeight="1" x14ac:dyDescent="0.25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spans="1:26" ht="12.75" customHeight="1" x14ac:dyDescent="0.25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spans="1:26" ht="12.75" customHeight="1" x14ac:dyDescent="0.25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spans="1:26" ht="12.75" customHeight="1" x14ac:dyDescent="0.25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spans="1:26" ht="12.75" customHeight="1" x14ac:dyDescent="0.25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spans="1:26" ht="12.75" customHeight="1" x14ac:dyDescent="0.25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spans="1:26" ht="12.75" customHeight="1" x14ac:dyDescent="0.25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spans="1:26" ht="12.75" customHeight="1" x14ac:dyDescent="0.25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spans="1:26" ht="12.75" customHeight="1" x14ac:dyDescent="0.25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spans="1:26" ht="12.75" customHeight="1" x14ac:dyDescent="0.25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spans="1:26" ht="12.75" customHeight="1" x14ac:dyDescent="0.25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spans="1:26" ht="12.75" customHeight="1" x14ac:dyDescent="0.25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spans="1:26" ht="12.75" customHeight="1" x14ac:dyDescent="0.25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spans="1:26" ht="12.75" customHeight="1" x14ac:dyDescent="0.25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spans="1:26" ht="12.75" customHeight="1" x14ac:dyDescent="0.25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spans="1:26" ht="12.75" customHeight="1" x14ac:dyDescent="0.25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spans="1:26" ht="12.75" customHeight="1" x14ac:dyDescent="0.25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spans="1:26" ht="12.75" customHeight="1" x14ac:dyDescent="0.25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spans="1:26" ht="12.75" customHeight="1" x14ac:dyDescent="0.25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spans="1:26" ht="12.75" customHeight="1" x14ac:dyDescent="0.25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spans="1:26" ht="12.75" customHeight="1" x14ac:dyDescent="0.25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spans="1:26" ht="12.75" customHeight="1" x14ac:dyDescent="0.25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spans="1:26" ht="12.75" customHeight="1" x14ac:dyDescent="0.25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spans="1:26" ht="12.75" customHeight="1" x14ac:dyDescent="0.25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spans="1:26" ht="12.75" customHeight="1" x14ac:dyDescent="0.25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spans="1:26" ht="12.75" customHeight="1" x14ac:dyDescent="0.25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spans="1:26" ht="12.75" customHeight="1" x14ac:dyDescent="0.25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spans="1:26" ht="12.75" customHeight="1" x14ac:dyDescent="0.25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spans="1:26" ht="12.75" customHeight="1" x14ac:dyDescent="0.25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spans="1:26" ht="12.75" customHeight="1" x14ac:dyDescent="0.25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spans="1:26" ht="12.75" customHeight="1" x14ac:dyDescent="0.25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spans="1:26" ht="12.75" customHeight="1" x14ac:dyDescent="0.25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spans="1:26" ht="12.75" customHeight="1" x14ac:dyDescent="0.25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spans="1:26" ht="12.75" customHeight="1" x14ac:dyDescent="0.25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spans="1:26" ht="12.75" customHeight="1" x14ac:dyDescent="0.25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spans="1:26" ht="12.75" customHeight="1" x14ac:dyDescent="0.25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spans="1:26" ht="12.75" customHeight="1" x14ac:dyDescent="0.25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spans="1:26" ht="12.75" customHeight="1" x14ac:dyDescent="0.25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spans="1:26" ht="12.75" customHeight="1" x14ac:dyDescent="0.25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spans="1:26" ht="12.75" customHeight="1" x14ac:dyDescent="0.25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spans="1:26" ht="12.75" customHeight="1" x14ac:dyDescent="0.25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spans="1:26" ht="12.75" customHeight="1" x14ac:dyDescent="0.25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spans="1:26" ht="12.75" customHeight="1" x14ac:dyDescent="0.25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spans="1:26" ht="12.75" customHeight="1" x14ac:dyDescent="0.25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spans="1:26" ht="12.75" customHeight="1" x14ac:dyDescent="0.25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spans="1:26" ht="12.75" customHeight="1" x14ac:dyDescent="0.25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spans="1:26" ht="12.75" customHeight="1" x14ac:dyDescent="0.25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spans="1:26" ht="12.75" customHeight="1" x14ac:dyDescent="0.25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spans="1:26" ht="12.75" customHeight="1" x14ac:dyDescent="0.25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spans="1:26" ht="12.75" customHeight="1" x14ac:dyDescent="0.25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spans="1:26" ht="12.75" customHeight="1" x14ac:dyDescent="0.25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spans="1:26" ht="12.75" customHeight="1" x14ac:dyDescent="0.25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spans="1:26" ht="12.75" customHeight="1" x14ac:dyDescent="0.25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spans="1:26" ht="12.75" customHeight="1" x14ac:dyDescent="0.25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spans="1:26" ht="12.75" customHeight="1" x14ac:dyDescent="0.25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spans="1:26" ht="12.75" customHeight="1" x14ac:dyDescent="0.25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spans="1:26" ht="12.75" customHeight="1" x14ac:dyDescent="0.25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spans="1:26" ht="12.75" customHeight="1" x14ac:dyDescent="0.25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spans="1:26" ht="12.75" customHeight="1" x14ac:dyDescent="0.25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spans="1:26" ht="12.75" customHeight="1" x14ac:dyDescent="0.25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spans="1:26" ht="12.75" customHeight="1" x14ac:dyDescent="0.25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spans="1:26" ht="12.75" customHeight="1" x14ac:dyDescent="0.25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spans="1:26" ht="12.75" customHeight="1" x14ac:dyDescent="0.25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spans="1:26" ht="12.75" customHeight="1" x14ac:dyDescent="0.25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spans="1:26" ht="12.75" customHeight="1" x14ac:dyDescent="0.25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spans="1:26" ht="12.75" customHeight="1" x14ac:dyDescent="0.25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spans="1:26" ht="12.75" customHeight="1" x14ac:dyDescent="0.25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spans="1:26" ht="12.75" customHeight="1" x14ac:dyDescent="0.25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spans="1:26" ht="12.75" customHeight="1" x14ac:dyDescent="0.25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spans="1:26" ht="12.75" customHeight="1" x14ac:dyDescent="0.25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spans="1:26" ht="12.75" customHeight="1" x14ac:dyDescent="0.25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spans="1:26" ht="12.75" customHeight="1" x14ac:dyDescent="0.25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spans="1:26" ht="12.75" customHeight="1" x14ac:dyDescent="0.25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spans="1:26" ht="12.75" customHeight="1" x14ac:dyDescent="0.25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spans="1:26" ht="12.75" customHeight="1" x14ac:dyDescent="0.25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spans="1:26" ht="12.75" customHeight="1" x14ac:dyDescent="0.25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spans="1:26" ht="12.75" customHeight="1" x14ac:dyDescent="0.25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spans="1:26" ht="12.75" customHeight="1" x14ac:dyDescent="0.25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spans="1:26" ht="12.75" customHeight="1" x14ac:dyDescent="0.25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spans="1:26" ht="12.75" customHeight="1" x14ac:dyDescent="0.25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spans="1:26" ht="12.75" customHeight="1" x14ac:dyDescent="0.25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spans="1:26" ht="12.75" customHeight="1" x14ac:dyDescent="0.25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spans="1:26" ht="12.75" customHeight="1" x14ac:dyDescent="0.25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spans="1:26" ht="12.75" customHeight="1" x14ac:dyDescent="0.25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spans="1:26" ht="12.75" customHeight="1" x14ac:dyDescent="0.25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spans="1:26" ht="12.75" customHeight="1" x14ac:dyDescent="0.25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spans="1:26" ht="12.75" customHeight="1" x14ac:dyDescent="0.25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spans="1:26" ht="12.75" customHeight="1" x14ac:dyDescent="0.25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spans="1:26" ht="12.75" customHeight="1" x14ac:dyDescent="0.25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spans="1:26" ht="12.75" customHeight="1" x14ac:dyDescent="0.25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spans="1:26" ht="12.75" customHeight="1" x14ac:dyDescent="0.25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spans="1:26" ht="12.75" customHeight="1" x14ac:dyDescent="0.25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spans="1:26" ht="12.75" customHeight="1" x14ac:dyDescent="0.25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spans="1:26" ht="12.75" customHeight="1" x14ac:dyDescent="0.25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spans="1:26" ht="12.75" customHeight="1" x14ac:dyDescent="0.25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spans="1:26" ht="12.75" customHeight="1" x14ac:dyDescent="0.25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spans="1:26" ht="12.75" customHeight="1" x14ac:dyDescent="0.25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spans="1:26" ht="12.75" customHeight="1" x14ac:dyDescent="0.25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spans="1:26" ht="12.75" customHeight="1" x14ac:dyDescent="0.25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spans="1:26" ht="12.75" customHeight="1" x14ac:dyDescent="0.25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spans="1:26" ht="12.75" customHeight="1" x14ac:dyDescent="0.25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spans="1:26" ht="12.75" customHeight="1" x14ac:dyDescent="0.25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spans="1:26" ht="12.75" customHeight="1" x14ac:dyDescent="0.25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spans="1:26" ht="12.75" customHeight="1" x14ac:dyDescent="0.25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spans="1:26" ht="12.75" customHeight="1" x14ac:dyDescent="0.25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spans="1:26" ht="12.75" customHeight="1" x14ac:dyDescent="0.25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spans="1:26" ht="12.75" customHeight="1" x14ac:dyDescent="0.25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spans="1:26" ht="12.75" customHeight="1" x14ac:dyDescent="0.25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spans="1:26" ht="12.75" customHeight="1" x14ac:dyDescent="0.25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spans="1:26" ht="12.75" customHeight="1" x14ac:dyDescent="0.25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spans="1:26" ht="12.75" customHeight="1" x14ac:dyDescent="0.25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spans="1:26" ht="12.75" customHeight="1" x14ac:dyDescent="0.25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spans="1:26" ht="12.75" customHeight="1" x14ac:dyDescent="0.25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spans="1:26" ht="12.75" customHeight="1" x14ac:dyDescent="0.25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spans="1:26" ht="12.75" customHeight="1" x14ac:dyDescent="0.25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spans="1:26" ht="12.75" customHeight="1" x14ac:dyDescent="0.25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spans="1:26" ht="12.75" customHeight="1" x14ac:dyDescent="0.25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spans="1:26" ht="12.75" customHeight="1" x14ac:dyDescent="0.25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spans="1:26" ht="12.75" customHeight="1" x14ac:dyDescent="0.25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spans="1:26" ht="12.75" customHeight="1" x14ac:dyDescent="0.25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spans="1:26" ht="12.75" customHeight="1" x14ac:dyDescent="0.25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spans="1:26" ht="12.75" customHeight="1" x14ac:dyDescent="0.25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spans="1:26" ht="12.75" customHeight="1" x14ac:dyDescent="0.25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spans="1:26" ht="12.75" customHeight="1" x14ac:dyDescent="0.25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spans="1:26" ht="12.75" customHeight="1" x14ac:dyDescent="0.25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spans="1:26" ht="12.75" customHeight="1" x14ac:dyDescent="0.25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spans="1:26" ht="12.75" customHeight="1" x14ac:dyDescent="0.25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spans="1:26" ht="12.75" customHeight="1" x14ac:dyDescent="0.25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spans="1:26" ht="12.75" customHeight="1" x14ac:dyDescent="0.25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spans="1:26" ht="12.75" customHeight="1" x14ac:dyDescent="0.25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spans="1:26" ht="12.75" customHeight="1" x14ac:dyDescent="0.25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spans="1:26" ht="12.75" customHeight="1" x14ac:dyDescent="0.25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spans="1:26" ht="12.75" customHeight="1" x14ac:dyDescent="0.25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spans="1:26" ht="12.75" customHeight="1" x14ac:dyDescent="0.25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spans="1:26" ht="12.75" customHeight="1" x14ac:dyDescent="0.25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spans="1:26" ht="12.75" customHeight="1" x14ac:dyDescent="0.25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spans="1:26" ht="12.75" customHeight="1" x14ac:dyDescent="0.25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spans="1:26" ht="12.75" customHeight="1" x14ac:dyDescent="0.25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spans="1:26" ht="12.75" customHeight="1" x14ac:dyDescent="0.25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spans="1:26" ht="12.75" customHeight="1" x14ac:dyDescent="0.25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spans="1:26" ht="12.75" customHeight="1" x14ac:dyDescent="0.25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spans="1:26" ht="12.75" customHeight="1" x14ac:dyDescent="0.25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spans="1:26" ht="12.75" customHeight="1" x14ac:dyDescent="0.25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spans="1:26" ht="12.75" customHeight="1" x14ac:dyDescent="0.25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spans="1:26" ht="12.75" customHeight="1" x14ac:dyDescent="0.25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spans="1:26" ht="12.75" customHeight="1" x14ac:dyDescent="0.25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spans="1:26" ht="12.75" customHeight="1" x14ac:dyDescent="0.25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spans="1:26" ht="12.75" customHeight="1" x14ac:dyDescent="0.25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spans="1:26" ht="12.75" customHeight="1" x14ac:dyDescent="0.25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spans="1:26" ht="12.75" customHeight="1" x14ac:dyDescent="0.25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spans="1:26" ht="12.75" customHeight="1" x14ac:dyDescent="0.25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spans="1:26" ht="12.75" customHeight="1" x14ac:dyDescent="0.25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spans="1:26" ht="12.75" customHeight="1" x14ac:dyDescent="0.25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spans="1:26" ht="12.75" customHeight="1" x14ac:dyDescent="0.25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spans="1:26" ht="12.75" customHeight="1" x14ac:dyDescent="0.25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spans="1:26" ht="12.75" customHeight="1" x14ac:dyDescent="0.25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spans="1:26" ht="12.75" customHeight="1" x14ac:dyDescent="0.25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spans="1:26" ht="12.75" customHeight="1" x14ac:dyDescent="0.25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spans="1:26" ht="12.75" customHeight="1" x14ac:dyDescent="0.25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spans="1:26" ht="12.75" customHeight="1" x14ac:dyDescent="0.25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spans="1:26" ht="12.75" customHeight="1" x14ac:dyDescent="0.25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spans="1:26" ht="12.75" customHeight="1" x14ac:dyDescent="0.25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spans="1:26" ht="12.75" customHeight="1" x14ac:dyDescent="0.25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spans="1:26" ht="12.75" customHeight="1" x14ac:dyDescent="0.25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spans="1:26" ht="12.75" customHeight="1" x14ac:dyDescent="0.25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spans="1:26" ht="12.75" customHeight="1" x14ac:dyDescent="0.25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spans="1:26" ht="12.75" customHeight="1" x14ac:dyDescent="0.25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spans="1:26" ht="12.75" customHeight="1" x14ac:dyDescent="0.25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spans="1:26" ht="12.75" customHeight="1" x14ac:dyDescent="0.25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spans="1:26" ht="12.75" customHeight="1" x14ac:dyDescent="0.25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spans="1:26" ht="12.75" customHeight="1" x14ac:dyDescent="0.25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spans="1:26" ht="12.75" customHeight="1" x14ac:dyDescent="0.25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spans="1:26" ht="12.75" customHeight="1" x14ac:dyDescent="0.25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spans="1:26" ht="12.75" customHeight="1" x14ac:dyDescent="0.25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spans="1:26" ht="12.75" customHeight="1" x14ac:dyDescent="0.25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spans="1:26" ht="12.75" customHeight="1" x14ac:dyDescent="0.25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spans="1:26" ht="12.75" customHeight="1" x14ac:dyDescent="0.25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spans="1:26" ht="12.75" customHeight="1" x14ac:dyDescent="0.25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spans="1:26" ht="12.75" customHeight="1" x14ac:dyDescent="0.25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spans="1:26" ht="12.75" customHeight="1" x14ac:dyDescent="0.25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spans="1:26" ht="12.75" customHeight="1" x14ac:dyDescent="0.25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spans="1:26" ht="12.75" customHeight="1" x14ac:dyDescent="0.25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spans="1:26" ht="12.75" customHeight="1" x14ac:dyDescent="0.25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spans="1:26" ht="12.75" customHeight="1" x14ac:dyDescent="0.25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spans="1:26" ht="12.75" customHeight="1" x14ac:dyDescent="0.25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spans="1:26" ht="12.75" customHeight="1" x14ac:dyDescent="0.25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spans="1:26" ht="12.75" customHeight="1" x14ac:dyDescent="0.25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spans="1:26" ht="12.75" customHeight="1" x14ac:dyDescent="0.25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spans="1:26" ht="12.75" customHeight="1" x14ac:dyDescent="0.25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spans="1:26" ht="12.75" customHeight="1" x14ac:dyDescent="0.25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spans="1:26" ht="12.75" customHeight="1" x14ac:dyDescent="0.25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spans="1:26" ht="12.75" customHeight="1" x14ac:dyDescent="0.25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spans="1:26" ht="12.75" customHeight="1" x14ac:dyDescent="0.25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spans="1:26" ht="12.75" customHeight="1" x14ac:dyDescent="0.25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1">
    <mergeCell ref="D2:S2"/>
  </mergeCells>
  <conditionalFormatting sqref="A1:Z1 A2:B11 V2:Z11">
    <cfRule type="expression" dxfId="5" priority="1">
      <formula>_xludf.ISFORMULA(A1)</formula>
    </cfRule>
  </conditionalFormatting>
  <conditionalFormatting sqref="C2:D2 C3:U5 C6 C7:U9 C10 C11:U11 T2:U2 T6:U6 T10:U10">
    <cfRule type="expression" dxfId="4" priority="2">
      <formula>_xludf.ISFORMULA(C2)</formula>
    </cfRule>
  </conditionalFormatting>
  <conditionalFormatting sqref="D6:S6">
    <cfRule type="containsText" dxfId="3" priority="3" operator="containsText" text="No">
      <formula>NOT(ISERROR(SEARCH(("No"),(D6))))</formula>
    </cfRule>
  </conditionalFormatting>
  <conditionalFormatting sqref="D6:S6">
    <cfRule type="containsText" dxfId="2" priority="4" operator="containsText" text="Yes">
      <formula>NOT(ISERROR(SEARCH(("Yes"),(D6))))</formula>
    </cfRule>
  </conditionalFormatting>
  <conditionalFormatting sqref="D10:S10">
    <cfRule type="containsText" dxfId="1" priority="5" operator="containsText" text="No">
      <formula>NOT(ISERROR(SEARCH(("No"),(D10))))</formula>
    </cfRule>
  </conditionalFormatting>
  <conditionalFormatting sqref="D10:S10">
    <cfRule type="containsText" dxfId="0" priority="6" operator="containsText" text="Yes">
      <formula>NOT(ISERROR(SEARCH(("Yes"),(D10))))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F22 Prices</vt:lpstr>
      <vt:lpstr>Set up</vt:lpstr>
      <vt:lpstr>Product list</vt:lpstr>
      <vt:lpstr>Export Customer Demand Orders</vt:lpstr>
      <vt:lpstr>&lt;&lt;Inputs</vt:lpstr>
      <vt:lpstr>Outputs&gt;&gt;</vt:lpstr>
      <vt:lpstr>Export Customer Demand Pricing</vt:lpstr>
      <vt:lpstr>Export Customer Demand Volumes</vt:lpstr>
      <vt:lpstr>Check Summary Sheet</vt:lpstr>
      <vt:lpstr>errorCode</vt:lpstr>
      <vt:lpstr>startDate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Shennan Chris</dc:creator>
  <cp:lastModifiedBy>Kong David</cp:lastModifiedBy>
  <dcterms:created xsi:type="dcterms:W3CDTF">2020-09-02T05:44:49Z</dcterms:created>
  <dcterms:modified xsi:type="dcterms:W3CDTF">2022-01-31T22:58:32Z</dcterms:modified>
</cp:coreProperties>
</file>