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7"/>
  </bookViews>
  <sheets>
    <sheet name="参照表" sheetId="1" r:id="rId1"/>
    <sheet name="★装备品质划分" sheetId="5" r:id="rId2"/>
    <sheet name="装备等级划分" sheetId="6" r:id="rId3"/>
    <sheet name="装备基础值" sheetId="2" r:id="rId4"/>
    <sheet name="生命值投放配置" sheetId="7" r:id="rId5"/>
    <sheet name="装备强化表" sheetId="3" r:id="rId6"/>
    <sheet name="洗炼数值空间" sheetId="13" r:id="rId7"/>
    <sheet name="装备洗炼" sheetId="12" r:id="rId8"/>
    <sheet name="Sheet1" sheetId="8" state="hidden" r:id="rId9"/>
    <sheet name="装备强化金币消耗" sheetId="4" r:id="rId10"/>
    <sheet name="装备升星" sheetId="9" r:id="rId11"/>
    <sheet name="怪物属性" sheetId="10" state="hidden" r:id="rId12"/>
    <sheet name="职业技能" sheetId="11" r:id="rId13"/>
    <sheet name="红包划分" sheetId="14" state="hidden" r:id="rId14"/>
    <sheet name="职业技能（拓展）" sheetId="15" r:id="rId15"/>
    <sheet name="魂石属性" sheetId="16" r:id="rId16"/>
    <sheet name="功能开启" sheetId="18" r:id="rId17"/>
    <sheet name="战斗核算" sheetId="19" r:id="rId18"/>
  </sheets>
  <externalReferences>
    <externalReference r:id="rId19"/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对应紫色品质装备50级基础属性的攻击属性加成
</t>
        </r>
      </text>
    </comment>
    <comment ref="A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对应粉色装备品质70级基础属性的攻击加成</t>
        </r>
      </text>
    </comment>
    <comment ref="A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对应橙色装备90级攻击属性基础值</t>
        </r>
      </text>
    </comment>
    <comment ref="A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对应红色装备110级基础值攻击属性加成值</t>
        </r>
      </text>
    </comment>
    <comment ref="A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对应彩色装备130级基础属性的攻击属性加成</t>
        </r>
      </text>
    </comment>
  </commentList>
</comments>
</file>

<file path=xl/comments2.xml><?xml version="1.0" encoding="utf-8"?>
<comments xmlns="http://schemas.openxmlformats.org/spreadsheetml/2006/main">
  <authors>
    <author>MC</author>
  </authors>
  <commentList>
    <comment ref="W2" authorId="0">
      <text>
        <r>
          <rPr>
            <b/>
            <sz val="9"/>
            <rFont val="宋体"/>
            <charset val="134"/>
          </rPr>
          <t>MC:</t>
        </r>
        <r>
          <rPr>
            <sz val="9"/>
            <rFont val="宋体"/>
            <charset val="134"/>
          </rPr>
          <t xml:space="preserve">
物防</t>
        </r>
      </text>
    </comment>
    <comment ref="Y2" authorId="0">
      <text>
        <r>
          <rPr>
            <b/>
            <sz val="9"/>
            <rFont val="宋体"/>
            <charset val="134"/>
          </rPr>
          <t>MC:</t>
        </r>
        <r>
          <rPr>
            <sz val="9"/>
            <rFont val="宋体"/>
            <charset val="134"/>
          </rPr>
          <t xml:space="preserve">
魔防</t>
        </r>
      </text>
    </comment>
  </commentList>
</comments>
</file>

<file path=xl/comments3.xml><?xml version="1.0" encoding="utf-8"?>
<comments xmlns="http://schemas.openxmlformats.org/spreadsheetml/2006/main">
  <authors>
    <author>46646</author>
  </authors>
  <commentList>
    <comment ref="B24" authorId="0">
      <text>
        <r>
          <rPr>
            <b/>
            <sz val="9"/>
            <rFont val="宋体"/>
            <charset val="134"/>
          </rPr>
          <t>46646:</t>
        </r>
        <r>
          <rPr>
            <sz val="9"/>
            <rFont val="宋体"/>
            <charset val="134"/>
          </rPr>
          <t xml:space="preserve">
10小时后开启</t>
        </r>
      </text>
    </comment>
  </commentList>
</comments>
</file>

<file path=xl/sharedStrings.xml><?xml version="1.0" encoding="utf-8"?>
<sst xmlns="http://schemas.openxmlformats.org/spreadsheetml/2006/main" count="3110" uniqueCount="1399">
  <si>
    <t>装备
等级</t>
  </si>
  <si>
    <t>基线值</t>
  </si>
  <si>
    <t>攻击</t>
  </si>
  <si>
    <t>物防</t>
  </si>
  <si>
    <t>魔防</t>
  </si>
  <si>
    <t>生命</t>
  </si>
  <si>
    <t>装备等级对应数值</t>
  </si>
  <si>
    <t>角色升级成长数值</t>
  </si>
  <si>
    <t>角色能力预期（峰值）</t>
  </si>
  <si>
    <t>不同层次玩家能力峰值划分</t>
  </si>
  <si>
    <t>非R</t>
  </si>
  <si>
    <t>小R</t>
  </si>
  <si>
    <t>中R</t>
  </si>
  <si>
    <t>大R</t>
  </si>
  <si>
    <t>武器</t>
  </si>
  <si>
    <t>项链</t>
  </si>
  <si>
    <t>手镯1</t>
  </si>
  <si>
    <t>戒指1</t>
  </si>
  <si>
    <t>手镯2</t>
  </si>
  <si>
    <t>戒指2</t>
  </si>
  <si>
    <t>衣服</t>
  </si>
  <si>
    <t>腰带</t>
  </si>
  <si>
    <t>靴子</t>
  </si>
  <si>
    <t>头盔</t>
  </si>
  <si>
    <t>升级</t>
  </si>
  <si>
    <t>趋近</t>
  </si>
  <si>
    <t>公差</t>
  </si>
  <si>
    <t>魔躲</t>
  </si>
  <si>
    <t>命中</t>
  </si>
  <si>
    <t>闪避</t>
  </si>
  <si>
    <t>暴击</t>
  </si>
  <si>
    <t>角色
等级</t>
  </si>
  <si>
    <t>攻击预期</t>
  </si>
  <si>
    <t>物防预期</t>
  </si>
  <si>
    <t>魔防预期</t>
  </si>
  <si>
    <t>生命预期</t>
  </si>
  <si>
    <t>魔躲预期</t>
  </si>
  <si>
    <t>命中预期</t>
  </si>
  <si>
    <t>闪避预期</t>
  </si>
  <si>
    <t>暴击预期</t>
  </si>
  <si>
    <t>max</t>
  </si>
  <si>
    <t>装备等级</t>
  </si>
  <si>
    <t>品质颜色</t>
  </si>
  <si>
    <t>武器名称</t>
  </si>
  <si>
    <t>项链名称</t>
  </si>
  <si>
    <t>手镯名称</t>
  </si>
  <si>
    <t>戒指名称</t>
  </si>
  <si>
    <t>盔甲名称</t>
  </si>
  <si>
    <t>腰带名称</t>
  </si>
  <si>
    <t>鞋子名称</t>
  </si>
  <si>
    <t>头盔名称</t>
  </si>
  <si>
    <t>白色</t>
  </si>
  <si>
    <t>木刀</t>
  </si>
  <si>
    <t>新手项链</t>
  </si>
  <si>
    <t>新手手镯</t>
  </si>
  <si>
    <t>新手戒指</t>
  </si>
  <si>
    <t>粗布袍</t>
  </si>
  <si>
    <t>粗布腰带</t>
  </si>
  <si>
    <t>粗布鞋</t>
  </si>
  <si>
    <t>铁头盔</t>
  </si>
  <si>
    <t>炼狱、魔杖、银蛇</t>
  </si>
  <si>
    <t>幽灵项链、生命项链、天珠项链</t>
  </si>
  <si>
    <t>幽灵手镯、生命手镯、天珠手镯</t>
  </si>
  <si>
    <t>龙之戒指、红宝石戒指、铂金戒指</t>
  </si>
  <si>
    <t>中型盔甲</t>
  </si>
  <si>
    <t>布腰带</t>
  </si>
  <si>
    <t>鹿皮鞋</t>
  </si>
  <si>
    <t>骷髅头盔</t>
  </si>
  <si>
    <t>绿色</t>
  </si>
  <si>
    <t>裁决刀、骨玉杖、龙纹剑</t>
  </si>
  <si>
    <t>绿色项链、恶魔项链、灵魂项链</t>
  </si>
  <si>
    <t>骑士手镯、龙之手镯、三眼手镯</t>
  </si>
  <si>
    <t>力量戒指、紫碧螺戒指、泰坦戒指</t>
  </si>
  <si>
    <t>重盔甲</t>
  </si>
  <si>
    <t>炎龙腰带</t>
  </si>
  <si>
    <t>紫绸靴</t>
  </si>
  <si>
    <t>青铜头盔</t>
  </si>
  <si>
    <t>镶玉刀、精钢杖、紫铜剑</t>
  </si>
  <si>
    <t>圣战项链、法神项链、天尊项链</t>
  </si>
  <si>
    <t>圣战手镯、法神手镯、天尊手镯</t>
  </si>
  <si>
    <t>圣战戒指、法神戒指、天尊戒指</t>
  </si>
  <si>
    <t>亮银盔甲</t>
  </si>
  <si>
    <t>亮银腰带</t>
  </si>
  <si>
    <t>亮银靴</t>
  </si>
  <si>
    <t>亮银头盔</t>
  </si>
  <si>
    <t>蓝色</t>
  </si>
  <si>
    <t>奔雷刀、奔雷杖、奔雷剑</t>
  </si>
  <si>
    <t>雷鸣项链</t>
  </si>
  <si>
    <t>雷鸣手镯</t>
  </si>
  <si>
    <t>雷鸣戒指</t>
  </si>
  <si>
    <t>风雷盔甲</t>
  </si>
  <si>
    <t>风雷腰带</t>
  </si>
  <si>
    <t>风雷靴</t>
  </si>
  <si>
    <t>风雷头盔</t>
  </si>
  <si>
    <t>逆风刀、逆风杖、逆风剑</t>
  </si>
  <si>
    <t>风吟项链</t>
  </si>
  <si>
    <t>风吟手镯</t>
  </si>
  <si>
    <t>风吟戒指</t>
  </si>
  <si>
    <t>狂风盔甲</t>
  </si>
  <si>
    <t>狂风腰带</t>
  </si>
  <si>
    <t>狂风靴</t>
  </si>
  <si>
    <t>狂风头盔</t>
  </si>
  <si>
    <t>疾光刀、疾光杖、疾光剑</t>
  </si>
  <si>
    <t>光影项链</t>
  </si>
  <si>
    <t>光影手镯</t>
  </si>
  <si>
    <t>光影戒指</t>
  </si>
  <si>
    <t>流光盔甲</t>
  </si>
  <si>
    <t>流光腰带</t>
  </si>
  <si>
    <t>流光靴</t>
  </si>
  <si>
    <t>流光头盔</t>
  </si>
  <si>
    <t>紫色</t>
  </si>
  <si>
    <t>命运之刃、命运之杖、命运之剑</t>
  </si>
  <si>
    <t>鸿运项链</t>
  </si>
  <si>
    <t>鸿运手镯</t>
  </si>
  <si>
    <t>鸿运戒指</t>
  </si>
  <si>
    <t>天音盔甲</t>
  </si>
  <si>
    <t>天音腰带</t>
  </si>
  <si>
    <t>天音靴</t>
  </si>
  <si>
    <t>天音头盔</t>
  </si>
  <si>
    <t>神圣战刃、神圣法杖、神圣宝剑</t>
  </si>
  <si>
    <t>神迹项链</t>
  </si>
  <si>
    <t>神迹手镯</t>
  </si>
  <si>
    <t>神迹戒指</t>
  </si>
  <si>
    <t>天神盔甲</t>
  </si>
  <si>
    <t>天神腰带</t>
  </si>
  <si>
    <t>天神靴</t>
  </si>
  <si>
    <t>天神头盔</t>
  </si>
  <si>
    <t>噬魂之刃、噬魂之杖、噬魂之剑</t>
  </si>
  <si>
    <t>心魔项链</t>
  </si>
  <si>
    <t>心魔手镯</t>
  </si>
  <si>
    <t>心魔戒指</t>
  </si>
  <si>
    <t>魔灵盔甲</t>
  </si>
  <si>
    <t>魔灵腰带</t>
  </si>
  <si>
    <t>魔灵靴</t>
  </si>
  <si>
    <t>魔灵头盔</t>
  </si>
  <si>
    <t>天使战刃、天使法杖、天使宝剑</t>
  </si>
  <si>
    <t>使者项链</t>
  </si>
  <si>
    <t>使者手镯</t>
  </si>
  <si>
    <t>使者戒指</t>
  </si>
  <si>
    <t>使徒盔甲</t>
  </si>
  <si>
    <t>使徒腰带</t>
  </si>
  <si>
    <t>使徒靴</t>
  </si>
  <si>
    <t>使徒头盔</t>
  </si>
  <si>
    <t>橙色</t>
  </si>
  <si>
    <t>传承：精灵之刃、传承：精灵之杖、传承：精灵之剑</t>
  </si>
  <si>
    <t>传承：精灵项链</t>
  </si>
  <si>
    <t>传承：精灵手镯</t>
  </si>
  <si>
    <t>传承：精灵戒指</t>
  </si>
  <si>
    <t>传承：精灵盔甲</t>
  </si>
  <si>
    <t>传承：精灵腰带</t>
  </si>
  <si>
    <t>传承：精灵靴</t>
  </si>
  <si>
    <t>传承：精灵头盔</t>
  </si>
  <si>
    <t>圣物：预言战刃、圣物：预言法杖、圣物：预言宝剑</t>
  </si>
  <si>
    <t>圣物：预言项链</t>
  </si>
  <si>
    <t>圣物：预言手镯</t>
  </si>
  <si>
    <t>圣物：预言戒指</t>
  </si>
  <si>
    <t>圣物：预言盔甲</t>
  </si>
  <si>
    <t>圣物：预言腰带</t>
  </si>
  <si>
    <t>圣物：预言靴</t>
  </si>
  <si>
    <t>圣物：预言头盔</t>
  </si>
  <si>
    <t>传说：杀戮之刃、传说：杀戮之杖、传说：杀戮之剑</t>
  </si>
  <si>
    <t>传说：杀戮项链</t>
  </si>
  <si>
    <t>传说：杀戮手镯</t>
  </si>
  <si>
    <t>传说：杀戮戒指</t>
  </si>
  <si>
    <t>传说：杀戮盔甲</t>
  </si>
  <si>
    <t>传说：杀戮腰带</t>
  </si>
  <si>
    <t>传说：杀戮靴</t>
  </si>
  <si>
    <t>传说：杀戮头盔</t>
  </si>
  <si>
    <t>史诗：星辰战刃、史诗：星辰法杖、史诗：星辰宝剑</t>
  </si>
  <si>
    <t>史诗：星辰项链</t>
  </si>
  <si>
    <t>史诗：星辰手镯</t>
  </si>
  <si>
    <t>史诗：星辰戒指</t>
  </si>
  <si>
    <t>史诗：星辰盔甲</t>
  </si>
  <si>
    <t>史诗：星辰腰带</t>
  </si>
  <si>
    <t>史诗：星辰靴</t>
  </si>
  <si>
    <t>史诗：星辰头盔</t>
  </si>
  <si>
    <t>完美：王者之刃、完美：王者之杖、完美：王者之剑</t>
  </si>
  <si>
    <t>完美：王者项链</t>
  </si>
  <si>
    <t>完美：王者手镯</t>
  </si>
  <si>
    <t>完美：王者戒指</t>
  </si>
  <si>
    <t>完美：王者盔甲</t>
  </si>
  <si>
    <t>完美：王者腰带</t>
  </si>
  <si>
    <t>完美：王者靴</t>
  </si>
  <si>
    <t>完美：王者头盔</t>
  </si>
  <si>
    <t>第一套武器</t>
  </si>
  <si>
    <t>第一套项链</t>
  </si>
  <si>
    <t>第一套手镯</t>
  </si>
  <si>
    <t>第一套戒指</t>
  </si>
  <si>
    <t>第一套盔甲</t>
  </si>
  <si>
    <t>第一套腰带</t>
  </si>
  <si>
    <t>第一套鞋子</t>
  </si>
  <si>
    <t>第一套头盔</t>
  </si>
  <si>
    <t>第二套武器</t>
  </si>
  <si>
    <t>第二套项链</t>
  </si>
  <si>
    <t>第二套手镯</t>
  </si>
  <si>
    <t>第二套戒指</t>
  </si>
  <si>
    <t>第二套盔甲</t>
  </si>
  <si>
    <t>第二套腰带</t>
  </si>
  <si>
    <t>第二套鞋子</t>
  </si>
  <si>
    <t>第二套头盔</t>
  </si>
  <si>
    <t>第三套武器</t>
  </si>
  <si>
    <t>第三套项链</t>
  </si>
  <si>
    <t>第三套手镯</t>
  </si>
  <si>
    <t>第三套戒指</t>
  </si>
  <si>
    <t>第三套盔甲</t>
  </si>
  <si>
    <t>第三套腰带</t>
  </si>
  <si>
    <t>第三套鞋子</t>
  </si>
  <si>
    <t>第三套头盔</t>
  </si>
  <si>
    <t>第四套武器</t>
  </si>
  <si>
    <t>第四套项链</t>
  </si>
  <si>
    <t>第四套手镯</t>
  </si>
  <si>
    <t>第四套戒指</t>
  </si>
  <si>
    <t>第四套盔甲</t>
  </si>
  <si>
    <t>第四套腰带</t>
  </si>
  <si>
    <t>第四套鞋子</t>
  </si>
  <si>
    <t>第四套头盔</t>
  </si>
  <si>
    <t>第五套武器</t>
  </si>
  <si>
    <t>第五套项链</t>
  </si>
  <si>
    <t>第五套手镯</t>
  </si>
  <si>
    <t>第五套戒指</t>
  </si>
  <si>
    <t>第五套盔甲</t>
  </si>
  <si>
    <t>第五套腰带</t>
  </si>
  <si>
    <t>第五套鞋子</t>
  </si>
  <si>
    <t>第五套头盔</t>
  </si>
  <si>
    <t>第六套武器</t>
  </si>
  <si>
    <t>第六套项链</t>
  </si>
  <si>
    <t>第六套手镯</t>
  </si>
  <si>
    <t>第六套戒指</t>
  </si>
  <si>
    <t>第六套盔甲</t>
  </si>
  <si>
    <t>第六套腰带</t>
  </si>
  <si>
    <t>第六套鞋子</t>
  </si>
  <si>
    <t>第六套头盔</t>
  </si>
  <si>
    <t>第七套武器</t>
  </si>
  <si>
    <t>第七套项链</t>
  </si>
  <si>
    <t>第七套手镯</t>
  </si>
  <si>
    <t>第七套戒指</t>
  </si>
  <si>
    <t>第七套盔甲</t>
  </si>
  <si>
    <t>第七套腰带</t>
  </si>
  <si>
    <t>第七套鞋子</t>
  </si>
  <si>
    <t>第七套头盔</t>
  </si>
  <si>
    <t>武器对应当前等级</t>
  </si>
  <si>
    <t>当前等级+1</t>
  </si>
  <si>
    <t>当前等级+5</t>
  </si>
  <si>
    <t>当前等级+7</t>
  </si>
  <si>
    <t>衣服对应当前等级</t>
  </si>
  <si>
    <t>当前等级+2</t>
  </si>
  <si>
    <t>鞋子对应当等级</t>
  </si>
  <si>
    <t>当前等级+3</t>
  </si>
  <si>
    <t>品质</t>
  </si>
  <si>
    <t>颜色</t>
  </si>
  <si>
    <t>白</t>
  </si>
  <si>
    <t>绿</t>
  </si>
  <si>
    <t>蓝</t>
  </si>
  <si>
    <t>100+</t>
  </si>
  <si>
    <t>紫</t>
  </si>
  <si>
    <t>粉</t>
  </si>
  <si>
    <t>橙</t>
  </si>
  <si>
    <t>红</t>
  </si>
  <si>
    <t>白装系数</t>
  </si>
  <si>
    <t>攻装</t>
  </si>
  <si>
    <t>物防装</t>
  </si>
  <si>
    <t>魔防装</t>
  </si>
  <si>
    <t>血量</t>
  </si>
  <si>
    <t>绿装系数</t>
  </si>
  <si>
    <t>蓝装系数</t>
  </si>
  <si>
    <t>紫装系数</t>
  </si>
  <si>
    <t>粉装系数</t>
  </si>
  <si>
    <t>橙装系数</t>
  </si>
  <si>
    <t>红装系数</t>
  </si>
  <si>
    <t>等级</t>
  </si>
  <si>
    <t>左手镯</t>
  </si>
  <si>
    <t>右手镯</t>
  </si>
  <si>
    <t>左戒指</t>
  </si>
  <si>
    <t>右戒指</t>
  </si>
  <si>
    <t>盔甲</t>
  </si>
  <si>
    <t>鞋子</t>
  </si>
  <si>
    <t>白色品质</t>
  </si>
  <si>
    <t>绿色品质</t>
  </si>
  <si>
    <t>蓝色品质</t>
  </si>
  <si>
    <t>紫色品质</t>
  </si>
  <si>
    <t>橙色品质</t>
  </si>
  <si>
    <t>红色品质</t>
  </si>
  <si>
    <t>配置值</t>
  </si>
  <si>
    <t>升级增加</t>
  </si>
  <si>
    <t>命格增加</t>
  </si>
  <si>
    <t>法师职业</t>
  </si>
  <si>
    <t>战士升级配置</t>
  </si>
  <si>
    <t>法师升级配置</t>
  </si>
  <si>
    <t>战士命格配置</t>
  </si>
  <si>
    <t>法师命格配置</t>
  </si>
  <si>
    <t>命格等级</t>
  </si>
  <si>
    <t>所需经验</t>
  </si>
  <si>
    <t>普通血玉</t>
  </si>
  <si>
    <t>精致血玉</t>
  </si>
  <si>
    <t>稀有血玉</t>
  </si>
  <si>
    <t>完美血玉</t>
  </si>
  <si>
    <t>基础</t>
  </si>
  <si>
    <t>增量</t>
  </si>
  <si>
    <t>结算</t>
  </si>
  <si>
    <t>固定增加400</t>
  </si>
  <si>
    <t>固定增加100</t>
  </si>
  <si>
    <t>数值分配参照空间</t>
  </si>
  <si>
    <t>装备品质</t>
  </si>
  <si>
    <t>魔法</t>
  </si>
  <si>
    <t>粉色</t>
  </si>
  <si>
    <t>红色</t>
  </si>
  <si>
    <t>彩色</t>
  </si>
  <si>
    <t>装备初始随机属性生成数量</t>
  </si>
  <si>
    <t>0条</t>
  </si>
  <si>
    <t>1条</t>
  </si>
  <si>
    <t>2条</t>
  </si>
  <si>
    <t>3条</t>
  </si>
  <si>
    <t>4条</t>
  </si>
  <si>
    <t>配置参数</t>
  </si>
  <si>
    <t>不同品质攻击类装备属性配置空间参照</t>
  </si>
  <si>
    <t>对战增伤百分比/54</t>
  </si>
  <si>
    <t>对法增伤百分比/56</t>
  </si>
  <si>
    <t>对怪增伤固定值/74</t>
  </si>
  <si>
    <t>对人增伤固定值/68</t>
  </si>
  <si>
    <t>最终增伤固定值/25</t>
  </si>
  <si>
    <t>暴击几率增加百分比/21</t>
  </si>
  <si>
    <t>命中值固定值/13</t>
  </si>
  <si>
    <t>对道增伤百分比/58</t>
  </si>
  <si>
    <t>攻击百分比/73</t>
  </si>
  <si>
    <t>对怪增伤百分比/75</t>
  </si>
  <si>
    <t>对人增伤百分比/76</t>
  </si>
  <si>
    <t>最终增伤百分比/80</t>
  </si>
  <si>
    <t>暴击伤害增加百分比/22</t>
  </si>
  <si>
    <t>不同品质防御类装备属性配置空间参照</t>
  </si>
  <si>
    <t>物理伤害减少百分比/26</t>
  </si>
  <si>
    <t>魔法伤害减少百分比/27</t>
  </si>
  <si>
    <t>受怪减伤固定值/82</t>
  </si>
  <si>
    <t>人物减伤固定值/77</t>
  </si>
  <si>
    <t>伤害反弹固定值/29</t>
  </si>
  <si>
    <t>韧性/23</t>
  </si>
  <si>
    <t>闪避值固定值/14</t>
  </si>
  <si>
    <t>物防百分比/36</t>
  </si>
  <si>
    <t>魔防百分比/37</t>
  </si>
  <si>
    <t>暴击抵抗百分比/24</t>
  </si>
  <si>
    <t>人物减伤百分比/77</t>
  </si>
  <si>
    <t>格挡伤害百分比/64</t>
  </si>
  <si>
    <t>生命值增加百分比/60</t>
  </si>
  <si>
    <t>攻击类装备随机几率权值设定</t>
  </si>
  <si>
    <t>物攻固定值/1</t>
  </si>
  <si>
    <t>魔攻固定值/2</t>
  </si>
  <si>
    <t>对怪增伤固定值/37</t>
  </si>
  <si>
    <t>对人增伤固定值/36</t>
  </si>
  <si>
    <t>最终增伤固定值/38</t>
  </si>
  <si>
    <t>暴击值固定值/8</t>
  </si>
  <si>
    <t>命中值固定值/7</t>
  </si>
  <si>
    <t>物攻百分比/13</t>
  </si>
  <si>
    <t>魔攻百分比/14</t>
  </si>
  <si>
    <t>对怪增伤百分比/26</t>
  </si>
  <si>
    <t>对人增伤百分比/25</t>
  </si>
  <si>
    <t>最终增伤百分比/39</t>
  </si>
  <si>
    <t>暴击伤害增加百分比/24</t>
  </si>
  <si>
    <t>防御类装备随机几率权值设定</t>
  </si>
  <si>
    <t>物防固定值/4</t>
  </si>
  <si>
    <t>魔防固定值/5</t>
  </si>
  <si>
    <t>怪物减伤固定值/31</t>
  </si>
  <si>
    <t>人物减伤固定值/30</t>
  </si>
  <si>
    <t>最终减伤固定值/34</t>
  </si>
  <si>
    <t>韧性值固定值/9</t>
  </si>
  <si>
    <t>闪避值固定值/6</t>
  </si>
  <si>
    <t>物防百分比/16</t>
  </si>
  <si>
    <t>魔防百分比/17</t>
  </si>
  <si>
    <t>怪物减伤百分比/33</t>
  </si>
  <si>
    <t>人物减伤百分比/32</t>
  </si>
  <si>
    <t>最终减伤百分比/35</t>
  </si>
  <si>
    <t>生命值增加百分比/15</t>
  </si>
  <si>
    <t>升星等级</t>
  </si>
  <si>
    <t>失败降级</t>
  </si>
  <si>
    <t>失败后等级</t>
  </si>
  <si>
    <t>每级消耗材料数量预期</t>
  </si>
  <si>
    <t>累计消耗材料数量</t>
  </si>
  <si>
    <t>成功概率</t>
  </si>
  <si>
    <t>单次升级消耗材料数量</t>
  </si>
  <si>
    <t>材料单价</t>
  </si>
  <si>
    <t>材料RMB</t>
  </si>
  <si>
    <t>单次金币消耗</t>
  </si>
  <si>
    <t>每级金币消耗预期</t>
  </si>
  <si>
    <t>累计金币消耗预期</t>
  </si>
  <si>
    <t>累计金币对应RMB</t>
  </si>
  <si>
    <t>合计RMB</t>
  </si>
  <si>
    <t>全身合计RMB</t>
  </si>
  <si>
    <t>参照等级</t>
  </si>
  <si>
    <t>各装备槽位强化属性配置详情</t>
  </si>
  <si>
    <t>强化套装效果</t>
  </si>
  <si>
    <t>数值增长（百分比）</t>
  </si>
  <si>
    <t>数值增长（预期值）</t>
  </si>
  <si>
    <t>数值增长（预期百分比）</t>
  </si>
  <si>
    <t>全身等级</t>
  </si>
  <si>
    <t>全属性百分比</t>
  </si>
  <si>
    <t>额外效果</t>
  </si>
  <si>
    <t>数值</t>
  </si>
  <si>
    <t>星级</t>
  </si>
  <si>
    <t>累计次数</t>
  </si>
  <si>
    <t>衰减系数</t>
  </si>
  <si>
    <t>配置次数</t>
  </si>
  <si>
    <t>全身星级</t>
  </si>
  <si>
    <t>加成基值</t>
  </si>
  <si>
    <t>道术</t>
  </si>
  <si>
    <t>宝石数量</t>
  </si>
  <si>
    <t>+2</t>
  </si>
  <si>
    <t>+4</t>
  </si>
  <si>
    <t>1星</t>
  </si>
  <si>
    <t>手续费</t>
  </si>
  <si>
    <t>*50%</t>
  </si>
  <si>
    <t>*75%</t>
  </si>
  <si>
    <t>*100%</t>
  </si>
  <si>
    <t>*150%</t>
  </si>
  <si>
    <t>*200%</t>
  </si>
  <si>
    <t>2星</t>
  </si>
  <si>
    <t>分解返还宝石</t>
  </si>
  <si>
    <t>3星</t>
  </si>
  <si>
    <t>对怪增伤+20%</t>
  </si>
  <si>
    <t>摘星手续费</t>
  </si>
  <si>
    <t>4星</t>
  </si>
  <si>
    <t>对人增伤+20%</t>
  </si>
  <si>
    <t>5星</t>
  </si>
  <si>
    <t>伤害减免+20%</t>
  </si>
  <si>
    <t>6星</t>
  </si>
  <si>
    <t>7星</t>
  </si>
  <si>
    <t>8星</t>
  </si>
  <si>
    <t>9星</t>
  </si>
  <si>
    <t>10星</t>
  </si>
  <si>
    <t>11星</t>
  </si>
  <si>
    <t>12星</t>
  </si>
  <si>
    <t>13星</t>
  </si>
  <si>
    <t>14星</t>
  </si>
  <si>
    <t>15星</t>
  </si>
  <si>
    <t>摘星星级</t>
  </si>
  <si>
    <t>折损比例</t>
  </si>
  <si>
    <t>消耗元宝</t>
  </si>
  <si>
    <t>获得星魄</t>
  </si>
  <si>
    <t>星魄品质</t>
  </si>
  <si>
    <t>道具描述</t>
  </si>
  <si>
    <t>1级星魄</t>
  </si>
  <si>
    <t>2级星魄</t>
  </si>
  <si>
    <t>3级星魄</t>
  </si>
  <si>
    <t>4级星魄</t>
  </si>
  <si>
    <t>5级星魄</t>
  </si>
  <si>
    <t>6级星魄</t>
  </si>
  <si>
    <t>7级星魄</t>
  </si>
  <si>
    <t>8级星魄</t>
  </si>
  <si>
    <t>9级星魄</t>
  </si>
  <si>
    <t>10级星魄</t>
  </si>
  <si>
    <t>11级星魄</t>
  </si>
  <si>
    <t>12级星魄</t>
  </si>
  <si>
    <t>13级星魄</t>
  </si>
  <si>
    <t>14级星魄</t>
  </si>
  <si>
    <t>15级星魄</t>
  </si>
  <si>
    <t>普通怪物</t>
  </si>
  <si>
    <t>精英怪物</t>
  </si>
  <si>
    <t>BOSS怪物</t>
  </si>
  <si>
    <t>极限数量</t>
  </si>
  <si>
    <t>对战回合</t>
  </si>
  <si>
    <t>怪物等级</t>
  </si>
  <si>
    <t>怪物攻击</t>
  </si>
  <si>
    <t>怪物防御</t>
  </si>
  <si>
    <t>怪物血量</t>
  </si>
  <si>
    <t>职业</t>
  </si>
  <si>
    <t>技能名称</t>
  </si>
  <si>
    <t>技能等级</t>
  </si>
  <si>
    <t>升级限制</t>
  </si>
  <si>
    <t>需要金币</t>
  </si>
  <si>
    <t>需要书页</t>
  </si>
  <si>
    <t>进阶限制</t>
  </si>
  <si>
    <t>需要书籍</t>
  </si>
  <si>
    <t>技能升级效果</t>
  </si>
  <si>
    <t>技能进阶效果</t>
  </si>
  <si>
    <t>战士</t>
  </si>
  <si>
    <t>月弧斩</t>
  </si>
  <si>
    <t>对面前3米扇形范围内的目标造成（105%+10）攻击力的伤害，冷却时间3秒</t>
  </si>
  <si>
    <t>月弧斩技能伤害提升5%</t>
  </si>
  <si>
    <t>对面前3米扇形范围内的目标造成（107%+20）攻击力的伤害，冷却时间3秒</t>
  </si>
  <si>
    <t>对面前3米扇形范围内的目标造成（109%+30）攻击力的伤害，冷却时间3秒</t>
  </si>
  <si>
    <t>对面前3米扇形范围内的目标造成（111%+40）攻击力的伤害，冷却时间3秒</t>
  </si>
  <si>
    <t>对面前3米扇形范围内的目标造成（113%+50）攻击力的伤害，冷却时间3秒</t>
  </si>
  <si>
    <t>对面前3米扇形范围内的目标造成（115%+60）攻击力的伤害，冷却时间3秒</t>
  </si>
  <si>
    <t>月弧斩技能伤害提升10%</t>
  </si>
  <si>
    <t>对面前3米扇形范围内的目标造成（117%+70）攻击力的伤害，冷却时间3秒</t>
  </si>
  <si>
    <t>对面前3米扇形范围内的目标造成（119%+80）攻击力的伤害，冷却时间3秒</t>
  </si>
  <si>
    <t>对面前3米扇形范围内的目标造成（121%+90）攻击力的伤害，冷却时间3秒</t>
  </si>
  <si>
    <t>对面前3米扇形范围内的目标造成（123%+100）攻击力的伤害，冷却时间3秒</t>
  </si>
  <si>
    <t>对面前3米扇形范围内的目标造成（125%+110）攻击力的伤害，冷却时间3秒</t>
  </si>
  <si>
    <t>月弧斩技能伤害提升15%</t>
  </si>
  <si>
    <t>对面前3米扇形范围内的目标造成（127%+120）攻击力的伤害，冷却时间3秒</t>
  </si>
  <si>
    <t>对面前3米扇形范围内的目标造成（129%+130）攻击力的伤害，冷却时间3秒</t>
  </si>
  <si>
    <t>对面前3米扇形范围内的目标造成（131%+140）攻击力的伤害，冷却时间3秒</t>
  </si>
  <si>
    <t>对面前3米扇形范围内的目标造成（133%+150）攻击力的伤害，冷却时间3秒</t>
  </si>
  <si>
    <t>对面前3米扇形范围内的目标造成（135%+160）攻击力的伤害，冷却时间3秒</t>
  </si>
  <si>
    <t>月弧斩技能伤害提升20%</t>
  </si>
  <si>
    <t>对面前3米扇形范围内的目标造成（137%+170）攻击力的伤害，冷却时间3秒</t>
  </si>
  <si>
    <t>对面前3米扇形范围内的目标造成（139%+180）攻击力的伤害，冷却时间3秒</t>
  </si>
  <si>
    <t>对面前3米扇形范围内的目标造成（141%+190）攻击力的伤害，冷却时间3秒</t>
  </si>
  <si>
    <t>对面前3米扇形范围内的目标造成（143%+200）攻击力的伤害，冷却时间3秒</t>
  </si>
  <si>
    <t>对面前3米扇形范围内的目标造成（145%+210）攻击力的伤害，冷却时间3秒</t>
  </si>
  <si>
    <t>月弧斩技能伤害提升25%</t>
  </si>
  <si>
    <t>对面前3米扇形范围内的目标造成（147%+220）攻击力的伤害，冷却时间3秒</t>
  </si>
  <si>
    <t>对面前3米扇形范围内的目标造成（149%+230）攻击力的伤害，冷却时间3秒</t>
  </si>
  <si>
    <t>对面前3米扇形范围内的目标造成（151%+240）攻击力的伤害，冷却时间3秒</t>
  </si>
  <si>
    <t>对面前3米扇形范围内的目标造成（153%+250）攻击力的伤害，冷却时间3秒</t>
  </si>
  <si>
    <t>对面前3米扇形范围内的目标造成（155%+260）攻击力的伤害，冷却时间3秒</t>
  </si>
  <si>
    <t>月弧斩技能伤害提升30%</t>
  </si>
  <si>
    <t>对面前3米扇形范围内的目标造成（157%+270）攻击力的伤害，冷却时间3秒</t>
  </si>
  <si>
    <t>对面前3米扇形范围内的目标造成（159%+280）攻击力的伤害，冷却时间3秒</t>
  </si>
  <si>
    <t>对面前3米扇形范围内的目标造成（161%+290）攻击力的伤害，冷却时间3秒</t>
  </si>
  <si>
    <t>对面前3米扇形范围内的目标造成（163%+300）攻击力的伤害，冷却时间3秒</t>
  </si>
  <si>
    <t>四方斩</t>
  </si>
  <si>
    <t>对十字范围2米内的目标造成（110%+15）攻击力的伤害，冷却时间5秒</t>
  </si>
  <si>
    <t>四方斩技能伤害提升5%</t>
  </si>
  <si>
    <t>对十字范围2米内的目标造成（113%+30）攻击力的伤害，冷却时间5秒</t>
  </si>
  <si>
    <t>对十字范围2米内的目标造成（116%+45）攻击力的伤害，冷却时间5秒</t>
  </si>
  <si>
    <t>对十字范围2米内的目标造成（119%+60）攻击力的伤害，冷却时间5秒</t>
  </si>
  <si>
    <t>对十字范围2米内的目标造成（122%+75）攻击力的伤害，冷却时间5秒</t>
  </si>
  <si>
    <t>对十字范围2米内的目标造成（125%+90）攻击力的伤害，冷却时间5秒</t>
  </si>
  <si>
    <t>四方斩技能伤害提升10%</t>
  </si>
  <si>
    <t>对十字范围2米内的目标造成（128%+105）攻击力的伤害，冷却时间5秒</t>
  </si>
  <si>
    <t>对十字范围2米内的目标造成（131%+120）攻击力的伤害，冷却时间5秒</t>
  </si>
  <si>
    <t>对十字范围2米内的目标造成（134%+135）攻击力的伤害，冷却时间5秒</t>
  </si>
  <si>
    <t>对十字范围2米内的目标造成（137%+150）攻击力的伤害，冷却时间5秒</t>
  </si>
  <si>
    <t>对十字范围2米内的目标造成（140%+165）攻击力的伤害，冷却时间5秒</t>
  </si>
  <si>
    <t>四方斩技能伤害提升15%</t>
  </si>
  <si>
    <t>对十字范围2米内的目标造成（143%+180）攻击力的伤害，冷却时间5秒</t>
  </si>
  <si>
    <t>对十字范围2米内的目标造成（146%+195）攻击力的伤害，冷却时间5秒</t>
  </si>
  <si>
    <t>对十字范围2米内的目标造成（149%+210）攻击力的伤害，冷却时间5秒</t>
  </si>
  <si>
    <t>对十字范围2米内的目标造成（152%+225）攻击力的伤害，冷却时间5秒</t>
  </si>
  <si>
    <t>对十字范围2米内的目标造成（155%+240）攻击力的伤害，冷却时间5秒</t>
  </si>
  <si>
    <t>四方斩技能伤害提升20%</t>
  </si>
  <si>
    <t>对十字范围2米内的目标造成（158%+255）攻击力的伤害，冷却时间5秒</t>
  </si>
  <si>
    <t>对十字范围2米内的目标造成（161%+270）攻击力的伤害，冷却时间5秒</t>
  </si>
  <si>
    <t>对十字范围2米内的目标造成（164%+285）攻击力的伤害，冷却时间5秒</t>
  </si>
  <si>
    <t>对十字范围2米内的目标造成（167%+300）攻击力的伤害，冷却时间5秒</t>
  </si>
  <si>
    <t>对十字范围2米内的目标造成（170%+315）攻击力的伤害，冷却时间5秒</t>
  </si>
  <si>
    <t>四方斩技能伤害提升25%</t>
  </si>
  <si>
    <t>对十字范围2米内的目标造成（173%+330）攻击力的伤害，冷却时间5秒</t>
  </si>
  <si>
    <t>对十字范围2米内的目标造成（176%+345）攻击力的伤害，冷却时间5秒</t>
  </si>
  <si>
    <t>对十字范围2米内的目标造成（179%+360）攻击力的伤害，冷却时间5秒</t>
  </si>
  <si>
    <t>对十字范围2米内的目标造成（182%+375）攻击力的伤害，冷却时间5秒</t>
  </si>
  <si>
    <t>对十字范围2米内的目标造成（185%+390）攻击力的伤害，冷却时间5秒</t>
  </si>
  <si>
    <t>四方斩技能伤害提升30%</t>
  </si>
  <si>
    <t>对十字范围2米内的目标造成（188%+405）攻击力的伤害，冷却时间5秒</t>
  </si>
  <si>
    <t>对十字范围2米内的目标造成（191%+420）攻击力的伤害，冷却时间5秒</t>
  </si>
  <si>
    <t>对十字范围2米内的目标造成（194%+435）攻击力的伤害，冷却时间5秒</t>
  </si>
  <si>
    <t>对十字范围2米内的目标造成（197%+450）攻击力的伤害，冷却时间5秒</t>
  </si>
  <si>
    <t>破军斩</t>
  </si>
  <si>
    <t>对前方6米内的目标造成（115%+30）攻击力的伤害，冷却时间8秒</t>
  </si>
  <si>
    <t>破军斩技能伤害提升5%</t>
  </si>
  <si>
    <t>对前方6米内的目标造成（119%+50）攻击力的伤害，冷却时间8秒</t>
  </si>
  <si>
    <t>对前方6米内的目标造成（123%+70）攻击力的伤害，冷却时间8秒</t>
  </si>
  <si>
    <t>对前方6米内的目标造成（127%+90）攻击力的伤害，冷却时间8秒</t>
  </si>
  <si>
    <t>对前方6米内的目标造成（131%+110）攻击力的伤害，冷却时间8秒</t>
  </si>
  <si>
    <t>对前方6米内的目标造成（135%+130）攻击力的伤害，冷却时间8秒</t>
  </si>
  <si>
    <t>破军斩技能伤害提升10%</t>
  </si>
  <si>
    <t>对前方6米内的目标造成（139%+150）攻击力的伤害，冷却时间8秒</t>
  </si>
  <si>
    <t>对前方6米内的目标造成（143%+170）攻击力的伤害，冷却时间8秒</t>
  </si>
  <si>
    <t>对前方6米内的目标造成（147%+190）攻击力的伤害，冷却时间8秒</t>
  </si>
  <si>
    <t>对前方6米内的目标造成（151%+210）攻击力的伤害，冷却时间8秒</t>
  </si>
  <si>
    <t>对前方6米内的目标造成（155%+230）攻击力的伤害，冷却时间8秒</t>
  </si>
  <si>
    <t>破军斩技能伤害提升15%</t>
  </si>
  <si>
    <t>对前方6米内的目标造成（159%+250）攻击力的伤害，冷却时间8秒</t>
  </si>
  <si>
    <t>对前方6米内的目标造成（163%+270）攻击力的伤害，冷却时间8秒</t>
  </si>
  <si>
    <t>对前方6米内的目标造成（167%+290）攻击力的伤害，冷却时间8秒</t>
  </si>
  <si>
    <t>对前方6米内的目标造成（171%+310）攻击力的伤害，冷却时间8秒</t>
  </si>
  <si>
    <t>对前方6米内的目标造成（175%+330）攻击力的伤害，冷却时间8秒</t>
  </si>
  <si>
    <t>破军斩技能伤害提升20%</t>
  </si>
  <si>
    <t>对前方6米内的目标造成（179%+350）攻击力的伤害，冷却时间8秒</t>
  </si>
  <si>
    <t>对前方6米内的目标造成（183%+370）攻击力的伤害，冷却时间8秒</t>
  </si>
  <si>
    <t>对前方6米内的目标造成（187%+390）攻击力的伤害，冷却时间8秒</t>
  </si>
  <si>
    <t>对前方6米内的目标造成（191%+410）攻击力的伤害，冷却时间8秒</t>
  </si>
  <si>
    <t>对前方6米内的目标造成（195%+430）攻击力的伤害，冷却时间8秒</t>
  </si>
  <si>
    <t>破军斩技能伤害提升25%</t>
  </si>
  <si>
    <t>对前方6米内的目标造成（199%+450）攻击力的伤害，冷却时间8秒</t>
  </si>
  <si>
    <t>对前方6米内的目标造成（203%+470）攻击力的伤害，冷却时间8秒</t>
  </si>
  <si>
    <t>对前方6米内的目标造成（207%+490）攻击力的伤害，冷却时间8秒</t>
  </si>
  <si>
    <t>对前方6米内的目标造成（211%+510）攻击力的伤害，冷却时间8秒</t>
  </si>
  <si>
    <t>对前方6米内的目标造成（215%+530）攻击力的伤害，冷却时间8秒</t>
  </si>
  <si>
    <t>破军斩技能伤害提升30%</t>
  </si>
  <si>
    <t>对前方6米内的目标造成（219%+550）攻击力的伤害，冷却时间8秒</t>
  </si>
  <si>
    <t>对前方6米内的目标造成（223%+570）攻击力的伤害，冷却时间8秒</t>
  </si>
  <si>
    <t>对前方6米内的目标造成（227%+590）攻击力的伤害，冷却时间8秒</t>
  </si>
  <si>
    <t>对前方6米内的目标造成（231%+610）攻击力的伤害，冷却时间8秒</t>
  </si>
  <si>
    <t>铁血狂潮</t>
  </si>
  <si>
    <t>提升自身10%的攻击速度和移动速度，冷却时间15秒，持续5秒</t>
  </si>
  <si>
    <t>铁血狂潮技能持续时间提升至6秒</t>
  </si>
  <si>
    <t>提升自身20%的攻击速度和移动速度，冷却时间15秒，持续5秒</t>
  </si>
  <si>
    <t>提升自身30%的攻击速度和移动速度，冷却时间15秒，持续5秒</t>
  </si>
  <si>
    <t>提升自身40%的攻击速度和移动速度，冷却时间15秒，持续5秒</t>
  </si>
  <si>
    <t>提升自身50%的攻击速度和移动速度，冷却时间15秒，持续5秒</t>
  </si>
  <si>
    <t>提升自身60%的攻击速度和移动速度，冷却时间15秒，持续5秒</t>
  </si>
  <si>
    <t>铁血狂潮技能持续时间提升至7秒</t>
  </si>
  <si>
    <t>提升自身70%的攻击速度和移动速度，冷却时间15秒，持续5秒</t>
  </si>
  <si>
    <t>提升自身80%的攻击速度和移动速度，冷却时间15秒，持续5秒</t>
  </si>
  <si>
    <t>提升自身90%的攻击速度和移动速度，冷却时间15秒，持续5秒</t>
  </si>
  <si>
    <t>提升自身100%的攻击速度和移动速度，冷却时间15秒，持续5秒</t>
  </si>
  <si>
    <t>提升自身110%的攻击速度和移动速度，冷却时间15秒，持续5秒</t>
  </si>
  <si>
    <t>铁血狂潮技能持续时间提升至8秒</t>
  </si>
  <si>
    <t>提升自身120%的攻击速度和移动速度，冷却时间15秒，持续5秒</t>
  </si>
  <si>
    <t>提升自身130%的攻击速度和移动速度，冷却时间15秒，持续5秒</t>
  </si>
  <si>
    <t>提升自身140%的攻击速度和移动速度，冷却时间15秒，持续5秒</t>
  </si>
  <si>
    <t>提升自身150%的攻击速度和移动速度，冷却时间15秒，持续5秒</t>
  </si>
  <si>
    <t>提升自身160%的攻击速度和移动速度，冷却时间15秒，持续5秒</t>
  </si>
  <si>
    <t>铁血狂潮技能持续时间提升至9秒</t>
  </si>
  <si>
    <t>提升自身170%的攻击速度和移动速度，冷却时间15秒，持续5秒</t>
  </si>
  <si>
    <t>提升自身180%的攻击速度和移动速度，冷却时间15秒，持续5秒</t>
  </si>
  <si>
    <t>提升自身190%的攻击速度和移动速度，冷却时间15秒，持续5秒</t>
  </si>
  <si>
    <t>提升自身200%的攻击速度和移动速度，冷却时间15秒，持续5秒</t>
  </si>
  <si>
    <t>提升自身210%的攻击速度和移动速度，冷却时间15秒，持续5秒</t>
  </si>
  <si>
    <t>铁血狂潮技能持续时间提升至10秒</t>
  </si>
  <si>
    <t>提升自身220%的攻击速度和移动速度，冷却时间15秒，持续5秒</t>
  </si>
  <si>
    <t>提升自身230%的攻击速度和移动速度，冷却时间15秒，持续5秒</t>
  </si>
  <si>
    <t>提升自身240%的攻击速度和移动速度，冷却时间15秒，持续5秒</t>
  </si>
  <si>
    <t>提升自身250%的攻击速度和移动速度，冷却时间15秒，持续5秒</t>
  </si>
  <si>
    <t>提升自身260%的攻击速度和移动速度，冷却时间15秒，持续5秒</t>
  </si>
  <si>
    <t>铁血狂潮技能持续时间提升至11秒</t>
  </si>
  <si>
    <t>提升自身270%的攻击速度和移动速度，冷却时间15秒，持续5秒</t>
  </si>
  <si>
    <t>提升自身280%的攻击速度和移动速度，冷却时间15秒，持续5秒</t>
  </si>
  <si>
    <t>提升自身290%的攻击速度和移动速度，冷却时间15秒，持续5秒</t>
  </si>
  <si>
    <t>提升自身300%的攻击速度和移动速度，冷却时间15秒，持续5秒</t>
  </si>
  <si>
    <t>战神荣耀</t>
  </si>
  <si>
    <t>提升自身10%的攻击力和防御力，冷却时间20秒，持续7秒</t>
  </si>
  <si>
    <t>战神荣耀技能持续时间提升至8秒</t>
  </si>
  <si>
    <t>提升自身20%的攻击力和防御力，冷却时间20秒，持续7秒</t>
  </si>
  <si>
    <t>提升自身30%的攻击力和防御力，冷却时间20秒，持续7秒</t>
  </si>
  <si>
    <t>提升自身40%的攻击力和防御力，冷却时间20秒，持续7秒</t>
  </si>
  <si>
    <t>提升自身50%的攻击力和防御力，冷却时间20秒，持续7秒</t>
  </si>
  <si>
    <t>提升自身60%的攻击力和防御力，冷却时间20秒，持续7秒</t>
  </si>
  <si>
    <t>战神荣耀技能持续时间提升至9秒</t>
  </si>
  <si>
    <t>提升自身70%的攻击力和防御力，冷却时间20秒，持续7秒</t>
  </si>
  <si>
    <t>提升自身80%的攻击力和防御力，冷却时间20秒，持续7秒</t>
  </si>
  <si>
    <t>提升自身90%的攻击力和防御力，冷却时间20秒，持续7秒</t>
  </si>
  <si>
    <t>提升自身100%的攻击力和防御力，冷却时间20秒，持续7秒</t>
  </si>
  <si>
    <t>提升自身110%的攻击力和防御力，冷却时间20秒，持续7秒</t>
  </si>
  <si>
    <t>战神荣耀技能持续时间提升至10秒</t>
  </si>
  <si>
    <t>提升自身120%的攻击力和防御力，冷却时间20秒，持续7秒</t>
  </si>
  <si>
    <t>提升自身130%的攻击力和防御力，冷却时间20秒，持续7秒</t>
  </si>
  <si>
    <t>提升自身140%的攻击力和防御力，冷却时间20秒，持续7秒</t>
  </si>
  <si>
    <t>提升自身150%的攻击力和防御力，冷却时间20秒，持续7秒</t>
  </si>
  <si>
    <t>提升自身160%的攻击力和防御力，冷却时间20秒，持续7秒</t>
  </si>
  <si>
    <t>战神荣耀技能持续时间提升至11秒</t>
  </si>
  <si>
    <t>提升自身170%的攻击力和防御力，冷却时间20秒，持续7秒</t>
  </si>
  <si>
    <t>提升自身180%的攻击力和防御力，冷却时间20秒，持续7秒</t>
  </si>
  <si>
    <t>提升自身190%的攻击力和防御力，冷却时间20秒，持续7秒</t>
  </si>
  <si>
    <t>提升自身200%的攻击力和防御力，冷却时间20秒，持续7秒</t>
  </si>
  <si>
    <t>提升自身210%的攻击力和防御力，冷却时间20秒，持续7秒</t>
  </si>
  <si>
    <t>战神荣耀技能持续时间提升至12秒</t>
  </si>
  <si>
    <t>提升自身220%的攻击力和防御力，冷却时间20秒，持续7秒</t>
  </si>
  <si>
    <t>提升自身230%的攻击力和防御力，冷却时间20秒，持续7秒</t>
  </si>
  <si>
    <t>提升自身240%的攻击力和防御力，冷却时间20秒，持续7秒</t>
  </si>
  <si>
    <t>提升自身250%的攻击力和防御力，冷却时间20秒，持续7秒</t>
  </si>
  <si>
    <t>提升自身260%的攻击力和防御力，冷却时间20秒，持续7秒</t>
  </si>
  <si>
    <t>战神荣耀技能持续时间提升至13秒</t>
  </si>
  <si>
    <t>提升自身270%的攻击力和防御力，冷却时间20秒，持续7秒</t>
  </si>
  <si>
    <t>提升自身280%的攻击力和防御力，冷却时间20秒，持续7秒</t>
  </si>
  <si>
    <t>提升自身290%的攻击力和防御力，冷却时间20秒，持续7秒</t>
  </si>
  <si>
    <t>提升自身300%的攻击力和防御力，冷却时间20秒，持续7秒</t>
  </si>
  <si>
    <t>法师</t>
  </si>
  <si>
    <t>魔法飞弹</t>
  </si>
  <si>
    <t>发射一枚飞弹，对目标为中心2*2范围造成（105%+10）攻击力的伤害，冷却时间3秒</t>
  </si>
  <si>
    <t>魔法飞弹技能伤害提升5%</t>
  </si>
  <si>
    <t>发射一枚飞弹，对目标为中心2*2范围造成（107%+20）攻击力的伤害，冷却时间3秒</t>
  </si>
  <si>
    <t>发射一枚飞弹，对目标为中心2*2范围造成（109%+30）攻击力的伤害，冷却时间3秒</t>
  </si>
  <si>
    <t>发射一枚飞弹，对目标为中心2*2范围造成（111%+40）攻击力的伤害，冷却时间3秒</t>
  </si>
  <si>
    <t>发射一枚飞弹，对目标为中心2*2范围造成（113%+50）攻击力的伤害，冷却时间3秒</t>
  </si>
  <si>
    <t>发射一枚飞弹，对目标为中心2*2范围造成（115%+60）攻击力的伤害，冷却时间3秒</t>
  </si>
  <si>
    <t>魔法飞弹技能伤害提升10%</t>
  </si>
  <si>
    <t>发射一枚飞弹，对目标为中心2*2范围造成（117%+70）攻击力的伤害，冷却时间3秒</t>
  </si>
  <si>
    <t>发射一枚飞弹，对目标为中心2*2范围造成（119%+80）攻击力的伤害，冷却时间3秒</t>
  </si>
  <si>
    <t>发射一枚飞弹，对目标为中心2*2范围造成（121%+90）攻击力的伤害，冷却时间3秒</t>
  </si>
  <si>
    <t>发射一枚飞弹，对目标为中心2*2范围造成（123%+100）攻击力的伤害，冷却时间3秒</t>
  </si>
  <si>
    <t>发射一枚飞弹，对目标为中心2*2范围造成（125%+110）攻击力的伤害，冷却时间3秒</t>
  </si>
  <si>
    <t>魔法飞弹技能伤害提升15%</t>
  </si>
  <si>
    <t>发射一枚飞弹，对目标为中心2*2范围造成（127%+120）攻击力的伤害，冷却时间3秒</t>
  </si>
  <si>
    <t>发射一枚飞弹，对目标为中心2*2范围造成（129%+130）攻击力的伤害，冷却时间3秒</t>
  </si>
  <si>
    <t>发射一枚飞弹，对目标为中心2*2范围造成（131%+140）攻击力的伤害，冷却时间3秒</t>
  </si>
  <si>
    <t>发射一枚飞弹，对目标为中心2*2范围造成（133%+150）攻击力的伤害，冷却时间3秒</t>
  </si>
  <si>
    <t>发射一枚飞弹，对目标为中心2*2范围造成（135%+160）攻击力的伤害，冷却时间3秒</t>
  </si>
  <si>
    <t>魔法飞弹技能伤害提升20%</t>
  </si>
  <si>
    <t>发射一枚飞弹，对目标为中心2*2范围造成（137%+170）攻击力的伤害，冷却时间3秒</t>
  </si>
  <si>
    <t>发射一枚飞弹，对目标为中心2*2范围造成（139%+180）攻击力的伤害，冷却时间3秒</t>
  </si>
  <si>
    <t>发射一枚飞弹，对目标为中心2*2范围造成（141%+190）攻击力的伤害，冷却时间3秒</t>
  </si>
  <si>
    <t>发射一枚飞弹，对目标为中心2*2范围造成（143%+200）攻击力的伤害，冷却时间3秒</t>
  </si>
  <si>
    <t>发射一枚飞弹，对目标为中心2*2范围造成（145%+210）攻击力的伤害，冷却时间3秒</t>
  </si>
  <si>
    <t>魔法飞弹技能伤害提升25%</t>
  </si>
  <si>
    <t>发射一枚飞弹，对目标为中心2*2范围造成（147%+220）攻击力的伤害，冷却时间3秒</t>
  </si>
  <si>
    <t>发射一枚飞弹，对目标为中心2*2范围造成（149%+230）攻击力的伤害，冷却时间3秒</t>
  </si>
  <si>
    <t>发射一枚飞弹，对目标为中心2*2范围造成（151%+240）攻击力的伤害，冷却时间3秒</t>
  </si>
  <si>
    <t>发射一枚飞弹，对目标为中心2*2范围造成（153%+250）攻击力的伤害，冷却时间3秒</t>
  </si>
  <si>
    <t>发射一枚飞弹，对目标为中心2*2范围造成（155%+260）攻击力的伤害，冷却时间3秒</t>
  </si>
  <si>
    <t>魔法飞弹技能伤害提升30%</t>
  </si>
  <si>
    <t>发射一枚飞弹，对目标为中心2*2范围造成（157%+270）攻击力的伤害，冷却时间3秒</t>
  </si>
  <si>
    <t>发射一枚飞弹，对目标为中心2*2范围造成（159%+280）攻击力的伤害，冷却时间3秒</t>
  </si>
  <si>
    <t>发射一枚飞弹，对目标为中心2*2范围造成（161%+290）攻击力的伤害，冷却时间3秒</t>
  </si>
  <si>
    <t>发射一枚飞弹，对目标为中心2*2范围造成（163%+300）攻击力的伤害，冷却时间3秒</t>
  </si>
  <si>
    <t>星爆术</t>
  </si>
  <si>
    <t>召唤流星，对目标为中心3*3范围造成（110%+15）攻击力的伤害，冷却时间5秒</t>
  </si>
  <si>
    <t>星爆术技能伤害提升5%</t>
  </si>
  <si>
    <t>召唤流星，对目标为中心3*3范围造成（113%+30）攻击力的伤害，冷却时间5秒</t>
  </si>
  <si>
    <t>召唤流星，对目标为中心3*3范围造成（116%+45）攻击力的伤害，冷却时间5秒</t>
  </si>
  <si>
    <t>召唤流星，对目标为中心3*3范围造成（119%+60）攻击力的伤害，冷却时间5秒</t>
  </si>
  <si>
    <t>召唤流星，对目标为中心3*3范围造成（122%+75）攻击力的伤害，冷却时间5秒</t>
  </si>
  <si>
    <t>召唤流星，对目标为中心3*3范围造成（125%+90）攻击力的伤害，冷却时间5秒</t>
  </si>
  <si>
    <t>星爆术技能伤害提升10%</t>
  </si>
  <si>
    <t>召唤流星，对目标为中心3*3范围造成（128%+105）攻击力的伤害，冷却时间5秒</t>
  </si>
  <si>
    <t>召唤流星，对目标为中心3*3范围造成（131%+120）攻击力的伤害，冷却时间5秒</t>
  </si>
  <si>
    <t>召唤流星，对目标为中心3*3范围造成（134%+135）攻击力的伤害，冷却时间5秒</t>
  </si>
  <si>
    <t>召唤流星，对目标为中心3*3范围造成（137%+150）攻击力的伤害，冷却时间5秒</t>
  </si>
  <si>
    <t>召唤流星，对目标为中心3*3范围造成（140%+165）攻击力的伤害，冷却时间5秒</t>
  </si>
  <si>
    <t>星爆术技能伤害提升15%</t>
  </si>
  <si>
    <t>召唤流星，对目标为中心3*3范围造成（143%+180）攻击力的伤害，冷却时间5秒</t>
  </si>
  <si>
    <t>召唤流星，对目标为中心3*3范围造成（146%+195）攻击力的伤害，冷却时间5秒</t>
  </si>
  <si>
    <t>召唤流星，对目标为中心3*3范围造成（149%+210）攻击力的伤害，冷却时间5秒</t>
  </si>
  <si>
    <t>召唤流星，对目标为中心3*3范围造成（152%+225）攻击力的伤害，冷却时间5秒</t>
  </si>
  <si>
    <t>召唤流星，对目标为中心3*3范围造成（155%+240）攻击力的伤害，冷却时间5秒</t>
  </si>
  <si>
    <t>星爆术技能伤害提升20%</t>
  </si>
  <si>
    <t>召唤流星，对目标为中心3*3范围造成（158%+255）攻击力的伤害，冷却时间5秒</t>
  </si>
  <si>
    <t>召唤流星，对目标为中心3*3范围造成（161%+270）攻击力的伤害，冷却时间5秒</t>
  </si>
  <si>
    <t>召唤流星，对目标为中心3*3范围造成（164%+285）攻击力的伤害，冷却时间5秒</t>
  </si>
  <si>
    <t>召唤流星，对目标为中心3*3范围造成（167%+300）攻击力的伤害，冷却时间5秒</t>
  </si>
  <si>
    <t>召唤流星，对目标为中心3*3范围造成（170%+315）攻击力的伤害，冷却时间5秒</t>
  </si>
  <si>
    <t>星爆术技能伤害提升25%</t>
  </si>
  <si>
    <t>召唤流星，对目标为中心3*3范围造成（173%+330）攻击力的伤害，冷却时间5秒</t>
  </si>
  <si>
    <t>召唤流星，对目标为中心3*3范围造成（176%+345）攻击力的伤害，冷却时间5秒</t>
  </si>
  <si>
    <t>召唤流星，对目标为中心3*3范围造成（179%+360）攻击力的伤害，冷却时间5秒</t>
  </si>
  <si>
    <t>召唤流星，对目标为中心3*3范围造成（182%+375）攻击力的伤害，冷却时间5秒</t>
  </si>
  <si>
    <t>召唤流星，对目标为中心3*3范围造成（185%+390）攻击力的伤害，冷却时间5秒</t>
  </si>
  <si>
    <t>星爆术技能伤害提升30%</t>
  </si>
  <si>
    <t>召唤流星，对目标为中心3*3范围造成（188%+405）攻击力的伤害，冷却时间5秒</t>
  </si>
  <si>
    <t>召唤流星，对目标为中心3*3范围造成（191%+420）攻击力的伤害，冷却时间5秒</t>
  </si>
  <si>
    <t>召唤流星，对目标为中心3*3范围造成（194%+435）攻击力的伤害，冷却时间5秒</t>
  </si>
  <si>
    <t>召唤流星，对目标为中心3*3范围造成（197%+450）攻击力的伤害，冷却时间5秒</t>
  </si>
  <si>
    <t>极光脉冲</t>
  </si>
  <si>
    <t>发射极光脉冲，对面前方9米距离沿途目标造成（115%+30）攻击力的伤害，冷却时间8秒</t>
  </si>
  <si>
    <t>极光脉冲技能伤害提升5%</t>
  </si>
  <si>
    <t>发射极光脉冲，对面前方9米距离沿途目标造成（119%+50）攻击力的伤害，冷却时间8秒</t>
  </si>
  <si>
    <t>发射极光脉冲，对面前方9米距离沿途目标造成（123%+70）攻击力的伤害，冷却时间8秒</t>
  </si>
  <si>
    <t>发射极光脉冲，对面前方9米距离沿途目标造成（127%+90）攻击力的伤害，冷却时间8秒</t>
  </si>
  <si>
    <t>发射极光脉冲，对面前方9米距离沿途目标造成（131%+110）攻击力的伤害，冷却时间8秒</t>
  </si>
  <si>
    <t>发射极光脉冲，对面前方9米距离沿途目标造成（135%+130）攻击力的伤害，冷却时间8秒</t>
  </si>
  <si>
    <t>极光脉冲技能伤害提升10%</t>
  </si>
  <si>
    <t>发射极光脉冲，对面前方9米距离沿途目标造成（139%+150）攻击力的伤害，冷却时间8秒</t>
  </si>
  <si>
    <t>发射极光脉冲，对面前方9米距离沿途目标造成（143%+170）攻击力的伤害，冷却时间8秒</t>
  </si>
  <si>
    <t>发射极光脉冲，对面前方9米距离沿途目标造成（147%+190）攻击力的伤害，冷却时间8秒</t>
  </si>
  <si>
    <t>发射极光脉冲，对面前方9米距离沿途目标造成（151%+210）攻击力的伤害，冷却时间8秒</t>
  </si>
  <si>
    <t>发射极光脉冲，对面前方9米距离沿途目标造成（155%+230）攻击力的伤害，冷却时间8秒</t>
  </si>
  <si>
    <t>极光脉冲技能伤害提升15%</t>
  </si>
  <si>
    <t>发射极光脉冲，对面前方9米距离沿途目标造成（159%+250）攻击力的伤害，冷却时间8秒</t>
  </si>
  <si>
    <t>发射极光脉冲，对面前方9米距离沿途目标造成（163%+270）攻击力的伤害，冷却时间8秒</t>
  </si>
  <si>
    <t>发射极光脉冲，对面前方9米距离沿途目标造成（167%+290）攻击力的伤害，冷却时间8秒</t>
  </si>
  <si>
    <t>发射极光脉冲，对面前方9米距离沿途目标造成（171%+310）攻击力的伤害，冷却时间8秒</t>
  </si>
  <si>
    <t>发射极光脉冲，对面前方9米距离沿途目标造成（175%+330）攻击力的伤害，冷却时间8秒</t>
  </si>
  <si>
    <t>极光脉冲技能伤害提升20%</t>
  </si>
  <si>
    <t>发射极光脉冲，对面前方9米距离沿途目标造成（179%+350）攻击力的伤害，冷却时间8秒</t>
  </si>
  <si>
    <t>发射极光脉冲，对面前方9米距离沿途目标造成（183%+370）攻击力的伤害，冷却时间8秒</t>
  </si>
  <si>
    <t>发射极光脉冲，对面前方9米距离沿途目标造成（187%+390）攻击力的伤害，冷却时间8秒</t>
  </si>
  <si>
    <t>发射极光脉冲，对面前方9米距离沿途目标造成（191%+410）攻击力的伤害，冷却时间8秒</t>
  </si>
  <si>
    <t>发射极光脉冲，对面前方9米距离沿途目标造成（195%+430）攻击力的伤害，冷却时间8秒</t>
  </si>
  <si>
    <t>极光脉冲技能伤害提升25%</t>
  </si>
  <si>
    <t>发射极光脉冲，对面前方9米距离沿途目标造成（199%+450）攻击力的伤害，冷却时间8秒</t>
  </si>
  <si>
    <t>发射极光脉冲，对面前方9米距离沿途目标造成（203%+470）攻击力的伤害，冷却时间8秒</t>
  </si>
  <si>
    <t>发射极光脉冲，对面前方9米距离沿途目标造成（207%+490）攻击力的伤害，冷却时间8秒</t>
  </si>
  <si>
    <t>发射极光脉冲，对面前方9米距离沿途目标造成（211%+510）攻击力的伤害，冷却时间8秒</t>
  </si>
  <si>
    <t>发射极光脉冲，对面前方9米距离沿途目标造成（215%+530）攻击力的伤害，冷却时间8秒</t>
  </si>
  <si>
    <t>极光脉冲技能伤害提升30%</t>
  </si>
  <si>
    <t>发射极光脉冲，对面前方9米距离沿途目标造成（219%+550）攻击力的伤害，冷却时间8秒</t>
  </si>
  <si>
    <t>发射极光脉冲，对面前方9米距离沿途目标造成（223%+570）攻击力的伤害，冷却时间8秒</t>
  </si>
  <si>
    <t>发射极光脉冲，对面前方9米距离沿途目标造成（227%+590）攻击力的伤害，冷却时间8秒</t>
  </si>
  <si>
    <t>发射极光脉冲，对面前方9米距离沿途目标造成（231%+610）攻击力的伤害，冷却时间8秒</t>
  </si>
  <si>
    <t>时间操控</t>
  </si>
  <si>
    <t>时间操控技能持续时间提升至6秒</t>
  </si>
  <si>
    <t>时间操控技能持续时间提升至7秒</t>
  </si>
  <si>
    <t>时间操控技能持续时间提升至8秒</t>
  </si>
  <si>
    <t>时间操控技能持续时间提升至9秒</t>
  </si>
  <si>
    <t>时间操控技能持续时间提升至10秒</t>
  </si>
  <si>
    <t>时间操控技能持续时间提升至11秒</t>
  </si>
  <si>
    <t>魔法增幅</t>
  </si>
  <si>
    <t>魔法增幅技能持续时间提升至8秒</t>
  </si>
  <si>
    <t>魔法增幅技能持续时间提升至9秒</t>
  </si>
  <si>
    <t>魔法增幅技能持续时间提升至10秒</t>
  </si>
  <si>
    <t>魔法增幅技能持续时间提升至11秒</t>
  </si>
  <si>
    <t>魔法增幅技能持续时间提升至12秒</t>
  </si>
  <si>
    <t>魔法增幅技能持续时间提升至13秒</t>
  </si>
  <si>
    <t>充值总额</t>
  </si>
  <si>
    <t>VIP等级</t>
  </si>
  <si>
    <t>金额占比</t>
  </si>
  <si>
    <t>单红包金额</t>
  </si>
  <si>
    <t>红包数量</t>
  </si>
  <si>
    <t>迅影追击</t>
  </si>
  <si>
    <t>朝着当前的方向突进6米，并对路径上的敌对目标造成（110%攻击力+50点攻击力）的伤害，移动过程中为无敌状态。冷却时间10秒。</t>
  </si>
  <si>
    <t>朝着当前的方向突进6米，并对路径上的敌对目标造成（115%攻击力+100点攻击力）的伤害，移动过程中为无敌状态。冷却时间10秒。</t>
  </si>
  <si>
    <t>朝着当前的方向突进6米，并对路径上的敌对目标造成（120%攻击力+150点攻击力）的伤害，移动过程中为无敌状态。冷却时间10秒。</t>
  </si>
  <si>
    <t>朝着当前的方向突进6米，并对路径上的敌对目标造成（125%攻击力+200点攻击力）的伤害，移动过程中为无敌状态。冷却时间10秒。</t>
  </si>
  <si>
    <t>朝着当前的方向突进6米，并对路径上的敌对目标造成（130%攻击力+250点攻击力）的伤害，移动过程中为无敌状态。冷却时间10秒。</t>
  </si>
  <si>
    <t>技能伤害提升5%</t>
  </si>
  <si>
    <t>朝着当前的方向突进6米，并对路径上的敌对目标造成（135%攻击力+300点攻击力）的伤害，移动过程中为无敌状态。冷却时间10秒。</t>
  </si>
  <si>
    <t>朝着当前的方向突进6米，并对路径上的敌对目标造成（140%攻击力+350点攻击力）的伤害，移动过程中为无敌状态。冷却时间10秒。</t>
  </si>
  <si>
    <t>朝着当前的方向突进6米，并对路径上的敌对目标造成（145%攻击力+400点攻击力）的伤害，移动过程中为无敌状态。冷却时间10秒。</t>
  </si>
  <si>
    <t>朝着当前的方向突进6米，并对路径上的敌对目标造成（150%攻击力+450点攻击力）的伤害，移动过程中为无敌状态。冷却时间10秒。</t>
  </si>
  <si>
    <t>朝着当前的方向突进6米，并对路径上的敌对目标造成（155%攻击力+500点攻击力）的伤害，移动过程中为无敌状态。冷却时间10秒。</t>
  </si>
  <si>
    <t>技能伤害提升10%</t>
  </si>
  <si>
    <t>朝着当前的方向突进6米，并对路径上的敌对目标造成（160%攻击力+550点攻击力）的伤害，移动过程中为无敌状态。冷却时间10秒。</t>
  </si>
  <si>
    <t>朝着当前的方向突进6米，并对路径上的敌对目标造成（165%攻击力+600点攻击力）的伤害，移动过程中为无敌状态。冷却时间10秒。</t>
  </si>
  <si>
    <t>朝着当前的方向突进6米，并对路径上的敌对目标造成（170%攻击力+650点攻击力）的伤害，移动过程中为无敌状态。冷却时间10秒。</t>
  </si>
  <si>
    <t>朝着当前的方向突进6米，并对路径上的敌对目标造成（175%攻击力+700点攻击力）的伤害，移动过程中为无敌状态。冷却时间10秒。</t>
  </si>
  <si>
    <t>朝着当前的方向突进6米，并对路径上的敌对目标造成（180%攻击力+750点攻击力）的伤害，移动过程中为无敌状态。冷却时间10秒。</t>
  </si>
  <si>
    <t>技能伤害提升15%</t>
  </si>
  <si>
    <t>朝着当前的方向突进6米，并对路径上的敌对目标造成（185%攻击力+800点攻击力）的伤害，移动过程中为无敌状态。冷却时间10秒。</t>
  </si>
  <si>
    <t>朝着当前的方向突进6米，并对路径上的敌对目标造成（190%攻击力+850点攻击力）的伤害，移动过程中为无敌状态。冷却时间10秒。</t>
  </si>
  <si>
    <t>朝着当前的方向突进6米，并对路径上的敌对目标造成（195%攻击力+900点攻击力）的伤害，移动过程中为无敌状态。冷却时间10秒。</t>
  </si>
  <si>
    <t>朝着当前的方向突进6米，并对路径上的敌对目标造成（200%攻击力+950点攻击力）的伤害，移动过程中为无敌状态。冷却时间10秒。</t>
  </si>
  <si>
    <t>朝着当前的方向突进6米，并对路径上的敌对目标造成（205%攻击力+1000点攻击力）的伤害，移动过程中为无敌状态。冷却时间10秒。</t>
  </si>
  <si>
    <t>技能伤害提升20%</t>
  </si>
  <si>
    <t>朝着当前的方向突进6米，并对路径上的敌对目标造成（210%攻击力+1050点攻击力）的伤害，移动过程中为无敌状态。冷却时间10秒。</t>
  </si>
  <si>
    <t>朝着当前的方向突进6米，并对路径上的敌对目标造成（215%攻击力+1100点攻击力）的伤害，移动过程中为无敌状态。冷却时间10秒。</t>
  </si>
  <si>
    <t>朝着当前的方向突进6米，并对路径上的敌对目标造成（220%攻击力+1150点攻击力）的伤害，移动过程中为无敌状态。冷却时间10秒。</t>
  </si>
  <si>
    <t>朝着当前的方向突进6米，并对路径上的敌对目标造成（225%攻击力+1200点攻击力）的伤害，移动过程中为无敌状态。冷却时间10秒。</t>
  </si>
  <si>
    <t>朝着当前的方向突进6米，并对路径上的敌对目标造成（230%攻击力+1250点攻击力）的伤害，移动过程中为无敌状态。冷却时间10秒。</t>
  </si>
  <si>
    <t>技能伤害提升25%</t>
  </si>
  <si>
    <t>朝着当前的方向突进6米，并对路径上的敌对目标造成（235%攻击力+1300点攻击力）的伤害，移动过程中为无敌状态。冷却时间10秒。</t>
  </si>
  <si>
    <t>朝着当前的方向突进6米，并对路径上的敌对目标造成（240%攻击力+1350点攻击力）的伤害，移动过程中为无敌状态。冷却时间10秒。</t>
  </si>
  <si>
    <t>朝着当前的方向突进6米，并对路径上的敌对目标造成（245%攻击力+1400点攻击力）的伤害，移动过程中为无敌状态。冷却时间10秒。</t>
  </si>
  <si>
    <t>朝着当前的方向突进6米，并对路径上的敌对目标造成（250%攻击力+1450点攻击力）的伤害，移动过程中为无敌状态。冷却时间10秒。</t>
  </si>
  <si>
    <t>朝着当前的方向突进6米，并对路径上的敌对目标造成（255%攻击力+1500点攻击力）的伤害，移动过程中为无敌状态。冷却时间10秒。</t>
  </si>
  <si>
    <t>技能伤害提升30%</t>
  </si>
  <si>
    <t>一决高下</t>
  </si>
  <si>
    <t>对周围3米范围内的敌对目标发出嘲讽，使得目标有3%的几率处于嘲讽状态。被嘲讽目标将只能攻击嘲讽者（不能转换攻击目标和移动，普攻和技能均可使用），效果持续时间3秒。</t>
  </si>
  <si>
    <t>对周围3米范围内的敌对目标发出嘲讽，使得目标有6%的几率处于嘲讽状态。被嘲讽目标将只能攻击嘲讽者（不能转换攻击目标和移动，普攻和技能均可使用），效果持续时间3秒。</t>
  </si>
  <si>
    <t>对周围3米范围内的敌对目标发出嘲讽，使得目标有9%的几率处于嘲讽状态。被嘲讽目标将只能攻击嘲讽者（不能转换攻击目标和移动，普攻和技能均可使用），效果持续时间3秒。</t>
  </si>
  <si>
    <t>对周围3米范围内的敌对目标发出嘲讽，使得目标有12%的几率处于嘲讽状态。被嘲讽目标将只能攻击嘲讽者（不能转换攻击目标和移动，普攻和技能均可使用），效果持续时间3秒。</t>
  </si>
  <si>
    <t>对周围3米范围内的敌对目标发出嘲讽，使得目标有15%的几率处于嘲讽状态。被嘲讽目标将只能攻击嘲讽者（不能转换攻击目标和移动，普攻和技能均可使用），效果持续时间3秒。</t>
  </si>
  <si>
    <t>嘲讽范围扩大至4米</t>
  </si>
  <si>
    <t>对周围3米范围内的敌对目标发出嘲讽，使得目标有18%的几率处于嘲讽状态。被嘲讽目标将只能攻击嘲讽者（不能转换攻击目标和移动，普攻和技能均可使用），效果持续时间3秒。</t>
  </si>
  <si>
    <t>对周围3米范围内的敌对目标发出嘲讽，使得目标有21%的几率处于嘲讽状态。被嘲讽目标将只能攻击嘲讽者（不能转换攻击目标和移动，普攻和技能均可使用），效果持续时间3秒。</t>
  </si>
  <si>
    <t>对周围3米范围内的敌对目标发出嘲讽，使得目标有24%的几率处于嘲讽状态。被嘲讽目标将只能攻击嘲讽者（不能转换攻击目标和移动，普攻和技能均可使用），效果持续时间3秒。</t>
  </si>
  <si>
    <t>对周围3米范围内的敌对目标发出嘲讽，使得目标有27%的几率处于嘲讽状态。被嘲讽目标将只能攻击嘲讽者（不能转换攻击目标和移动，普攻和技能均可使用），效果持续时间3秒。</t>
  </si>
  <si>
    <t>对周围3米范围内的敌对目标发出嘲讽，使得目标有30%的几率处于嘲讽状态。被嘲讽目标将只能攻击嘲讽者（不能转换攻击目标和移动，普攻和技能均可使用），效果持续时间3秒。</t>
  </si>
  <si>
    <t>嘲讽范围扩大至5米</t>
  </si>
  <si>
    <t>对周围3米范围内的敌对目标发出嘲讽，使得目标有33%的几率处于嘲讽状态。被嘲讽目标将只能攻击嘲讽者（不能转换攻击目标和移动，普攻和技能均可使用），效果持续时间3秒。</t>
  </si>
  <si>
    <t>对周围3米范围内的敌对目标发出嘲讽，使得目标有36%的几率处于嘲讽状态。被嘲讽目标将只能攻击嘲讽者（不能转换攻击目标和移动，普攻和技能均可使用），效果持续时间3秒。</t>
  </si>
  <si>
    <t>对周围3米范围内的敌对目标发出嘲讽，使得目标有39%的几率处于嘲讽状态。被嘲讽目标将只能攻击嘲讽者（不能转换攻击目标和移动，普攻和技能均可使用），效果持续时间3秒。</t>
  </si>
  <si>
    <t>对周围3米范围内的敌对目标发出嘲讽，使得目标有42%的几率处于嘲讽状态。被嘲讽目标将只能攻击嘲讽者（不能转换攻击目标和移动，普攻和技能均可使用），效果持续时间3秒。</t>
  </si>
  <si>
    <t>对周围3米范围内的敌对目标发出嘲讽，使得目标有45%的几率处于嘲讽状态。被嘲讽目标将只能攻击嘲讽者（不能转换攻击目标和移动，普攻和技能均可使用），效果持续时间3秒。</t>
  </si>
  <si>
    <t>嘲讽范围扩大至6米</t>
  </si>
  <si>
    <t>对周围3米范围内的敌对目标发出嘲讽，使得目标有48%的几率处于嘲讽状态。被嘲讽目标将只能攻击嘲讽者（不能转换攻击目标和移动，普攻和技能均可使用），效果持续时间3秒。</t>
  </si>
  <si>
    <t>对周围3米范围内的敌对目标发出嘲讽，使得目标有51%的几率处于嘲讽状态。被嘲讽目标将只能攻击嘲讽者（不能转换攻击目标和移动，普攻和技能均可使用），效果持续时间3秒。</t>
  </si>
  <si>
    <t>对周围3米范围内的敌对目标发出嘲讽，使得目标有54%的几率处于嘲讽状态。被嘲讽目标将只能攻击嘲讽者（不能转换攻击目标和移动，普攻和技能均可使用），效果持续时间3秒。</t>
  </si>
  <si>
    <t>对周围3米范围内的敌对目标发出嘲讽，使得目标有57%的几率处于嘲讽状态。被嘲讽目标将只能攻击嘲讽者（不能转换攻击目标和移动，普攻和技能均可使用），效果持续时间3秒。</t>
  </si>
  <si>
    <t>对周围3米范围内的敌对目标发出嘲讽，使得目标有60%的几率处于嘲讽状态。被嘲讽目标将只能攻击嘲讽者（不能转换攻击目标和移动，普攻和技能均可使用），效果持续时间3秒。</t>
  </si>
  <si>
    <t>效果持续时间增加至4秒</t>
  </si>
  <si>
    <t>对周围3米范围内的敌对目标发出嘲讽，使得目标有63%的几率处于嘲讽状态。被嘲讽目标将只能攻击嘲讽者（不能转换攻击目标和移动，普攻和技能均可使用），效果持续时间3秒。</t>
  </si>
  <si>
    <t>对周围3米范围内的敌对目标发出嘲讽，使得目标有66%的几率处于嘲讽状态。被嘲讽目标将只能攻击嘲讽者（不能转换攻击目标和移动，普攻和技能均可使用），效果持续时间3秒。</t>
  </si>
  <si>
    <t>对周围3米范围内的敌对目标发出嘲讽，使得目标有69%的几率处于嘲讽状态。被嘲讽目标将只能攻击嘲讽者（不能转换攻击目标和移动，普攻和技能均可使用），效果持续时间3秒。</t>
  </si>
  <si>
    <t>对周围3米范围内的敌对目标发出嘲讽，使得目标有72%的几率处于嘲讽状态。被嘲讽目标将只能攻击嘲讽者（不能转换攻击目标和移动，普攻和技能均可使用），效果持续时间3秒。</t>
  </si>
  <si>
    <t>对周围3米范围内的敌对目标发出嘲讽，使得目标有75%的几率处于嘲讽状态。被嘲讽目标将只能攻击嘲讽者（不能转换攻击目标和移动，普攻和技能均可使用），效果持续时间3秒。</t>
  </si>
  <si>
    <t>效果持续时间增加至5秒</t>
  </si>
  <si>
    <t>对周围3米范围内的敌对目标发出嘲讽，使得目标有78%的几率处于嘲讽状态。被嘲讽目标将只能攻击嘲讽者（不能转换攻击目标和移动，普攻和技能均可使用），效果持续时间3秒。</t>
  </si>
  <si>
    <t>对周围3米范围内的敌对目标发出嘲讽，使得目标有81%的几率处于嘲讽状态。被嘲讽目标将只能攻击嘲讽者（不能转换攻击目标和移动，普攻和技能均可使用），效果持续时间3秒。</t>
  </si>
  <si>
    <t>对周围3米范围内的敌对目标发出嘲讽，使得目标有84%的几率处于嘲讽状态。被嘲讽目标将只能攻击嘲讽者（不能转换攻击目标和移动，普攻和技能均可使用），效果持续时间3秒。</t>
  </si>
  <si>
    <t>对周围3米范围内的敌对目标发出嘲讽，使得目标有87%的几率处于嘲讽状态。被嘲讽目标将只能攻击嘲讽者（不能转换攻击目标和移动，普攻和技能均可使用），效果持续时间3秒。</t>
  </si>
  <si>
    <t>对周围3米范围内的敌对目标发出嘲讽，使得目标有90%的几率处于嘲讽状态。被嘲讽目标将只能攻击嘲讽者（不能转换攻击目标和移动，普攻和技能均可使用），效果持续时间3秒。</t>
  </si>
  <si>
    <t>效果持续时间增加至6秒</t>
  </si>
  <si>
    <t>挫折意志</t>
  </si>
  <si>
    <t>释放后降低10%控制类技能的控制时间，并使得所受控制类技能的伤害降低5%，状态持续3秒。</t>
  </si>
  <si>
    <t>释放后降低10%控制类技能的控制时间，并使得所受控制类技能的伤害降低6%，状态持续3秒。</t>
  </si>
  <si>
    <t>释放后降低10%控制类技能的控制时间，并使得所受控制类技能的伤害降低7%，状态持续3秒。</t>
  </si>
  <si>
    <t>释放后降低10%控制类技能的控制时间，并使得所受控制类技能的伤害降低8%，状态持续3秒。</t>
  </si>
  <si>
    <t>释放后降低10%控制类技能的控制时间，并使得所受控制类技能的伤害降低9%，状态持续3秒。</t>
  </si>
  <si>
    <t>被控时间额外降低5%（当前几率直接加上5%）</t>
  </si>
  <si>
    <t>释放后降低10%控制类技能的控制时间，并使得所受控制类技能的伤害降低10%，状态持续3秒。</t>
  </si>
  <si>
    <t>释放后降低15%控制类技能的控制时间，并使得所受控制类技能的伤害降低11%，状态持续3秒。</t>
  </si>
  <si>
    <t>释放后降低15%控制类技能的控制时间，并使得所受控制类技能的伤害降低12%，状态持续3秒。</t>
  </si>
  <si>
    <t>释放后降低15%控制类技能的控制时间，并使得所受控制类技能的伤害降低13%，状态持续3秒。</t>
  </si>
  <si>
    <t>释放后降低15%控制类技能的控制时间，并使得所受控制类技能的伤害降低14%，状态持续3秒。</t>
  </si>
  <si>
    <t>被控时间额外降低10%（当前几率直接加上10%）</t>
  </si>
  <si>
    <t>释放后降低15%控制类技能的控制时间，并使得所受控制类技能的伤害降低15%，状态持续3秒。</t>
  </si>
  <si>
    <t>释放后降低20%控制类技能的控制时间，并使得所受控制类技能的伤害降低16%，状态持续3秒。</t>
  </si>
  <si>
    <t>释放后降低20%控制类技能的控制时间，并使得所受控制类技能的伤害降低17%，状态持续3秒。</t>
  </si>
  <si>
    <t>释放后降低20%控制类技能的控制时间，并使得所受控制类技能的伤害降低18%，状态持续3秒。</t>
  </si>
  <si>
    <t>释放后降低20%控制类技能的控制时间，并使得所受控制类技能的伤害降低19%，状态持续3秒。</t>
  </si>
  <si>
    <t>被控时间额外降低15%（当前几率直接加上15%）</t>
  </si>
  <si>
    <t>释放后降低20%控制类技能的控制时间，并使得所受控制类技能的伤害降低20%，状态持续3秒。</t>
  </si>
  <si>
    <t>释放后降低25%控制类技能的控制时间，并使得所受控制类技能的伤害降低21%，状态持续3秒。</t>
  </si>
  <si>
    <t>释放后降低25%控制类技能的控制时间，并使得所受控制类技能的伤害降低22%，状态持续3秒。</t>
  </si>
  <si>
    <t>释放后降低25%控制类技能的控制时间，并使得所受控制类技能的伤害降低23%，状态持续3秒。</t>
  </si>
  <si>
    <t>释放后降低25%控制类技能的控制时间，并使得所受控制类技能的伤害降低24%，状态持续3秒。</t>
  </si>
  <si>
    <t>被控时间额外降低20%（当前几率直接加上20%）</t>
  </si>
  <si>
    <t>释放后降低25%控制类技能的控制时间，并使得所受控制类技能的伤害降低25%，状态持续3秒。</t>
  </si>
  <si>
    <t>释放后降低30%控制类技能的控制时间，并使得所受控制类技能的伤害降低26%，状态持续3秒。</t>
  </si>
  <si>
    <t>释放后降低30%控制类技能的控制时间，并使得所受控制类技能的伤害降低27%，状态持续3秒。</t>
  </si>
  <si>
    <t>释放后降低30%控制类技能的控制时间，并使得所受控制类技能的伤害降低28%，状态持续3秒。</t>
  </si>
  <si>
    <t>释放后降低30%控制类技能的控制时间，并使得所受控制类技能的伤害降低29%，状态持续3秒。</t>
  </si>
  <si>
    <t>被控时间额外降低25%（当前几率直接加上25%）</t>
  </si>
  <si>
    <t>释放后降低30%控制类技能的控制时间，并使得所受控制类技能的伤害降低30%，状态持续3秒。</t>
  </si>
  <si>
    <t>释放后降低35%控制类技能的控制时间，并使得所受控制类技能的伤害降低31%，状态持续3秒。</t>
  </si>
  <si>
    <t>释放后降低35%控制类技能的控制时间，并使得所受控制类技能的伤害降低32%，状态持续3秒。</t>
  </si>
  <si>
    <t>释放后降低35%控制类技能的控制时间，并使得所受控制类技能的伤害降低33%，状态持续3秒。</t>
  </si>
  <si>
    <t>释放后降低35%控制类技能的控制时间，并使得所受控制类技能的伤害降低34%，状态持续3秒。</t>
  </si>
  <si>
    <t>被控时间额外降低30%（当前几率直接加上30%）</t>
  </si>
  <si>
    <t>反击风暴</t>
  </si>
  <si>
    <t>10%的几率将自身所受伤害的2%返还给攻击者，状态持续3秒</t>
  </si>
  <si>
    <t>10%的几率将自身所受伤害的4%返还给攻击者，状态持续3秒</t>
  </si>
  <si>
    <t>10%的几率将自身所受伤害的6%返还给攻击者，状态持续3秒</t>
  </si>
  <si>
    <t>10%的几率将自身所受伤害的8%返还给攻击者，状态持续4秒</t>
  </si>
  <si>
    <t>10%的几率将自身所受伤害的10%返还给攻击者，状态持续4秒</t>
  </si>
  <si>
    <t>触发几率额外增加5%（当前几率直接增加5%）</t>
  </si>
  <si>
    <t>20%的几率将自身所受伤害的12%返还给攻击者，状态持续4秒</t>
  </si>
  <si>
    <t>20%的几率将自身所受伤害的14%返还给攻击者，状态持续5秒</t>
  </si>
  <si>
    <t>20%的几率将自身所受伤害的16%返还给攻击者，状态持续5秒</t>
  </si>
  <si>
    <t>20%的几率将自身所受伤害的18%返还给攻击者，状态持续5秒</t>
  </si>
  <si>
    <t>20%的几率将自身所受伤害的20%返还给攻击者，状态持续6秒</t>
  </si>
  <si>
    <t>触发几率额外增加10%（当前几率直接增加10%）</t>
  </si>
  <si>
    <t>30%的几率将自身所受伤害的22%返还给攻击者，状态持续6秒</t>
  </si>
  <si>
    <t>30%的几率将自身所受伤害的24%返还给攻击者，状态持续6秒</t>
  </si>
  <si>
    <t>30%的几率将自身所受伤害的26%返还给攻击者，状态持续7秒</t>
  </si>
  <si>
    <t>30%的几率将自身所受伤害的28%返还给攻击者，状态持续7秒</t>
  </si>
  <si>
    <t>30%的几率将自身所受伤害的30%返还给攻击者，状态持续7秒</t>
  </si>
  <si>
    <t>触发几率额外增加15%（当前几率直接增加15%）</t>
  </si>
  <si>
    <t>40%的几率将自身所受伤害的32%返还给攻击者，状态持续8秒</t>
  </si>
  <si>
    <t>40%的几率将自身所受伤害的34%返还给攻击者，状态持续8秒</t>
  </si>
  <si>
    <t>40%的几率将自身所受伤害的36%返还给攻击者，状态持续8秒</t>
  </si>
  <si>
    <t>40%的几率将自身所受伤害的38%返还给攻击者，状态持续9秒</t>
  </si>
  <si>
    <t>40%的几率将自身所受伤害的40%返还给攻击者，状态持续9秒</t>
  </si>
  <si>
    <t>触发几率额外增加20%（当前几率直接增加20%）</t>
  </si>
  <si>
    <t>50%的几率将自身所受伤害的42%返还给攻击者，状态持续9秒</t>
  </si>
  <si>
    <t>50%的几率将自身所受伤害的44%返还给攻击者，状态持续10秒</t>
  </si>
  <si>
    <t>50%的几率将自身所受伤害的46%返还给攻击者，状态持续10秒</t>
  </si>
  <si>
    <t>50%的几率将自身所受伤害的48%返还给攻击者，状态持续10秒</t>
  </si>
  <si>
    <t>50%的几率将自身所受伤害的50%返还给攻击者，状态持续11秒</t>
  </si>
  <si>
    <t>触发几率额外增加25%（当前几率直接增加25%）</t>
  </si>
  <si>
    <t>60%的几率将自身所受伤害的52%返还给攻击者，状态持续11秒</t>
  </si>
  <si>
    <t>60%的几率将自身所受伤害的54%返还给攻击者，状态持续11秒</t>
  </si>
  <si>
    <t>60%的几率将自身所受伤害的56%返还给攻击者，状态持续12秒</t>
  </si>
  <si>
    <t>60%的几率将自身所受伤害的58%返还给攻击者，状态持续12秒</t>
  </si>
  <si>
    <t>60%的几率将自身所受伤害的60%返还给攻击者，状态持续12秒</t>
  </si>
  <si>
    <t>触发几率额外增加30%（当前几率直接增加30%）</t>
  </si>
  <si>
    <t>狂暴之触</t>
  </si>
  <si>
    <t>提升自身10%的暴击值，持续2秒。</t>
  </si>
  <si>
    <t>提升自身15%的暴击值，持续2秒。</t>
  </si>
  <si>
    <t>提升自身20%的暴击值，持续2秒。</t>
  </si>
  <si>
    <t>提升自身25%的暴击值，持续2秒。</t>
  </si>
  <si>
    <t>提升自身30%的暴击值，持续2秒。</t>
  </si>
  <si>
    <t>持续时间增加1秒（当前持续时间直接增加1秒）</t>
  </si>
  <si>
    <t>提升自身35%的暴击值，持续2秒。</t>
  </si>
  <si>
    <t>提升自身40%的暴击值，持续2秒。</t>
  </si>
  <si>
    <t>提升自身45%的暴击值，持续2秒。</t>
  </si>
  <si>
    <t>提升自身50%的暴击值，持续2秒。</t>
  </si>
  <si>
    <t>提升自身55%的暴击值，持续2秒。</t>
  </si>
  <si>
    <t>持续时间增加2秒（当前持续时间直接增加2秒）</t>
  </si>
  <si>
    <t>提升自身60%的暴击值，持续2秒。</t>
  </si>
  <si>
    <t>提升自身65%的暴击值，持续2秒。</t>
  </si>
  <si>
    <t>提升自身70%的暴击值，持续2秒。</t>
  </si>
  <si>
    <t>提升自身75%的暴击值，持续2秒。</t>
  </si>
  <si>
    <t>提升自身80%的暴击值，持续2秒。</t>
  </si>
  <si>
    <t>持续时间增加3秒（当前持续时间直接增加3秒）</t>
  </si>
  <si>
    <t>提升自身85%的暴击值，持续2秒。</t>
  </si>
  <si>
    <t>提升自身90%的暴击值，持续2秒。</t>
  </si>
  <si>
    <t>提升自身95%的暴击值，持续2秒。</t>
  </si>
  <si>
    <t>提升自身100%的暴击值，持续2秒。</t>
  </si>
  <si>
    <t>提升自身105%的暴击值，持续2秒。</t>
  </si>
  <si>
    <t>持续时间增加4秒（当前持续时间直接增加4秒）</t>
  </si>
  <si>
    <t>提升自身110%的暴击值，持续2秒。</t>
  </si>
  <si>
    <t>提升自身115%的暴击值，持续2秒。</t>
  </si>
  <si>
    <t>提升自身120%的暴击值，持续2秒。</t>
  </si>
  <si>
    <t>提升自身125%的暴击值，持续2秒。</t>
  </si>
  <si>
    <t>提升自身130%的暴击值，持续2秒。</t>
  </si>
  <si>
    <t>持续时间增加5秒（当前持续时间直接增加5秒）</t>
  </si>
  <si>
    <t>提升自身135%的暴击值，持续2秒。</t>
  </si>
  <si>
    <t>提升自身140%的暴击值，持续2秒。</t>
  </si>
  <si>
    <t>提升自身145%的暴击值，持续2秒。</t>
  </si>
  <si>
    <t>提升自身150%的暴击值，持续2秒。</t>
  </si>
  <si>
    <t>提升自身155%的暴击值，持续2秒。</t>
  </si>
  <si>
    <t>持续时间增加6秒（当前持续时间直接增加6秒）</t>
  </si>
  <si>
    <t>瘟疫之刃</t>
  </si>
  <si>
    <t>攻击时有10%的几率使得目标处于瘟疫状态，处于瘟疫状态下的目标物理防御和魔法防御均会降低5%，回血量降低3%。瘟疫状态持续3秒。</t>
  </si>
  <si>
    <t>攻击时有10%的几率使得目标处于瘟疫状态，处于瘟疫状态下的目标物理防御和魔法防御均会降低5%，回血量降低6%。瘟疫状态持续3秒。</t>
  </si>
  <si>
    <t>攻击时有10%的几率使得目标处于瘟疫状态，处于瘟疫状态下的目标物理防御和魔法防御均会降低5%，回血量降低9%。瘟疫状态持续3秒。</t>
  </si>
  <si>
    <t>攻击时有10%的几率使得目标处于瘟疫状态，处于瘟疫状态下的目标物理防御和魔法防御均会降低5%，回血量降低12%。瘟疫状态持续3秒。</t>
  </si>
  <si>
    <t>攻击时有10%的几率使得目标处于瘟疫状态，处于瘟疫状态下的目标物理防御和魔法防御均会降低5%，回血量降低15%。瘟疫状态持续3秒。</t>
  </si>
  <si>
    <t>攻击时有10%的几率使得目标处于瘟疫状态，处于瘟疫状态下的目标物理防御和魔法防御均会降低10%，回血量降低18%。瘟疫状态持续3秒。</t>
  </si>
  <si>
    <t>攻击时有10%的几率使得目标处于瘟疫状态，处于瘟疫状态下的目标物理防御和魔法防御均会降低10%，回血量降低21%。瘟疫状态持续3秒。</t>
  </si>
  <si>
    <t>攻击时有10%的几率使得目标处于瘟疫状态，处于瘟疫状态下的目标物理防御和魔法防御均会降低10%，回血量降低24%。瘟疫状态持续3秒。</t>
  </si>
  <si>
    <t>攻击时有10%的几率使得目标处于瘟疫状态，处于瘟疫状态下的目标物理防御和魔法防御均会降低10%，回血量降低27%。瘟疫状态持续3秒。</t>
  </si>
  <si>
    <t>攻击时有10%的几率使得目标处于瘟疫状态，处于瘟疫状态下的目标物理防御和魔法防御均会降低10%，回血量降低30%。瘟疫状态持续3秒。</t>
  </si>
  <si>
    <t>攻击时有10%的几率使得目标处于瘟疫状态，处于瘟疫状态下的目标物理防御和魔法防御均会降低15%，回血量降低33%。瘟疫状态持续3秒。</t>
  </si>
  <si>
    <t>攻击时有10%的几率使得目标处于瘟疫状态，处于瘟疫状态下的目标物理防御和魔法防御均会降低15%，回血量降低36%。瘟疫状态持续3秒。</t>
  </si>
  <si>
    <t>攻击时有10%的几率使得目标处于瘟疫状态，处于瘟疫状态下的目标物理防御和魔法防御均会降低15%，回血量降低39%。瘟疫状态持续3秒。</t>
  </si>
  <si>
    <t>攻击时有10%的几率使得目标处于瘟疫状态，处于瘟疫状态下的目标物理防御和魔法防御均会降低15%，回血量降低42%。瘟疫状态持续3秒。</t>
  </si>
  <si>
    <t>攻击时有10%的几率使得目标处于瘟疫状态，处于瘟疫状态下的目标物理防御和魔法防御均会降低15%，回血量降低45%。瘟疫状态持续3秒。</t>
  </si>
  <si>
    <t>攻击时有10%的几率使得目标处于瘟疫状态，处于瘟疫状态下的目标物理防御和魔法防御均会降低20%，回血量降低48%。瘟疫状态持续3秒。</t>
  </si>
  <si>
    <t>攻击时有10%的几率使得目标处于瘟疫状态，处于瘟疫状态下的目标物理防御和魔法防御均会降低20%，回血量降低51%。瘟疫状态持续3秒。</t>
  </si>
  <si>
    <t>攻击时有10%的几率使得目标处于瘟疫状态，处于瘟疫状态下的目标物理防御和魔法防御均会降低20%，回血量降低54%。瘟疫状态持续3秒。</t>
  </si>
  <si>
    <t>攻击时有10%的几率使得目标处于瘟疫状态，处于瘟疫状态下的目标物理防御和魔法防御均会降低20%，回血量降低57%。瘟疫状态持续3秒。</t>
  </si>
  <si>
    <t>攻击时有10%的几率使得目标处于瘟疫状态，处于瘟疫状态下的目标物理防御和魔法防御均会降低20%，回血量降低60%。瘟疫状态持续3秒。</t>
  </si>
  <si>
    <t>攻击时有10%的几率使得目标处于瘟疫状态，处于瘟疫状态下的目标物理防御和魔法防御均会降低25%，回血量降低63%。瘟疫状态持续3秒。</t>
  </si>
  <si>
    <t>攻击时有10%的几率使得目标处于瘟疫状态，处于瘟疫状态下的目标物理防御和魔法防御均会降低25%，回血量降低66%。瘟疫状态持续3秒。</t>
  </si>
  <si>
    <t>攻击时有10%的几率使得目标处于瘟疫状态，处于瘟疫状态下的目标物理防御和魔法防御均会降低25%，回血量降低69%。瘟疫状态持续3秒。</t>
  </si>
  <si>
    <t>攻击时有10%的几率使得目标处于瘟疫状态，处于瘟疫状态下的目标物理防御和魔法防御均会降低25%，回血量降低72%。瘟疫状态持续3秒。</t>
  </si>
  <si>
    <t>攻击时有10%的几率使得目标处于瘟疫状态，处于瘟疫状态下的目标物理防御和魔法防御均会降低25%，回血量降低75%。瘟疫状态持续3秒。</t>
  </si>
  <si>
    <t>攻击时有10%的几率使得目标处于瘟疫状态，处于瘟疫状态下的目标物理防御和魔法防御均会降低30%，回血量降低78%。瘟疫状态持续3秒。</t>
  </si>
  <si>
    <t>攻击时有10%的几率使得目标处于瘟疫状态，处于瘟疫状态下的目标物理防御和魔法防御均会降低30%，回血量降低81%。瘟疫状态持续3秒。</t>
  </si>
  <si>
    <t>攻击时有10%的几率使得目标处于瘟疫状态，处于瘟疫状态下的目标物理防御和魔法防御均会降低30%，回血量降低84%。瘟疫状态持续3秒。</t>
  </si>
  <si>
    <t>攻击时有10%的几率使得目标处于瘟疫状态，处于瘟疫状态下的目标物理防御和魔法防御均会降低30%，回血量降低87%。瘟疫状态持续3秒。</t>
  </si>
  <si>
    <t>攻击时有10%的几率使得目标处于瘟疫状态，处于瘟疫状态下的目标物理防御和魔法防御均会降低30%，回血量降低90%。瘟疫状态持续3秒。</t>
  </si>
  <si>
    <t>眩晕猛击</t>
  </si>
  <si>
    <t>攻击时有2%的几率使得目标处于眩晕状态1秒，处于眩晕状态下的目标将无法移动和攻击（包括释放技能）。技能效果持续5秒。</t>
  </si>
  <si>
    <t>攻击时有4%的几率使得目标处于眩晕状态1秒，处于眩晕状态下的目标将无法移动和攻击（包括释放技能）。技能效果持续5秒。</t>
  </si>
  <si>
    <t>攻击时有6%的几率使得目标处于眩晕状态1秒，处于眩晕状态下的目标将无法移动和攻击（包括释放技能）。技能效果持续5秒。</t>
  </si>
  <si>
    <t>攻击时有8%的几率使得目标处于眩晕状态1秒，处于眩晕状态下的目标将无法移动和攻击（包括释放技能）。技能效果持续5秒。</t>
  </si>
  <si>
    <t>攻击时有10%的几率使得目标处于眩晕状态1秒，处于眩晕状态下的目标将无法移动和攻击（包括释放技能）。技能效果持续5秒。</t>
  </si>
  <si>
    <t>眩晕状态持续时间增加至2秒</t>
  </si>
  <si>
    <t>攻击时有12%的几率使得目标处于眩晕状态1秒，处于眩晕状态下的目标将无法移动和攻击（包括释放技能）。技能效果持续6秒。</t>
  </si>
  <si>
    <t>攻击时有14%的几率使得目标处于眩晕状态1秒，处于眩晕状态下的目标将无法移动和攻击（包括释放技能）。技能效果持续6秒。</t>
  </si>
  <si>
    <t>攻击时有16%的几率使得目标处于眩晕状态1秒，处于眩晕状态下的目标将无法移动和攻击（包括释放技能）。技能效果持续6秒。</t>
  </si>
  <si>
    <t>攻击时有18%的几率使得目标处于眩晕状态1秒，处于眩晕状态下的目标将无法移动和攻击（包括释放技能）。技能效果持续6秒。</t>
  </si>
  <si>
    <t>攻击时有20%的几率使得目标处于眩晕状态1秒，处于眩晕状态下的目标将无法移动和攻击（包括释放技能）。技能效果持续6秒。</t>
  </si>
  <si>
    <t>眩晕状态持续时间增加至3秒</t>
  </si>
  <si>
    <t>攻击时有22%的几率使得目标处于眩晕状态1秒，处于眩晕状态下的目标将无法移动和攻击（包括释放技能）。技能效果持续7秒。</t>
  </si>
  <si>
    <t>攻击时有24%的几率使得目标处于眩晕状态1秒，处于眩晕状态下的目标将无法移动和攻击（包括释放技能）。技能效果持续7秒。</t>
  </si>
  <si>
    <t>攻击时有26%的几率使得目标处于眩晕状态1秒，处于眩晕状态下的目标将无法移动和攻击（包括释放技能）。技能效果持续7秒。</t>
  </si>
  <si>
    <t>攻击时有28%的几率使得目标处于眩晕状态1秒，处于眩晕状态下的目标将无法移动和攻击（包括释放技能）。技能效果持续7秒。</t>
  </si>
  <si>
    <t>攻击时有30%的几率使得目标处于眩晕状态1秒，处于眩晕状态下的目标将无法移动和攻击（包括释放技能）。技能效果持续7秒。</t>
  </si>
  <si>
    <t>眩晕状态持续时间增加至4秒</t>
  </si>
  <si>
    <t>攻击时有32%的几率使得目标处于眩晕状态1秒，处于眩晕状态下的目标将无法移动和攻击（包括释放技能）。技能效果持续8秒。</t>
  </si>
  <si>
    <t>攻击时有34%的几率使得目标处于眩晕状态1秒，处于眩晕状态下的目标将无法移动和攻击（包括释放技能）。技能效果持续8秒。</t>
  </si>
  <si>
    <t>攻击时有36%的几率使得目标处于眩晕状态1秒，处于眩晕状态下的目标将无法移动和攻击（包括释放技能）。技能效果持续8秒。</t>
  </si>
  <si>
    <t>攻击时有38%的几率使得目标处于眩晕状态1秒，处于眩晕状态下的目标将无法移动和攻击（包括释放技能）。技能效果持续8秒。</t>
  </si>
  <si>
    <t>攻击时有40%的几率使得目标处于眩晕状态1秒，处于眩晕状态下的目标将无法移动和攻击（包括释放技能）。技能效果持续8秒。</t>
  </si>
  <si>
    <t>眩晕状态持续时间增加至5秒</t>
  </si>
  <si>
    <t>攻击时有42%的几率使得目标处于眩晕状态1秒，处于眩晕状态下的目标将无法移动和攻击（包括释放技能）。技能效果持续9秒。</t>
  </si>
  <si>
    <t>攻击时有44%的几率使得目标处于眩晕状态1秒，处于眩晕状态下的目标将无法移动和攻击（包括释放技能）。技能效果持续9秒。</t>
  </si>
  <si>
    <t>攻击时有46%的几率使得目标处于眩晕状态1秒，处于眩晕状态下的目标将无法移动和攻击（包括释放技能）。技能效果持续9秒。</t>
  </si>
  <si>
    <t>攻击时有48%的几率使得目标处于眩晕状态1秒，处于眩晕状态下的目标将无法移动和攻击（包括释放技能）。技能效果持续9秒。</t>
  </si>
  <si>
    <t>攻击时有50%的几率使得目标处于眩晕状态1秒，处于眩晕状态下的目标将无法移动和攻击（包括释放技能）。技能效果持续9秒。</t>
  </si>
  <si>
    <t>眩晕状态持续时间增加至6秒</t>
  </si>
  <si>
    <t>攻击时有52%的几率使得目标处于眩晕状态1秒，处于眩晕状态下的目标将无法移动和攻击（包括释放技能）。技能效果持续10秒。</t>
  </si>
  <si>
    <t>攻击时有54%的几率使得目标处于眩晕状态1秒，处于眩晕状态下的目标将无法移动和攻击（包括释放技能）。技能效果持续10秒。</t>
  </si>
  <si>
    <t>攻击时有56%的几率使得目标处于眩晕状态1秒，处于眩晕状态下的目标将无法移动和攻击（包括释放技能）。技能效果持续10秒。</t>
  </si>
  <si>
    <t>攻击时有58%的几率使得目标处于眩晕状态1秒，处于眩晕状态下的目标将无法移动和攻击（包括释放技能）。技能效果持续10秒。</t>
  </si>
  <si>
    <t>攻击时有60%的几率使得目标处于眩晕状态1秒，处于眩晕状态下的目标将无法移动和攻击（包括释放技能）。技能效果持续10秒。</t>
  </si>
  <si>
    <t>眩晕状态持续时间增加至7秒</t>
  </si>
  <si>
    <t>剑开天门（特技）</t>
  </si>
  <si>
    <t>幻化无数利剑从天而降对9*9范围内的目标进行无差别（对范围内所有任何状态下目标均有效）的3段攻击，每段攻击间隔为0.5秒，攻击伤害为（120%攻击力+100点固定伤血），冷却120秒</t>
  </si>
  <si>
    <t>幻化无数利剑从天而降对9*9范围内的目标进行无差别（对范围内所有任何状态下目标均有效）的3段攻击，每段攻击间隔为0.5秒，攻击伤害为（125%攻击力+200点固定伤血），冷却120秒</t>
  </si>
  <si>
    <t>幻化无数利剑从天而降对9*9范围内的目标进行无差别（对范围内所有任何状态下目标均有效）的3段攻击，每段攻击间隔为0.5秒，攻击伤害为（130%攻击力+300点固定伤血），冷却120秒</t>
  </si>
  <si>
    <t>幻化无数利剑从天而降对9*9范围内的目标进行无差别（对范围内所有任何状态下目标均有效）的3段攻击，每段攻击间隔为0.5秒，攻击伤害为（135%攻击力+400点固定伤血），冷却120秒</t>
  </si>
  <si>
    <t>幻化无数利剑从天而降对9*9范围内的目标进行无差别（对范围内所有任何状态下目标均有效）的3段攻击，每段攻击间隔为0.5秒，攻击伤害为（140%攻击力+500点固定伤血），冷却120秒</t>
  </si>
  <si>
    <t>幻化无数利剑从天而降对9*9范围内的目标进行无差别（对范围内所有任何状态下目标均有效）的3段攻击，每段攻击间隔为0.5秒，攻击伤害为（145%攻击力+600点固定伤血），冷却120秒</t>
  </si>
  <si>
    <t>幻化无数利剑从天而降对9*9范围内的目标进行无差别（对范围内所有任何状态下目标均有效）的3段攻击，每段攻击间隔为0.5秒，攻击伤害为（150%攻击力+700点固定伤血），冷却120秒</t>
  </si>
  <si>
    <t>幻化无数利剑从天而降对9*9范围内的目标进行无差别（对范围内所有任何状态下目标均有效）的3段攻击，每段攻击间隔为0.5秒，攻击伤害为（155%攻击力+800点固定伤血），冷却120秒</t>
  </si>
  <si>
    <t>幻化无数利剑从天而降对9*9范围内的目标进行无差别（对范围内所有任何状态下目标均有效）的3段攻击，每段攻击间隔为0.5秒，攻击伤害为（160%攻击力+900点固定伤血），冷却120秒</t>
  </si>
  <si>
    <t>幻化无数利剑从天而降对9*9范围内的目标进行无差别（对范围内所有任何状态下目标均有效）的3段攻击，每段攻击间隔为0.5秒，攻击伤害为（165%攻击力+1000点固定伤血），冷却120秒</t>
  </si>
  <si>
    <t>幻化无数利剑从天而降对9*9范围内的目标进行无差别（对范围内所有任何状态下目标均有效）的3段攻击，每段攻击间隔为0.5秒，攻击伤害为（170%攻击力+1100点固定伤血），冷却120秒</t>
  </si>
  <si>
    <t>幻化无数利剑从天而降对9*9范围内的目标进行无差别（对范围内所有任何状态下目标均有效）的3段攻击，每段攻击间隔为0.5秒，攻击伤害为（175%攻击力+1200点固定伤血），冷却120秒</t>
  </si>
  <si>
    <t>幻化无数利剑从天而降对9*9范围内的目标进行无差别（对范围内所有任何状态下目标均有效）的3段攻击，每段攻击间隔为0.5秒，攻击伤害为（180%攻击力+1300点固定伤血），冷却120秒</t>
  </si>
  <si>
    <t>幻化无数利剑从天而降对9*9范围内的目标进行无差别（对范围内所有任何状态下目标均有效）的3段攻击，每段攻击间隔为0.5秒，攻击伤害为（185%攻击力+1400点固定伤血），冷却120秒</t>
  </si>
  <si>
    <t>幻化无数利剑从天而降对9*9范围内的目标进行无差别（对范围内所有任何状态下目标均有效）的3段攻击，每段攻击间隔为0.5秒，攻击伤害为（190%攻击力+1500点固定伤血），冷却120秒</t>
  </si>
  <si>
    <t>幻化无数利剑从天而降对9*9范围内的目标进行无差别（对范围内所有任何状态下目标均有效）的3段攻击，每段攻击间隔为0.5秒，攻击伤害为（195%攻击力+1600点固定伤血），冷却120秒</t>
  </si>
  <si>
    <t>幻化无数利剑从天而降对9*9范围内的目标进行无差别（对范围内所有任何状态下目标均有效）的3段攻击，每段攻击间隔为0.5秒，攻击伤害为（200%攻击力+1700点固定伤血），冷却120秒</t>
  </si>
  <si>
    <t>幻化无数利剑从天而降对9*9范围内的目标进行无差别（对范围内所有任何状态下目标均有效）的3段攻击，每段攻击间隔为0.5秒，攻击伤害为（205%攻击力+1800点固定伤血），冷却120秒</t>
  </si>
  <si>
    <t>幻化无数利剑从天而降对9*9范围内的目标进行无差别（对范围内所有任何状态下目标均有效）的3段攻击，每段攻击间隔为0.5秒，攻击伤害为（210%攻击力+1900点固定伤血），冷却120秒</t>
  </si>
  <si>
    <t>幻化无数利剑从天而降对9*9范围内的目标进行无差别（对范围内所有任何状态下目标均有效）的3段攻击，每段攻击间隔为0.5秒，攻击伤害为（215%攻击力+2000点固定伤血），冷却120秒</t>
  </si>
  <si>
    <t>幻化无数利剑从天而降对9*9范围内的目标进行无差别（对范围内所有任何状态下目标均有效）的3段攻击，每段攻击间隔为0.5秒，攻击伤害为（220%攻击力+2100点固定伤血），冷却120秒</t>
  </si>
  <si>
    <t>幻化无数利剑从天而降对9*9范围内的目标进行无差别（对范围内所有任何状态下目标均有效）的3段攻击，每段攻击间隔为0.5秒，攻击伤害为（225%攻击力+2200点固定伤血），冷却120秒</t>
  </si>
  <si>
    <t>幻化无数利剑从天而降对9*9范围内的目标进行无差别（对范围内所有任何状态下目标均有效）的3段攻击，每段攻击间隔为0.5秒，攻击伤害为（230%攻击力+2300点固定伤血），冷却120秒</t>
  </si>
  <si>
    <t>幻化无数利剑从天而降对9*9范围内的目标进行无差别（对范围内所有任何状态下目标均有效）的3段攻击，每段攻击间隔为0.5秒，攻击伤害为（240%攻击力+2400点固定伤血），冷却120秒</t>
  </si>
  <si>
    <t>幻化无数利剑从天而降对9*9范围内的目标进行无差别（对范围内所有任何状态下目标均有效）的3段攻击，每段攻击间隔为0.5秒，攻击伤害为（250%攻击力+2500点固定伤血），冷却120秒</t>
  </si>
  <si>
    <t>幻化无数利剑从天而降对9*9范围内的目标进行无差别（对范围内所有任何状态下目标均有效）的3段攻击，每段攻击间隔为0.5秒，攻击伤害为（260%攻击力+2600点固定伤血），冷却120秒</t>
  </si>
  <si>
    <t>幻化无数利剑从天而降对9*9范围内的目标进行无差别（对范围内所有任何状态下目标均有效）的3段攻击，每段攻击间隔为0.5秒，攻击伤害为（270%攻击力+2700点固定伤血），冷却120秒</t>
  </si>
  <si>
    <t>幻化无数利剑从天而降对9*9范围内的目标进行无差别（对范围内所有任何状态下目标均有效）的3段攻击，每段攻击间隔为0.5秒，攻击伤害为（280%攻击力+2800点固定伤血），冷却120秒</t>
  </si>
  <si>
    <t>幻化无数利剑从天而降对9*9范围内的目标进行无差别（对范围内所有任何状态下目标均有效）的3段攻击，每段攻击间隔为0.5秒，攻击伤害为（290%攻击力+2900点固定伤血），冷却120秒</t>
  </si>
  <si>
    <t>幻化无数利剑从天而降对9*9范围内的目标进行无差别（对范围内所有任何状态下目标均有效）的3段攻击，每段攻击间隔为0.5秒，攻击伤害为（300%攻击力+3000点固定伤血），冷却120秒</t>
  </si>
  <si>
    <t>拒敌千里</t>
  </si>
  <si>
    <t>将身边2*2范围内的目标向外推出4米，并对目标造成（110%攻击力+40点攻击力）的伤害。</t>
  </si>
  <si>
    <t>将身边2*2范围内的目标向外推出4米，并对目标造成（115%攻击力+80点攻击力）的伤害。</t>
  </si>
  <si>
    <t>将身边2*2范围内的目标向外推出4米，并对目标造成（120%攻击力+120点攻击力）的伤害。</t>
  </si>
  <si>
    <t>将身边2*2范围内的目标向外推出4米，并对目标造成（125%攻击力+160点攻击力）的伤害。</t>
  </si>
  <si>
    <t>将身边2*2范围内的目标向外推出4米，并对目标造成（130%攻击力+200点攻击力）的伤害。</t>
  </si>
  <si>
    <t>将身边2*2范围内的目标向外推出4米，并对目标造成（135%攻击力+240点攻击力）的伤害。</t>
  </si>
  <si>
    <t>将身边2*2范围内的目标向外推出4米，并对目标造成（140%攻击力+280点攻击力）的伤害。</t>
  </si>
  <si>
    <t>将身边2*2范围内的目标向外推出4米，并对目标造成（145%攻击力+320点攻击力）的伤害。</t>
  </si>
  <si>
    <t>将身边2*2范围内的目标向外推出4米，并对目标造成（150%攻击力+360点攻击力）的伤害。</t>
  </si>
  <si>
    <t>将身边2*2范围内的目标向外推出4米，并对目标造成（155%攻击力+400点攻击力）的伤害。</t>
  </si>
  <si>
    <t>将身边2*2范围内的目标向外推出4米，并对目标造成（160%攻击力+440点攻击力）的伤害。</t>
  </si>
  <si>
    <t>将身边2*2范围内的目标向外推出4米，并对目标造成（165%攻击力+480点攻击力）的伤害。</t>
  </si>
  <si>
    <t>将身边2*2范围内的目标向外推出4米，并对目标造成（170%攻击力+520点攻击力）的伤害。</t>
  </si>
  <si>
    <t>将身边2*2范围内的目标向外推出4米，并对目标造成（175%攻击力+560点攻击力）的伤害。</t>
  </si>
  <si>
    <t>将身边2*2范围内的目标向外推出4米，并对目标造成（180%攻击力+600点攻击力）的伤害。</t>
  </si>
  <si>
    <t>将身边2*2范围内的目标向外推出4米，并对目标造成（185%攻击力+640点攻击力）的伤害。</t>
  </si>
  <si>
    <t>将身边2*2范围内的目标向外推出4米，并对目标造成（190%攻击力+680点攻击力）的伤害。</t>
  </si>
  <si>
    <t>将身边2*2范围内的目标向外推出4米，并对目标造成（195%攻击力+720点攻击力）的伤害。</t>
  </si>
  <si>
    <t>将身边2*2范围内的目标向外推出4米，并对目标造成（200%攻击力+760点攻击力）的伤害。</t>
  </si>
  <si>
    <t>将身边2*2范围内的目标向外推出4米，并对目标造成（205%攻击力+800点攻击力）的伤害。</t>
  </si>
  <si>
    <t>将身边2*2范围内的目标向外推出4米，并对目标造成（210%攻击力+840点攻击力）的伤害。</t>
  </si>
  <si>
    <t>将身边2*2范围内的目标向外推出4米，并对目标造成（215%攻击力+880点攻击力）的伤害。</t>
  </si>
  <si>
    <t>将身边2*2范围内的目标向外推出4米，并对目标造成（220%攻击力+920点攻击力）的伤害。</t>
  </si>
  <si>
    <t>将身边2*2范围内的目标向外推出4米，并对目标造成（225%攻击力+960点攻击力）的伤害。</t>
  </si>
  <si>
    <t>将身边2*2范围内的目标向外推出4米，并对目标造成（230%攻击力+1000点攻击力）的伤害。</t>
  </si>
  <si>
    <t>将身边2*2范围内的目标向外推出4米，并对目标造成（235%攻击力+1040点攻击力）的伤害。</t>
  </si>
  <si>
    <t>将身边2*2范围内的目标向外推出4米，并对目标造成（240%攻击力+1080点攻击力）的伤害。</t>
  </si>
  <si>
    <t>将身边2*2范围内的目标向外推出4米，并对目标造成（245%攻击力+1120点攻击力）的伤害。</t>
  </si>
  <si>
    <t>将身边2*2范围内的目标向外推出4米，并对目标造成（250%攻击力+1160点攻击力）的伤害。</t>
  </si>
  <si>
    <t>将身边2*2范围内的目标向外推出4米，并对目标造成（255%攻击力+1200点攻击力）的伤害。</t>
  </si>
  <si>
    <t>替身宝宝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</si>
  <si>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</si>
  <si>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</si>
  <si>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20%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</si>
  <si>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25%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</si>
  <si>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30%攻击力）的伤害，幻影存在5秒</t>
  </si>
  <si>
    <t>幻影爆炸伤害提升5%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</si>
  <si>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35%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</si>
  <si>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40%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</si>
  <si>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45%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</si>
  <si>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50%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</si>
  <si>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55%攻击力）的伤害，幻影存在5秒</t>
  </si>
  <si>
    <t>幻影爆炸伤害提升10%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</si>
  <si>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60%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</si>
  <si>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65%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</si>
  <si>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70%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</si>
  <si>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75%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</si>
  <si>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80%攻击力）的伤害，幻影存在5秒</t>
  </si>
  <si>
    <t>幻影爆炸伤害提升15%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</si>
  <si>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85%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</si>
  <si>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90%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</si>
  <si>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95%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</si>
  <si>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100%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</si>
  <si>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105%攻击力）的伤害，幻影存在5秒</t>
  </si>
  <si>
    <t>幻影爆炸伤害提升20%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</si>
  <si>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110%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</si>
  <si>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115%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</si>
  <si>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120%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</si>
  <si>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125%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</si>
  <si>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130%攻击力）的伤害，幻影存在5秒</t>
  </si>
  <si>
    <t>幻影爆炸伤害提升25%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</si>
  <si>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135%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</si>
  <si>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140%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</si>
  <si>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145%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</si>
  <si>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150%攻击力）的伤害，幻影存在5秒</t>
  </si>
  <si>
    <t>在当前位置释放一个自身幻影（幻影无法移动攻击只能原地站立自身血量为本身血量的10%），本身则向当前朝向瞬移6米。幻影被击败（或持续时间结束）后将会对周围2*2范围内目标造成本身（155%攻击力）的伤害，幻影存在5秒</t>
  </si>
  <si>
    <t>幻影爆炸伤害提升30%</t>
  </si>
  <si>
    <t>瞬息移动</t>
  </si>
  <si>
    <t>5%的几率将在4*4范围内随机进行移动，成功移动之后目标将获得1秒的无敌状态（无敌状态下目标将免疫任何伤害和控制类技能）</t>
  </si>
  <si>
    <t>7%的几率将在4*4范围内随机进行移动，成功移动之后目标将获得1秒的无敌状态（无敌状态下目标将免疫任何伤害和控制类技能）</t>
  </si>
  <si>
    <t>9%的几率将在4*4范围内随机进行移动，成功移动之后目标将获得1秒的无敌状态（无敌状态下目标将免疫任何伤害和控制类技能）</t>
  </si>
  <si>
    <t>11%的几率将在4*4范围内随机进行移动，成功移动之后目标将获得1秒的无敌状态（无敌状态下目标将免疫任何伤害和控制类技能）</t>
  </si>
  <si>
    <t>13%的几率将在4*4范围内随机进行移动，成功移动之后目标将获得1秒的无敌状态（无敌状态下目标将免疫任何伤害和控制类技能）</t>
  </si>
  <si>
    <t>15%的几率将在5*5范围内随机进行移动，成功移动之后目标将获得1秒的无敌状态（无敌状态下目标将免疫任何伤害和控制类技能）</t>
  </si>
  <si>
    <t>17%的几率将在5*5范围内随机进行移动，成功移动之后目标将获得1秒的无敌状态（无敌状态下目标将免疫任何伤害和控制类技能）</t>
  </si>
  <si>
    <t>19%的几率将在5*5范围内随机进行移动，成功移动之后目标将获得1秒的无敌状态（无敌状态下目标将免疫任何伤害和控制类技能）</t>
  </si>
  <si>
    <t>21%的几率将在5*5范围内随机进行移动，成功移动之后目标将获得1秒的无敌状态（无敌状态下目标将免疫任何伤害和控制类技能）</t>
  </si>
  <si>
    <t>23%的几率将在5*5范围内随机进行移动，成功移动之后目标将获得1秒的无敌状态（无敌状态下目标将免疫任何伤害和控制类技能）</t>
  </si>
  <si>
    <t>25%的几率将在6*6范围内随机进行移动，成功移动之后目标将获得1秒的无敌状态（无敌状态下目标将免疫任何伤害和控制类技能）</t>
  </si>
  <si>
    <t>27%的几率将在6*6范围内随机进行移动，成功移动之后目标将获得1秒的无敌状态（无敌状态下目标将免疫任何伤害和控制类技能）</t>
  </si>
  <si>
    <t>29%的几率将在6*6范围内随机进行移动，成功移动之后目标将获得1秒的无敌状态（无敌状态下目标将免疫任何伤害和控制类技能）</t>
  </si>
  <si>
    <t>31%的几率将在6*6范围内随机进行移动，成功移动之后目标将获得1秒的无敌状态（无敌状态下目标将免疫任何伤害和控制类技能）</t>
  </si>
  <si>
    <t>33%的几率将在6*6范围内随机进行移动，成功移动之后目标将获得1秒的无敌状态（无敌状态下目标将免疫任何伤害和控制类技能）</t>
  </si>
  <si>
    <t>35%的几率将在7*7范围内随机进行移动，成功移动之后目标将获得1秒的无敌状态（无敌状态下目标将免疫任何伤害和控制类技能）</t>
  </si>
  <si>
    <t>37%的几率将在7*7范围内随机进行移动，成功移动之后目标将获得1秒的无敌状态（无敌状态下目标将免疫任何伤害和控制类技能）</t>
  </si>
  <si>
    <t>39%的几率将在7*7范围内随机进行移动，成功移动之后目标将获得1秒的无敌状态（无敌状态下目标将免疫任何伤害和控制类技能）</t>
  </si>
  <si>
    <t>41%的几率将在7*7范围内随机进行移动，成功移动之后目标将获得1秒的无敌状态（无敌状态下目标将免疫任何伤害和控制类技能）</t>
  </si>
  <si>
    <t>43%的几率将在7*7范围内随机进行移动，成功移动之后目标将获得1秒的无敌状态（无敌状态下目标将免疫任何伤害和控制类技能）</t>
  </si>
  <si>
    <t>45%的几率将在8*8范围内随机进行移动，成功移动之后目标将获得1秒的无敌状态（无敌状态下目标将免疫任何伤害和控制类技能）</t>
  </si>
  <si>
    <t>47%的几率将在8*8范围内随机进行移动，成功移动之后目标将获得1秒的无敌状态（无敌状态下目标将免疫任何伤害和控制类技能）</t>
  </si>
  <si>
    <t>49%的几率将在8*8范围内随机进行移动，成功移动之后目标将获得1秒的无敌状态（无敌状态下目标将免疫任何伤害和控制类技能）</t>
  </si>
  <si>
    <t>51%的几率将在8*8范围内随机进行移动，成功移动之后目标将获得1秒的无敌状态（无敌状态下目标将免疫任何伤害和控制类技能）</t>
  </si>
  <si>
    <t>53%的几率将在8*8范围内随机进行移动，成功移动之后目标将获得1秒的无敌状态（无敌状态下目标将免疫任何伤害和控制类技能）</t>
  </si>
  <si>
    <t>55%的几率将在9*9范围内随机进行移动，成功移动之后目标将获得1秒的无敌状态（无敌状态下目标将免疫任何伤害和控制类技能）</t>
  </si>
  <si>
    <t>57%的几率将在9*9范围内随机进行移动，成功移动之后目标将获得1秒的无敌状态（无敌状态下目标将免疫任何伤害和控制类技能）</t>
  </si>
  <si>
    <t>59%的几率将在9*9范围内随机进行移动，成功移动之后目标将获得1秒的无敌状态（无敌状态下目标将免疫任何伤害和控制类技能）</t>
  </si>
  <si>
    <t>61%的几率将在9*9范围内随机进行移动，成功移动之后目标将获得1秒的无敌状态（无敌状态下目标将免疫任何伤害和控制类技能）</t>
  </si>
  <si>
    <t>62%的几率将在9*9范围内随机进行移动，成功移动之后目标将获得1秒的无敌状态（无敌状态下目标将免疫任何伤害和控制类技能）</t>
  </si>
  <si>
    <t>无敌状态时间增加至2秒</t>
  </si>
  <si>
    <t>嗜血之咒</t>
  </si>
  <si>
    <t>给自己添加一个吸血护盾（护盾持续3秒），在护盾持续时间内，将所受伤害的3%转化为自身血量。</t>
  </si>
  <si>
    <t>给自己添加一个吸血护盾（护盾持续3秒），在护盾持续时间内，将所受伤害的6%转化为自身血量。</t>
  </si>
  <si>
    <t>给自己添加一个吸血护盾（护盾持续3秒），在护盾持续时间内，将所受伤害的9%转化为自身血量。</t>
  </si>
  <si>
    <t>给自己添加一个吸血护盾（护盾持续3秒），在护盾持续时间内，将所受伤害的12%转化为自身血量。</t>
  </si>
  <si>
    <t>给自己添加一个吸血护盾（护盾持续3秒），在护盾持续时间内，将所受伤害的15%转化为自身血量。</t>
  </si>
  <si>
    <t>护盾持续时间增加至4秒</t>
  </si>
  <si>
    <t>给自己添加一个吸血护盾（护盾持续3秒），在护盾持续时间内，将所受伤害的18%转化为自身血量。</t>
  </si>
  <si>
    <t>给自己添加一个吸血护盾（护盾持续3秒），在护盾持续时间内，将所受伤害的21%转化为自身血量。</t>
  </si>
  <si>
    <t>给自己添加一个吸血护盾（护盾持续3秒），在护盾持续时间内，将所受伤害的24%转化为自身血量。</t>
  </si>
  <si>
    <t>给自己添加一个吸血护盾（护盾持续3秒），在护盾持续时间内，将所受伤害的27%转化为自身血量。</t>
  </si>
  <si>
    <t>给自己添加一个吸血护盾（护盾持续3秒），在护盾持续时间内，将所受伤害的30%转化为自身血量。</t>
  </si>
  <si>
    <t>护盾持续时间增加至5秒</t>
  </si>
  <si>
    <t>给自己添加一个吸血护盾（护盾持续3秒），在护盾持续时间内，将所受伤害的33%转化为自身血量。</t>
  </si>
  <si>
    <t>给自己添加一个吸血护盾（护盾持续3秒），在护盾持续时间内，将所受伤害的36%转化为自身血量。</t>
  </si>
  <si>
    <t>给自己添加一个吸血护盾（护盾持续3秒），在护盾持续时间内，将所受伤害的39%转化为自身血量。</t>
  </si>
  <si>
    <t>给自己添加一个吸血护盾（护盾持续3秒），在护盾持续时间内，将所受伤害的42%转化为自身血量。</t>
  </si>
  <si>
    <t>给自己添加一个吸血护盾（护盾持续3秒），在护盾持续时间内，将所受伤害的45%转化为自身血量。</t>
  </si>
  <si>
    <t>护盾持续时间增加至6秒</t>
  </si>
  <si>
    <t>给自己添加一个吸血护盾（护盾持续3秒），在护盾持续时间内，将所受伤害的48%转化为自身血量。</t>
  </si>
  <si>
    <t>给自己添加一个吸血护盾（护盾持续3秒），在护盾持续时间内，将所受伤害的51%转化为自身血量。</t>
  </si>
  <si>
    <t>给自己添加一个吸血护盾（护盾持续3秒），在护盾持续时间内，将所受伤害的54%转化为自身血量。</t>
  </si>
  <si>
    <t>给自己添加一个吸血护盾（护盾持续3秒），在护盾持续时间内，将所受伤害的57%转化为自身血量。</t>
  </si>
  <si>
    <t>给自己添加一个吸血护盾（护盾持续3秒），在护盾持续时间内，将所受伤害的60%转化为自身血量。</t>
  </si>
  <si>
    <t>护盾持续时间增加至7秒</t>
  </si>
  <si>
    <t>给自己添加一个吸血护盾（护盾持续3秒），在护盾持续时间内，将所受伤害的63%转化为自身血量。</t>
  </si>
  <si>
    <t>给自己添加一个吸血护盾（护盾持续3秒），在护盾持续时间内，将所受伤害的66%转化为自身血量。</t>
  </si>
  <si>
    <t>给自己添加一个吸血护盾（护盾持续3秒），在护盾持续时间内，将所受伤害的69%转化为自身血量。</t>
  </si>
  <si>
    <t>给自己添加一个吸血护盾（护盾持续3秒），在护盾持续时间内，将所受伤害的72%转化为自身血量。</t>
  </si>
  <si>
    <t>给自己添加一个吸血护盾（护盾持续3秒），在护盾持续时间内，将所受伤害的75%转化为自身血量。</t>
  </si>
  <si>
    <t>护盾持续时间增加至8秒</t>
  </si>
  <si>
    <t>给自己添加一个吸血护盾（护盾持续3秒），在护盾持续时间内，将所受伤害的78%转化为自身血量。</t>
  </si>
  <si>
    <t>给自己添加一个吸血护盾（护盾持续3秒），在护盾持续时间内，将所受伤害的81%转化为自身血量。</t>
  </si>
  <si>
    <t>给自己添加一个吸血护盾（护盾持续3秒），在护盾持续时间内，将所受伤害的84%转化为自身血量。</t>
  </si>
  <si>
    <t>给自己添加一个吸血护盾（护盾持续3秒），在护盾持续时间内，将所受伤害的87%转化为自身血量。</t>
  </si>
  <si>
    <t>给自己添加一个吸血护盾（护盾持续3秒），在护盾持续时间内，将所受伤害的90%转化为自身血量。</t>
  </si>
  <si>
    <t>护盾持续时间增加至9秒</t>
  </si>
  <si>
    <t>魔法结界</t>
  </si>
  <si>
    <t>给自身添加一个魔法护盾（护盾持续5秒），吸收自身血量上限5%的伤害，伤害量达到之后魔法护盾将提前破裂，失去效果。</t>
  </si>
  <si>
    <t>给自身添加一个魔法护盾（护盾持续5秒），吸收自身血量上限10%的伤害，伤害量达到之后魔法护盾将提前破裂，失去效果。</t>
  </si>
  <si>
    <t>给自身添加一个魔法护盾（护盾持续5秒），吸收自身血量上限15%的伤害，伤害量达到之后魔法护盾将提前破裂，失去效果。</t>
  </si>
  <si>
    <t>给自身添加一个魔法护盾（护盾持续5秒），吸收自身血量上限20%的伤害，伤害量达到之后魔法护盾将提前破裂，失去效果。</t>
  </si>
  <si>
    <t>给自身添加一个魔法护盾（护盾持续5秒），吸收自身血量上限25%的伤害，伤害量达到之后魔法护盾将提前破裂，失去效果。</t>
  </si>
  <si>
    <t>给自身添加一个魔法护盾（护盾持续5秒），吸收自身血量上限30%的伤害，伤害量达到之后魔法护盾将提前破裂，失去效果。</t>
  </si>
  <si>
    <t>给自身添加一个魔法护盾（护盾持续5秒），吸收自身血量上限35%的伤害，伤害量达到之后魔法护盾将提前破裂，失去效果。</t>
  </si>
  <si>
    <t>给自身添加一个魔法护盾（护盾持续5秒），吸收自身血量上限40%的伤害，伤害量达到之后魔法护盾将提前破裂，失去效果。</t>
  </si>
  <si>
    <t>给自身添加一个魔法护盾（护盾持续5秒），吸收自身血量上限45%的伤害，伤害量达到之后魔法护盾将提前破裂，失去效果。</t>
  </si>
  <si>
    <t>给自身添加一个魔法护盾（护盾持续5秒），吸收自身血量上限50%的伤害，伤害量达到之后魔法护盾将提前破裂，失去效果。</t>
  </si>
  <si>
    <t>给自身添加一个魔法护盾（护盾持续5秒），吸收自身血量上限55%的伤害，伤害量达到之后魔法护盾将提前破裂，失去效果。</t>
  </si>
  <si>
    <t>给自身添加一个魔法护盾（护盾持续5秒），吸收自身血量上限60%的伤害，伤害量达到之后魔法护盾将提前破裂，失去效果。</t>
  </si>
  <si>
    <t>给自身添加一个魔法护盾（护盾持续5秒），吸收自身血量上限65%的伤害，伤害量达到之后魔法护盾将提前破裂，失去效果。</t>
  </si>
  <si>
    <t>给自身添加一个魔法护盾（护盾持续5秒），吸收自身血量上限70%的伤害，伤害量达到之后魔法护盾将提前破裂，失去效果。</t>
  </si>
  <si>
    <t>给自身添加一个魔法护盾（护盾持续5秒），吸收自身血量上限75%的伤害，伤害量达到之后魔法护盾将提前破裂，失去效果。</t>
  </si>
  <si>
    <t>给自身添加一个魔法护盾（护盾持续5秒），吸收自身血量上限80%的伤害，伤害量达到之后魔法护盾将提前破裂，失去效果。</t>
  </si>
  <si>
    <t>给自身添加一个魔法护盾（护盾持续5秒），吸收自身血量上限85%的伤害，伤害量达到之后魔法护盾将提前破裂，失去效果。</t>
  </si>
  <si>
    <t>给自身添加一个魔法护盾（护盾持续5秒），吸收自身血量上限90%的伤害，伤害量达到之后魔法护盾将提前破裂，失去效果。</t>
  </si>
  <si>
    <t>给自身添加一个魔法护盾（护盾持续5秒），吸收自身血量上限95%的伤害，伤害量达到之后魔法护盾将提前破裂，失去效果。</t>
  </si>
  <si>
    <t>给自身添加一个魔法护盾（护盾持续5秒），吸收自身血量上限100%的伤害，伤害量达到之后魔法护盾将提前破裂，失去效果。</t>
  </si>
  <si>
    <t>给自身添加一个魔法护盾（护盾持续5秒），吸收自身血量上限105%的伤害，伤害量达到之后魔法护盾将提前破裂，失去效果。</t>
  </si>
  <si>
    <t>给自身添加一个魔法护盾（护盾持续5秒），吸收自身血量上限110%的伤害，伤害量达到之后魔法护盾将提前破裂，失去效果。</t>
  </si>
  <si>
    <t>给自身添加一个魔法护盾（护盾持续5秒），吸收自身血量上限115%的伤害，伤害量达到之后魔法护盾将提前破裂，失去效果。</t>
  </si>
  <si>
    <t>给自身添加一个魔法护盾（护盾持续5秒），吸收自身血量上限120%的伤害，伤害量达到之后魔法护盾将提前破裂，失去效果。</t>
  </si>
  <si>
    <t>给自身添加一个魔法护盾（护盾持续5秒），吸收自身血量上限125%的伤害，伤害量达到之后魔法护盾将提前破裂，失去效果。</t>
  </si>
  <si>
    <t>护盾持续时间增加至10秒</t>
  </si>
  <si>
    <t>给自身添加一个魔法护盾（护盾持续5秒），吸收自身血量上限130%的伤害，伤害量达到之后魔法护盾将提前破裂，失去效果。</t>
  </si>
  <si>
    <t>给自身添加一个魔法护盾（护盾持续5秒），吸收自身血量上限135%的伤害，伤害量达到之后魔法护盾将提前破裂，失去效果。</t>
  </si>
  <si>
    <t>给自身添加一个魔法护盾（护盾持续5秒），吸收自身血量上限140%的伤害，伤害量达到之后魔法护盾将提前破裂，失去效果。</t>
  </si>
  <si>
    <t>给自身添加一个魔法护盾（护盾持续5秒），吸收自身血量上限145%的伤害，伤害量达到之后魔法护盾将提前破裂，失去效果。</t>
  </si>
  <si>
    <t>给自身添加一个魔法护盾（护盾持续5秒），吸收自身血量上限150%的伤害，伤害量达到之后魔法护盾将提前破裂，失去效果。</t>
  </si>
  <si>
    <t>护盾持续时间增加至11秒</t>
  </si>
  <si>
    <t>无懈可击</t>
  </si>
  <si>
    <t>提升自身10%的韧性值，持续4秒。</t>
  </si>
  <si>
    <t>提升自身15%的韧性值，持续4秒。</t>
  </si>
  <si>
    <t>提升自身20%的韧性值，持续4秒。</t>
  </si>
  <si>
    <t>提升自身25%的韧性值，持续4秒。</t>
  </si>
  <si>
    <t>提升自身30%的韧性值，持续4秒。</t>
  </si>
  <si>
    <t>持续时间增加至5秒</t>
  </si>
  <si>
    <t>提升自身35%的韧性值，持续4秒。</t>
  </si>
  <si>
    <t>提升自身40%的韧性值，持续4秒。</t>
  </si>
  <si>
    <t>提升自身45%的韧性值，持续4秒。</t>
  </si>
  <si>
    <t>提升自身50%的韧性值，持续4秒。</t>
  </si>
  <si>
    <t>提升自身55%的韧性值，持续4秒。</t>
  </si>
  <si>
    <t>持续时间增加至6秒</t>
  </si>
  <si>
    <t>提升自身60%的韧性值，持续4秒。</t>
  </si>
  <si>
    <t>提升自身65%的韧性值，持续4秒。</t>
  </si>
  <si>
    <t>提升自身70%的韧性值，持续4秒。</t>
  </si>
  <si>
    <t>提升自身75%的韧性值，持续4秒。</t>
  </si>
  <si>
    <t>提升自身80%的韧性值，持续4秒。</t>
  </si>
  <si>
    <t>持续时间增加至7秒</t>
  </si>
  <si>
    <t>提升自身85%的韧性值，持续4秒。</t>
  </si>
  <si>
    <t>提升自身90%的韧性值，持续4秒。</t>
  </si>
  <si>
    <t>提升自身95%的韧性值，持续4秒。</t>
  </si>
  <si>
    <t>提升自身100%的韧性值，持续4秒。</t>
  </si>
  <si>
    <t>提升自身105%的韧性值，持续4秒。</t>
  </si>
  <si>
    <t>持续时间增加至8秒</t>
  </si>
  <si>
    <t>提升自身110%的韧性值，持续4秒。</t>
  </si>
  <si>
    <t>提升自身115%的韧性值，持续4秒。</t>
  </si>
  <si>
    <t>提升自身120%的韧性值，持续4秒。</t>
  </si>
  <si>
    <t>提升自身125%的韧性值，持续4秒。</t>
  </si>
  <si>
    <t>提升自身130%的韧性值，持续4秒。</t>
  </si>
  <si>
    <t>持续时间增加至9秒</t>
  </si>
  <si>
    <t>提升自身135%的韧性值，持续4秒。</t>
  </si>
  <si>
    <t>提升自身140%的韧性值，持续4秒。</t>
  </si>
  <si>
    <t>提升自身145%的韧性值，持续4秒。</t>
  </si>
  <si>
    <t>提升自身150%的韧性值，持续4秒。</t>
  </si>
  <si>
    <t>提升自身155%的韧性值，持续4秒。</t>
  </si>
  <si>
    <t>持续时间增加至10秒</t>
  </si>
  <si>
    <t>魔力驱逐</t>
  </si>
  <si>
    <t>自身施加魔法加持，持续3秒，在持续时间内，攻击力提升5%，普通攻击带有击退效果，即普攻击中目标之后将会使得目标后退1米（处于免疫、被控制状态下的目标无法后退）</t>
  </si>
  <si>
    <t>自身施加魔法加持，持续3秒，在持续时间内，攻击力提升10%，普通攻击带有击退效果，即普攻击中目标之后将会使得目标后退1米（处于免疫、被控制状态下的目标无法后退）</t>
  </si>
  <si>
    <t>自身施加魔法加持，持续3秒，在持续时间内，攻击力提升15%，普通攻击带有击退效果，即普攻击中目标之后将会使得目标后退1米（处于免疫、被控制状态下的目标无法后退）</t>
  </si>
  <si>
    <t>自身施加魔法加持，持续3秒，在持续时间内，攻击力提升20%，普通攻击带有击退效果，即普攻击中目标之后将会使得目标后退1米（处于免疫、被控制状态下的目标无法后退）</t>
  </si>
  <si>
    <t>自身施加魔法加持，持续3秒，在持续时间内，攻击力提升25%，普通攻击带有击退效果，即普攻击中目标之后将会使得目标后退1米（处于免疫、被控制状态下的目标无法后退）</t>
  </si>
  <si>
    <t>持续时间增加至4秒</t>
  </si>
  <si>
    <t>自身施加魔法加持，持续3秒，在持续时间内，攻击力提升30%，普通攻击带有击退效果，即普攻击中目标之后将会使得目标后退1米（处于免疫、被控制状态下的目标无法后退）</t>
  </si>
  <si>
    <t>自身施加魔法加持，持续3秒，在持续时间内，攻击力提升35%，普通攻击带有击退效果，即普攻击中目标之后将会使得目标后退1米（处于免疫、被控制状态下的目标无法后退）</t>
  </si>
  <si>
    <t>自身施加魔法加持，持续3秒，在持续时间内，攻击力提升40%，普通攻击带有击退效果，即普攻击中目标之后将会使得目标后退1米（处于免疫、被控制状态下的目标无法后退）</t>
  </si>
  <si>
    <t>自身施加魔法加持，持续3秒，在持续时间内，攻击力提升45%，普通攻击带有击退效果，即普攻击中目标之后将会使得目标后退1米（处于免疫、被控制状态下的目标无法后退）</t>
  </si>
  <si>
    <t>自身施加魔法加持，持续3秒，在持续时间内，攻击力提升50%，普通攻击带有击退效果，即普攻击中目标之后将会使得目标后退1米（处于免疫、被控制状态下的目标无法后退）</t>
  </si>
  <si>
    <t>自身施加魔法加持，持续3秒，在持续时间内，攻击力提升55%，普通攻击带有击退效果，即普攻击中目标之后将会使得目标后退1米（处于免疫、被控制状态下的目标无法后退）</t>
  </si>
  <si>
    <t>自身施加魔法加持，持续3秒，在持续时间内，攻击力提升60%，普通攻击带有击退效果，即普攻击中目标之后将会使得目标后退1米（处于免疫、被控制状态下的目标无法后退）</t>
  </si>
  <si>
    <t>自身施加魔法加持，持续3秒，在持续时间内，攻击力提升65%，普通攻击带有击退效果，即普攻击中目标之后将会使得目标后退1米（处于免疫、被控制状态下的目标无法后退）</t>
  </si>
  <si>
    <t>自身施加魔法加持，持续3秒，在持续时间内，攻击力提升70%，普通攻击带有击退效果，即普攻击中目标之后将会使得目标后退1米（处于免疫、被控制状态下的目标无法后退）</t>
  </si>
  <si>
    <t>自身施加魔法加持，持续3秒，在持续时间内，攻击力提升75%，普通攻击带有击退效果，即普攻击中目标之后将会使得目标后退1米（处于免疫、被控制状态下的目标无法后退）</t>
  </si>
  <si>
    <t>自身施加魔法加持，持续3秒，在持续时间内，攻击力提升80%，普通攻击带有击退效果，即普攻击中目标之后将会使得目标后退1米（处于免疫、被控制状态下的目标无法后退）</t>
  </si>
  <si>
    <t>自身施加魔法加持，持续3秒，在持续时间内，攻击力提升85%，普通攻击带有击退效果，即普攻击中目标之后将会使得目标后退1米（处于免疫、被控制状态下的目标无法后退）</t>
  </si>
  <si>
    <t>自身施加魔法加持，持续3秒，在持续时间内，攻击力提升90%，普通攻击带有击退效果，即普攻击中目标之后将会使得目标后退1米（处于免疫、被控制状态下的目标无法后退）</t>
  </si>
  <si>
    <t>自身施加魔法加持，持续3秒，在持续时间内，攻击力提升95%，普通攻击带有击退效果，即普攻击中目标之后将会使得目标后退1米（处于免疫、被控制状态下的目标无法后退）</t>
  </si>
  <si>
    <t>自身施加魔法加持，持续3秒，在持续时间内，攻击力提升100%，普通攻击带有击退效果，即普攻击中目标之后将会使得目标后退1米（处于免疫、被控制状态下的目标无法后退）</t>
  </si>
  <si>
    <t>自身施加魔法加持，持续3秒，在持续时间内，攻击力提升105%，普通攻击带有击退效果，即普攻击中目标之后将会使得目标后退1米（处于免疫、被控制状态下的目标无法后退）</t>
  </si>
  <si>
    <t>自身施加魔法加持，持续3秒，在持续时间内，攻击力提升110%，普通攻击带有击退效果，即普攻击中目标之后将会使得目标后退1米（处于免疫、被控制状态下的目标无法后退）</t>
  </si>
  <si>
    <t>自身施加魔法加持，持续3秒，在持续时间内，攻击力提升115%，普通攻击带有击退效果，即普攻击中目标之后将会使得目标后退1米（处于免疫、被控制状态下的目标无法后退）</t>
  </si>
  <si>
    <t>自身施加魔法加持，持续3秒，在持续时间内，攻击力提升120%，普通攻击带有击退效果，即普攻击中目标之后将会使得目标后退1米（处于免疫、被控制状态下的目标无法后退）</t>
  </si>
  <si>
    <t>自身施加魔法加持，持续3秒，在持续时间内，攻击力提升125%，普通攻击带有击退效果，即普攻击中目标之后将会使得目标后退1米（处于免疫、被控制状态下的目标无法后退）</t>
  </si>
  <si>
    <t>自身施加魔法加持，持续3秒，在持续时间内，攻击力提升130%，普通攻击带有击退效果，即普攻击中目标之后将会使得目标后退1米（处于免疫、被控制状态下的目标无法后退）</t>
  </si>
  <si>
    <t>自身施加魔法加持，持续3秒，在持续时间内，攻击力提升135%，普通攻击带有击退效果，即普攻击中目标之后将会使得目标后退1米（处于免疫、被控制状态下的目标无法后退）</t>
  </si>
  <si>
    <t>自身施加魔法加持，持续3秒，在持续时间内，攻击力提升140%，普通攻击带有击退效果，即普攻击中目标之后将会使得目标后退1米（处于免疫、被控制状态下的目标无法后退）</t>
  </si>
  <si>
    <t>自身施加魔法加持，持续3秒，在持续时间内，攻击力提升145%，普通攻击带有击退效果，即普攻击中目标之后将会使得目标后退1米（处于免疫、被控制状态下的目标无法后退）</t>
  </si>
  <si>
    <t>自身施加魔法加持，持续3秒，在持续时间内，攻击力提升150%，普通攻击带有击退效果，即普攻击中目标之后将会使得目标后退1米（处于免疫、被控制状态下的目标无法后退）</t>
  </si>
  <si>
    <t>魔法酸雨（特技）</t>
  </si>
  <si>
    <t>在角色自身头顶幻化出一片乌云，乌云覆盖6*6范围的区域且会跟随主角移动，乌云每秒掉落酸雨对目标进行无差别攻击，攻击伤害为（120%攻击力+80点固定伤血），乌云持续5秒，冷却120秒</t>
  </si>
  <si>
    <t>在角色自身头顶幻化出一片乌云，乌云覆盖6*6范围的区域且会跟随主角移动，乌云每秒掉落酸雨对目标进行无差别攻击，攻击伤害为（125%攻击力+160点固定伤血），乌云持续5秒，冷却120秒</t>
  </si>
  <si>
    <t>在角色自身头顶幻化出一片乌云，乌云覆盖6*6范围的区域且会跟随主角移动，乌云每秒掉落酸雨对目标进行无差别攻击，攻击伤害为（130%攻击力+240点固定伤血），乌云持续5秒，冷却120秒</t>
  </si>
  <si>
    <t>在角色自身头顶幻化出一片乌云，乌云覆盖6*6范围的区域且会跟随主角移动，乌云每秒掉落酸雨对目标进行无差别攻击，攻击伤害为（135%攻击力+320点固定伤血），乌云持续5秒，冷却120秒</t>
  </si>
  <si>
    <t>在角色自身头顶幻化出一片乌云，乌云覆盖6*6范围的区域且会跟随主角移动，乌云每秒掉落酸雨对目标进行无差别攻击，攻击伤害为（140%攻击力+400点固定伤血），乌云持续5秒，冷却120秒</t>
  </si>
  <si>
    <t>在角色自身头顶幻化出一片乌云，乌云覆盖6*6范围的区域且会跟随主角移动，乌云每秒掉落酸雨对目标进行无差别攻击，攻击伤害为（145%攻击力+480点固定伤血），乌云持续5秒，冷却120秒</t>
  </si>
  <si>
    <t>在角色自身头顶幻化出一片乌云，乌云覆盖6*6范围的区域且会跟随主角移动，乌云每秒掉落酸雨对目标进行无差别攻击，攻击伤害为（150%攻击力+560点固定伤血），乌云持续5秒，冷却120秒</t>
  </si>
  <si>
    <t>在角色自身头顶幻化出一片乌云，乌云覆盖6*6范围的区域且会跟随主角移动，乌云每秒掉落酸雨对目标进行无差别攻击，攻击伤害为（155%攻击力+640点固定伤血），乌云持续5秒，冷却120秒</t>
  </si>
  <si>
    <t>在角色自身头顶幻化出一片乌云，乌云覆盖6*6范围的区域且会跟随主角移动，乌云每秒掉落酸雨对目标进行无差别攻击，攻击伤害为（160%攻击力+720点固定伤血），乌云持续5秒，冷却120秒</t>
  </si>
  <si>
    <t>在角色自身头顶幻化出一片乌云，乌云覆盖6*6范围的区域且会跟随主角移动，乌云每秒掉落酸雨对目标进行无差别攻击，攻击伤害为（165%攻击力+800点固定伤血），乌云持续5秒，冷却120秒</t>
  </si>
  <si>
    <t>在角色自身头顶幻化出一片乌云，乌云覆盖6*6范围的区域且会跟随主角移动，乌云每秒掉落酸雨对目标进行无差别攻击，攻击伤害为（170%攻击力+880点固定伤血），乌云持续5秒，冷却120秒</t>
  </si>
  <si>
    <t>在角色自身头顶幻化出一片乌云，乌云覆盖6*6范围的区域且会跟随主角移动，乌云每秒掉落酸雨对目标进行无差别攻击，攻击伤害为（175%攻击力+960点固定伤血），乌云持续5秒，冷却120秒</t>
  </si>
  <si>
    <t>在角色自身头顶幻化出一片乌云，乌云覆盖6*6范围的区域且会跟随主角移动，乌云每秒掉落酸雨对目标进行无差别攻击，攻击伤害为（180%攻击力+1040点固定伤血），乌云持续5秒，冷却120秒</t>
  </si>
  <si>
    <t>在角色自身头顶幻化出一片乌云，乌云覆盖6*6范围的区域且会跟随主角移动，乌云每秒掉落酸雨对目标进行无差别攻击，攻击伤害为（185%攻击力+1120点固定伤血），乌云持续5秒，冷却120秒</t>
  </si>
  <si>
    <t>在角色自身头顶幻化出一片乌云，乌云覆盖6*6范围的区域且会跟随主角移动，乌云每秒掉落酸雨对目标进行无差别攻击，攻击伤害为（190%攻击力+1200点固定伤血），乌云持续5秒，冷却120秒</t>
  </si>
  <si>
    <t>在角色自身头顶幻化出一片乌云，乌云覆盖6*6范围的区域且会跟随主角移动，乌云每秒掉落酸雨对目标进行无差别攻击，攻击伤害为（195%攻击力+1280点固定伤血），乌云持续5秒，冷却120秒</t>
  </si>
  <si>
    <t>在角色自身头顶幻化出一片乌云，乌云覆盖6*6范围的区域且会跟随主角移动，乌云每秒掉落酸雨对目标进行无差别攻击，攻击伤害为（200%攻击力+1360点固定伤血），乌云持续5秒，冷却120秒</t>
  </si>
  <si>
    <t>在角色自身头顶幻化出一片乌云，乌云覆盖6*6范围的区域且会跟随主角移动，乌云每秒掉落酸雨对目标进行无差别攻击，攻击伤害为（205%攻击力+1440点固定伤血），乌云持续5秒，冷却120秒</t>
  </si>
  <si>
    <t>在角色自身头顶幻化出一片乌云，乌云覆盖6*6范围的区域且会跟随主角移动，乌云每秒掉落酸雨对目标进行无差别攻击，攻击伤害为（210%攻击力+1520点固定伤血），乌云持续5秒，冷却120秒</t>
  </si>
  <si>
    <t>在角色自身头顶幻化出一片乌云，乌云覆盖6*6范围的区域且会跟随主角移动，乌云每秒掉落酸雨对目标进行无差别攻击，攻击伤害为（215%攻击力+1600点固定伤血），乌云持续5秒，冷却120秒</t>
  </si>
  <si>
    <t>在角色自身头顶幻化出一片乌云，乌云覆盖6*6范围的区域且会跟随主角移动，乌云每秒掉落酸雨对目标进行无差别攻击，攻击伤害为（220%攻击力+1680点固定伤血），乌云持续5秒，冷却120秒</t>
  </si>
  <si>
    <t>在角色自身头顶幻化出一片乌云，乌云覆盖6*6范围的区域且会跟随主角移动，乌云每秒掉落酸雨对目标进行无差别攻击，攻击伤害为（225%攻击力+1760点固定伤血），乌云持续5秒，冷却120秒</t>
  </si>
  <si>
    <t>在角色自身头顶幻化出一片乌云，乌云覆盖6*6范围的区域且会跟随主角移动，乌云每秒掉落酸雨对目标进行无差别攻击，攻击伤害为（230%攻击力+1840点固定伤血），乌云持续5秒，冷却120秒</t>
  </si>
  <si>
    <t>在角色自身头顶幻化出一片乌云，乌云覆盖6*6范围的区域且会跟随主角移动，乌云每秒掉落酸雨对目标进行无差别攻击，攻击伤害为（235%攻击力+1920点固定伤血），乌云持续5秒，冷却120秒</t>
  </si>
  <si>
    <t>在角色自身头顶幻化出一片乌云，乌云覆盖6*6范围的区域且会跟随主角移动，乌云每秒掉落酸雨对目标进行无差别攻击，攻击伤害为（240%攻击力+2000点固定伤血），乌云持续5秒，冷却120秒</t>
  </si>
  <si>
    <t>在角色自身头顶幻化出一片乌云，乌云覆盖6*6范围的区域且会跟随主角移动，乌云每秒掉落酸雨对目标进行无差别攻击，攻击伤害为（245%攻击力+2080点固定伤血），乌云持续5秒，冷却120秒</t>
  </si>
  <si>
    <t>在角色自身头顶幻化出一片乌云，乌云覆盖6*6范围的区域且会跟随主角移动，乌云每秒掉落酸雨对目标进行无差别攻击，攻击伤害为（250%攻击力+2160点固定伤血），乌云持续5秒，冷却120秒</t>
  </si>
  <si>
    <t>在角色自身头顶幻化出一片乌云，乌云覆盖6*6范围的区域且会跟随主角移动，乌云每秒掉落酸雨对目标进行无差别攻击，攻击伤害为（255%攻击力+2280点固定伤血），乌云持续5秒，冷却120秒</t>
  </si>
  <si>
    <t>在角色自身头顶幻化出一片乌云，乌云覆盖6*6范围的区域且会跟随主角移动，乌云每秒掉落酸雨对目标进行无差别攻击，攻击伤害为（260%攻击力+2360点固定伤血），乌云持续5秒，冷却120秒</t>
  </si>
  <si>
    <t>在角色自身头顶幻化出一片乌云，乌云覆盖6*6范围的区域且会跟随主角移动，乌云每秒掉落酸雨对目标进行无差别攻击，攻击伤害为（265%攻击力+2440点固定伤血），乌云持续5秒，冷却120秒</t>
  </si>
  <si>
    <t>魂石属性</t>
  </si>
  <si>
    <t>对标
参照</t>
  </si>
  <si>
    <t>魂石属性配置</t>
  </si>
  <si>
    <t>成长
比例</t>
  </si>
  <si>
    <t>魂石等级</t>
  </si>
  <si>
    <t>黄色</t>
  </si>
  <si>
    <t>30级蓝装备</t>
  </si>
  <si>
    <t>40级紫装备</t>
  </si>
  <si>
    <t>50级粉装备</t>
  </si>
  <si>
    <t>60级橙装备</t>
  </si>
  <si>
    <t>70级橙装备</t>
  </si>
  <si>
    <t>80级橙装备</t>
  </si>
  <si>
    <t>90级橙装备</t>
  </si>
  <si>
    <t>100级橙装备</t>
  </si>
  <si>
    <t>105级红装备</t>
  </si>
  <si>
    <t>110级红装备</t>
  </si>
  <si>
    <t>115级红装备</t>
  </si>
  <si>
    <t>120级红装备</t>
  </si>
  <si>
    <t>125级红装备</t>
  </si>
  <si>
    <t>130级红装备</t>
  </si>
  <si>
    <t>135级红装备</t>
  </si>
  <si>
    <t>序号</t>
  </si>
  <si>
    <t>功能名称</t>
  </si>
  <si>
    <t>开启等级</t>
  </si>
  <si>
    <t>是否需要引导</t>
  </si>
  <si>
    <t>天数</t>
  </si>
  <si>
    <t>PVE和平模式</t>
  </si>
  <si>
    <t>任务</t>
  </si>
  <si>
    <t>点券大转盘</t>
  </si>
  <si>
    <t>活动中心</t>
  </si>
  <si>
    <t>PVE战争模式</t>
  </si>
  <si>
    <t>PVP个人挑战</t>
  </si>
  <si>
    <t>装备强化</t>
  </si>
  <si>
    <t>每日必做强化石</t>
  </si>
  <si>
    <t>每日必做金币本</t>
  </si>
  <si>
    <t>命格系统</t>
  </si>
  <si>
    <t>PVP群体挑战</t>
  </si>
  <si>
    <t>每日必做经验本</t>
  </si>
  <si>
    <t>技能升级</t>
  </si>
  <si>
    <t>技能配置</t>
  </si>
  <si>
    <t>每日必做书页</t>
  </si>
  <si>
    <t>百宝箱</t>
  </si>
  <si>
    <t>爬塔普通模式</t>
  </si>
  <si>
    <t>装备升星</t>
  </si>
  <si>
    <t>每日必做升星石</t>
  </si>
  <si>
    <t>世界boss</t>
  </si>
  <si>
    <t>排行榜</t>
  </si>
  <si>
    <t>装备洗炼</t>
  </si>
  <si>
    <t>悬赏</t>
  </si>
  <si>
    <t>魂石</t>
  </si>
  <si>
    <t>每日必做魂石</t>
  </si>
  <si>
    <t>技能进阶</t>
  </si>
  <si>
    <t>红方</t>
  </si>
  <si>
    <t>蓝方</t>
  </si>
  <si>
    <t>物攻</t>
  </si>
  <si>
    <t>伤害</t>
  </si>
  <si>
    <t>魔攻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</si>
</sst>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_);[Red]\(0\)"/>
    <numFmt numFmtId="178" formatCode="0.00_);[Red]\(0.00\)"/>
    <numFmt numFmtId="179" formatCode="0.00_ "/>
    <numFmt numFmtId="180" formatCode="0.000_);[Red]\(0.000\)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11" applyNumberFormat="0" applyAlignment="0" applyProtection="0">
      <alignment vertical="center"/>
    </xf>
    <xf numFmtId="0" fontId="14" fillId="22" borderId="12" applyNumberFormat="0" applyAlignment="0" applyProtection="0">
      <alignment vertical="center"/>
    </xf>
    <xf numFmtId="0" fontId="15" fillId="22" borderId="11" applyNumberFormat="0" applyAlignment="0" applyProtection="0">
      <alignment vertical="center"/>
    </xf>
    <xf numFmtId="0" fontId="16" fillId="23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</cellStyleXfs>
  <cellXfs count="19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9" fontId="1" fillId="0" borderId="1" xfId="0" applyNumberFormat="1" applyFont="1" applyBorder="1"/>
    <xf numFmtId="0" fontId="0" fillId="2" borderId="0" xfId="0" applyFill="1"/>
    <xf numFmtId="0" fontId="1" fillId="3" borderId="1" xfId="0" applyFont="1" applyFill="1" applyBorder="1"/>
    <xf numFmtId="0" fontId="1" fillId="2" borderId="1" xfId="0" applyFont="1" applyFill="1" applyBorder="1"/>
    <xf numFmtId="0" fontId="0" fillId="2" borderId="1" xfId="0" applyFill="1" applyBorder="1"/>
    <xf numFmtId="0" fontId="1" fillId="0" borderId="5" xfId="0" applyFont="1" applyBorder="1"/>
    <xf numFmtId="0" fontId="1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/>
    <xf numFmtId="9" fontId="1" fillId="0" borderId="1" xfId="0" applyNumberFormat="1" applyFont="1" applyFill="1" applyBorder="1" applyAlignment="1"/>
    <xf numFmtId="176" fontId="1" fillId="0" borderId="1" xfId="0" applyNumberFormat="1" applyFont="1" applyFill="1" applyBorder="1" applyAlignment="1"/>
    <xf numFmtId="177" fontId="1" fillId="0" borderId="1" xfId="0" applyNumberFormat="1" applyFont="1" applyFill="1" applyBorder="1" applyAlignment="1"/>
    <xf numFmtId="178" fontId="1" fillId="0" borderId="1" xfId="0" applyNumberFormat="1" applyFont="1" applyFill="1" applyBorder="1" applyAlignment="1">
      <alignment horizontal="center"/>
    </xf>
    <xf numFmtId="178" fontId="1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right" vertical="center"/>
    </xf>
    <xf numFmtId="179" fontId="2" fillId="0" borderId="1" xfId="0" applyNumberFormat="1" applyFont="1" applyFill="1" applyBorder="1" applyAlignment="1">
      <alignment horizontal="right" vertical="center"/>
    </xf>
    <xf numFmtId="9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/>
    <xf numFmtId="177" fontId="2" fillId="0" borderId="1" xfId="0" applyNumberFormat="1" applyFont="1" applyFill="1" applyBorder="1" applyAlignment="1"/>
    <xf numFmtId="9" fontId="2" fillId="0" borderId="1" xfId="0" applyNumberFormat="1" applyFont="1" applyFill="1" applyBorder="1" applyAlignment="1"/>
    <xf numFmtId="0" fontId="3" fillId="0" borderId="1" xfId="0" applyFont="1" applyFill="1" applyBorder="1" applyAlignment="1"/>
    <xf numFmtId="177" fontId="3" fillId="0" borderId="1" xfId="0" applyNumberFormat="1" applyFont="1" applyFill="1" applyBorder="1" applyAlignment="1"/>
    <xf numFmtId="9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 applyProtection="1">
      <alignment horizontal="right" vertical="center"/>
    </xf>
    <xf numFmtId="0" fontId="2" fillId="0" borderId="1" xfId="0" applyNumberFormat="1" applyFont="1" applyFill="1" applyBorder="1" applyAlignment="1" applyProtection="1">
      <alignment horizontal="right" vertical="center"/>
    </xf>
    <xf numFmtId="9" fontId="4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right" vertical="center"/>
    </xf>
    <xf numFmtId="177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/>
    <xf numFmtId="176" fontId="3" fillId="0" borderId="1" xfId="0" applyNumberFormat="1" applyFont="1" applyFill="1" applyBorder="1" applyAlignment="1"/>
    <xf numFmtId="176" fontId="3" fillId="0" borderId="1" xfId="0" applyNumberFormat="1" applyFont="1" applyFill="1" applyBorder="1" applyAlignment="1">
      <alignment vertical="center"/>
    </xf>
    <xf numFmtId="177" fontId="3" fillId="0" borderId="1" xfId="0" applyNumberFormat="1" applyFont="1" applyFill="1" applyBorder="1" applyAlignment="1">
      <alignment vertical="center"/>
    </xf>
    <xf numFmtId="180" fontId="2" fillId="0" borderId="1" xfId="0" applyNumberFormat="1" applyFont="1" applyFill="1" applyBorder="1" applyAlignment="1">
      <alignment vertical="center"/>
    </xf>
    <xf numFmtId="177" fontId="2" fillId="6" borderId="6" xfId="0" applyNumberFormat="1" applyFont="1" applyFill="1" applyBorder="1" applyAlignment="1">
      <alignment horizontal="center" vertical="center"/>
    </xf>
    <xf numFmtId="177" fontId="2" fillId="6" borderId="7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77" fontId="2" fillId="6" borderId="5" xfId="0" applyNumberFormat="1" applyFont="1" applyFill="1" applyBorder="1" applyAlignment="1">
      <alignment horizontal="center" vertical="center"/>
    </xf>
    <xf numFmtId="177" fontId="2" fillId="8" borderId="1" xfId="0" applyNumberFormat="1" applyFont="1" applyFill="1" applyBorder="1" applyAlignment="1">
      <alignment horizontal="center" vertical="center"/>
    </xf>
    <xf numFmtId="9" fontId="2" fillId="8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right" vertical="center"/>
    </xf>
    <xf numFmtId="0" fontId="1" fillId="9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9" fontId="1" fillId="10" borderId="1" xfId="0" applyNumberFormat="1" applyFont="1" applyFill="1" applyBorder="1" applyAlignment="1">
      <alignment vertical="center"/>
    </xf>
    <xf numFmtId="9" fontId="2" fillId="0" borderId="1" xfId="0" applyNumberFormat="1" applyFont="1" applyFill="1" applyBorder="1" applyAlignment="1">
      <alignment vertical="center"/>
    </xf>
    <xf numFmtId="178" fontId="2" fillId="0" borderId="1" xfId="0" applyNumberFormat="1" applyFont="1" applyFill="1" applyBorder="1" applyAlignment="1">
      <alignment vertical="center"/>
    </xf>
    <xf numFmtId="178" fontId="4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vertical="center"/>
    </xf>
    <xf numFmtId="9" fontId="1" fillId="0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9" fontId="1" fillId="6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/>
    <xf numFmtId="0" fontId="1" fillId="9" borderId="1" xfId="0" applyFont="1" applyFill="1" applyBorder="1" applyAlignment="1"/>
    <xf numFmtId="0" fontId="1" fillId="11" borderId="1" xfId="0" applyFont="1" applyFill="1" applyBorder="1" applyAlignment="1"/>
    <xf numFmtId="0" fontId="1" fillId="3" borderId="1" xfId="0" applyFont="1" applyFill="1" applyBorder="1" applyAlignment="1"/>
    <xf numFmtId="0" fontId="1" fillId="12" borderId="1" xfId="0" applyFont="1" applyFill="1" applyBorder="1" applyAlignment="1"/>
    <xf numFmtId="0" fontId="1" fillId="0" borderId="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15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176" fontId="1" fillId="15" borderId="1" xfId="0" applyNumberFormat="1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176" fontId="1" fillId="15" borderId="1" xfId="0" applyNumberFormat="1" applyFont="1" applyFill="1" applyBorder="1" applyAlignment="1">
      <alignment horizontal="center"/>
    </xf>
    <xf numFmtId="176" fontId="1" fillId="11" borderId="1" xfId="0" applyNumberFormat="1" applyFont="1" applyFill="1" applyBorder="1" applyAlignment="1">
      <alignment vertical="center"/>
    </xf>
    <xf numFmtId="176" fontId="1" fillId="11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vertical="center"/>
    </xf>
    <xf numFmtId="176" fontId="1" fillId="3" borderId="1" xfId="0" applyNumberFormat="1" applyFont="1" applyFill="1" applyBorder="1" applyAlignment="1">
      <alignment horizontal="center"/>
    </xf>
    <xf numFmtId="176" fontId="1" fillId="12" borderId="1" xfId="0" applyNumberFormat="1" applyFont="1" applyFill="1" applyBorder="1" applyAlignment="1">
      <alignment vertical="center"/>
    </xf>
    <xf numFmtId="176" fontId="1" fillId="12" borderId="1" xfId="0" applyNumberFormat="1" applyFont="1" applyFill="1" applyBorder="1" applyAlignment="1">
      <alignment horizontal="center"/>
    </xf>
    <xf numFmtId="176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1" fillId="16" borderId="1" xfId="0" applyFont="1" applyFill="1" applyBorder="1" applyAlignment="1">
      <alignment vertical="center"/>
    </xf>
    <xf numFmtId="9" fontId="1" fillId="15" borderId="1" xfId="0" applyNumberFormat="1" applyFont="1" applyFill="1" applyBorder="1" applyAlignment="1">
      <alignment vertical="center"/>
    </xf>
    <xf numFmtId="9" fontId="1" fillId="0" borderId="1" xfId="0" applyNumberFormat="1" applyFont="1" applyFill="1" applyBorder="1" applyAlignment="1">
      <alignment vertical="center"/>
    </xf>
    <xf numFmtId="9" fontId="1" fillId="11" borderId="1" xfId="0" applyNumberFormat="1" applyFont="1" applyFill="1" applyBorder="1" applyAlignment="1">
      <alignment vertical="center"/>
    </xf>
    <xf numFmtId="9" fontId="1" fillId="3" borderId="1" xfId="0" applyNumberFormat="1" applyFont="1" applyFill="1" applyBorder="1" applyAlignment="1">
      <alignment vertical="center"/>
    </xf>
    <xf numFmtId="9" fontId="1" fillId="12" borderId="1" xfId="0" applyNumberFormat="1" applyFont="1" applyFill="1" applyBorder="1" applyAlignment="1">
      <alignment vertical="center"/>
    </xf>
    <xf numFmtId="10" fontId="1" fillId="0" borderId="1" xfId="0" applyNumberFormat="1" applyFont="1" applyFill="1" applyBorder="1" applyAlignment="1">
      <alignment vertical="center"/>
    </xf>
    <xf numFmtId="10" fontId="1" fillId="11" borderId="1" xfId="0" applyNumberFormat="1" applyFont="1" applyFill="1" applyBorder="1" applyAlignment="1">
      <alignment vertical="center"/>
    </xf>
    <xf numFmtId="10" fontId="1" fillId="3" borderId="1" xfId="0" applyNumberFormat="1" applyFont="1" applyFill="1" applyBorder="1" applyAlignment="1">
      <alignment vertical="center"/>
    </xf>
    <xf numFmtId="10" fontId="1" fillId="12" borderId="1" xfId="0" applyNumberFormat="1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13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5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0" fillId="10" borderId="0" xfId="0" applyFill="1"/>
    <xf numFmtId="0" fontId="0" fillId="0" borderId="0" xfId="0" applyFill="1"/>
    <xf numFmtId="0" fontId="1" fillId="0" borderId="1" xfId="0" applyFont="1" applyFill="1" applyBorder="1"/>
    <xf numFmtId="0" fontId="1" fillId="18" borderId="1" xfId="0" applyFont="1" applyFill="1" applyBorder="1"/>
    <xf numFmtId="0" fontId="1" fillId="10" borderId="1" xfId="0" applyFont="1" applyFill="1" applyBorder="1"/>
    <xf numFmtId="0" fontId="1" fillId="9" borderId="1" xfId="0" applyFont="1" applyFill="1" applyBorder="1"/>
    <xf numFmtId="0" fontId="1" fillId="15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/>
    </xf>
    <xf numFmtId="0" fontId="1" fillId="19" borderId="1" xfId="0" applyFont="1" applyFill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Fill="1" applyBorder="1" applyAlignment="1" quotePrefix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66"/>
      <color rgb="00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tyles" Target="styles.xml"/><Relationship Id="rId22" Type="http://schemas.openxmlformats.org/officeDocument/2006/relationships/sharedStrings" Target="sharedString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装备强化金币消耗!$B$5:$B$104</c:f>
              <c:numCache>
                <c:formatCode>General</c:formatCode>
                <c:ptCount val="100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  <c:pt idx="10">
                  <c:v>135</c:v>
                </c:pt>
                <c:pt idx="11">
                  <c:v>145</c:v>
                </c:pt>
                <c:pt idx="12">
                  <c:v>155</c:v>
                </c:pt>
                <c:pt idx="13">
                  <c:v>165</c:v>
                </c:pt>
                <c:pt idx="14">
                  <c:v>175</c:v>
                </c:pt>
                <c:pt idx="15">
                  <c:v>185</c:v>
                </c:pt>
                <c:pt idx="16">
                  <c:v>195</c:v>
                </c:pt>
                <c:pt idx="17">
                  <c:v>205</c:v>
                </c:pt>
                <c:pt idx="18">
                  <c:v>215</c:v>
                </c:pt>
                <c:pt idx="19">
                  <c:v>225</c:v>
                </c:pt>
                <c:pt idx="20">
                  <c:v>245</c:v>
                </c:pt>
                <c:pt idx="21">
                  <c:v>265</c:v>
                </c:pt>
                <c:pt idx="22">
                  <c:v>285</c:v>
                </c:pt>
                <c:pt idx="23">
                  <c:v>305</c:v>
                </c:pt>
                <c:pt idx="24">
                  <c:v>325</c:v>
                </c:pt>
                <c:pt idx="25">
                  <c:v>345</c:v>
                </c:pt>
                <c:pt idx="26">
                  <c:v>365</c:v>
                </c:pt>
                <c:pt idx="27">
                  <c:v>385</c:v>
                </c:pt>
                <c:pt idx="28">
                  <c:v>425</c:v>
                </c:pt>
                <c:pt idx="29">
                  <c:v>465</c:v>
                </c:pt>
                <c:pt idx="30">
                  <c:v>505</c:v>
                </c:pt>
                <c:pt idx="31">
                  <c:v>545</c:v>
                </c:pt>
                <c:pt idx="32">
                  <c:v>585</c:v>
                </c:pt>
                <c:pt idx="33">
                  <c:v>625</c:v>
                </c:pt>
                <c:pt idx="34">
                  <c:v>665</c:v>
                </c:pt>
                <c:pt idx="35">
                  <c:v>705</c:v>
                </c:pt>
                <c:pt idx="36">
                  <c:v>745</c:v>
                </c:pt>
                <c:pt idx="37">
                  <c:v>825</c:v>
                </c:pt>
                <c:pt idx="38">
                  <c:v>905</c:v>
                </c:pt>
                <c:pt idx="39">
                  <c:v>985</c:v>
                </c:pt>
                <c:pt idx="40">
                  <c:v>1065</c:v>
                </c:pt>
                <c:pt idx="41">
                  <c:v>1145</c:v>
                </c:pt>
                <c:pt idx="42">
                  <c:v>1225</c:v>
                </c:pt>
                <c:pt idx="43">
                  <c:v>1305</c:v>
                </c:pt>
                <c:pt idx="44">
                  <c:v>1385</c:v>
                </c:pt>
                <c:pt idx="45">
                  <c:v>1465</c:v>
                </c:pt>
                <c:pt idx="46">
                  <c:v>1625</c:v>
                </c:pt>
                <c:pt idx="47">
                  <c:v>1785</c:v>
                </c:pt>
                <c:pt idx="48">
                  <c:v>1945</c:v>
                </c:pt>
                <c:pt idx="49">
                  <c:v>2105</c:v>
                </c:pt>
                <c:pt idx="50">
                  <c:v>2265</c:v>
                </c:pt>
                <c:pt idx="51">
                  <c:v>2425</c:v>
                </c:pt>
                <c:pt idx="52">
                  <c:v>2585</c:v>
                </c:pt>
                <c:pt idx="53">
                  <c:v>2745</c:v>
                </c:pt>
                <c:pt idx="54">
                  <c:v>2905</c:v>
                </c:pt>
                <c:pt idx="55">
                  <c:v>3225</c:v>
                </c:pt>
                <c:pt idx="56">
                  <c:v>3545</c:v>
                </c:pt>
                <c:pt idx="57">
                  <c:v>3865</c:v>
                </c:pt>
                <c:pt idx="58">
                  <c:v>4185</c:v>
                </c:pt>
                <c:pt idx="59">
                  <c:v>4505</c:v>
                </c:pt>
                <c:pt idx="60">
                  <c:v>4825</c:v>
                </c:pt>
                <c:pt idx="61">
                  <c:v>5145</c:v>
                </c:pt>
                <c:pt idx="62">
                  <c:v>5465</c:v>
                </c:pt>
                <c:pt idx="63">
                  <c:v>5785</c:v>
                </c:pt>
                <c:pt idx="64">
                  <c:v>6425</c:v>
                </c:pt>
                <c:pt idx="65">
                  <c:v>7065</c:v>
                </c:pt>
                <c:pt idx="66">
                  <c:v>7705</c:v>
                </c:pt>
                <c:pt idx="67">
                  <c:v>8345</c:v>
                </c:pt>
                <c:pt idx="68">
                  <c:v>8985</c:v>
                </c:pt>
                <c:pt idx="69">
                  <c:v>9625</c:v>
                </c:pt>
                <c:pt idx="70">
                  <c:v>10265</c:v>
                </c:pt>
                <c:pt idx="71">
                  <c:v>10905</c:v>
                </c:pt>
                <c:pt idx="72">
                  <c:v>11545</c:v>
                </c:pt>
                <c:pt idx="73">
                  <c:v>12825</c:v>
                </c:pt>
                <c:pt idx="74">
                  <c:v>14105</c:v>
                </c:pt>
                <c:pt idx="75">
                  <c:v>15385</c:v>
                </c:pt>
                <c:pt idx="76">
                  <c:v>16665</c:v>
                </c:pt>
                <c:pt idx="77">
                  <c:v>17945</c:v>
                </c:pt>
                <c:pt idx="78">
                  <c:v>19225</c:v>
                </c:pt>
                <c:pt idx="79">
                  <c:v>20505</c:v>
                </c:pt>
                <c:pt idx="80">
                  <c:v>21785</c:v>
                </c:pt>
                <c:pt idx="81">
                  <c:v>23065</c:v>
                </c:pt>
                <c:pt idx="82">
                  <c:v>25625</c:v>
                </c:pt>
                <c:pt idx="83">
                  <c:v>28185</c:v>
                </c:pt>
                <c:pt idx="84">
                  <c:v>30745</c:v>
                </c:pt>
                <c:pt idx="85">
                  <c:v>33305</c:v>
                </c:pt>
                <c:pt idx="86">
                  <c:v>35865</c:v>
                </c:pt>
                <c:pt idx="87">
                  <c:v>38425</c:v>
                </c:pt>
                <c:pt idx="88">
                  <c:v>40985</c:v>
                </c:pt>
                <c:pt idx="89">
                  <c:v>43545</c:v>
                </c:pt>
                <c:pt idx="90">
                  <c:v>46105</c:v>
                </c:pt>
                <c:pt idx="91">
                  <c:v>51225</c:v>
                </c:pt>
                <c:pt idx="92">
                  <c:v>56345</c:v>
                </c:pt>
                <c:pt idx="93">
                  <c:v>61465</c:v>
                </c:pt>
                <c:pt idx="94">
                  <c:v>66585</c:v>
                </c:pt>
                <c:pt idx="95">
                  <c:v>71705</c:v>
                </c:pt>
                <c:pt idx="96">
                  <c:v>76825</c:v>
                </c:pt>
                <c:pt idx="97">
                  <c:v>81945</c:v>
                </c:pt>
                <c:pt idx="98">
                  <c:v>87065</c:v>
                </c:pt>
                <c:pt idx="99">
                  <c:v>92185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54096"/>
        <c:axId val="234964384"/>
      </c:scatterChart>
      <c:valAx>
        <c:axId val="3571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964384"/>
        <c:crosses val="autoZero"/>
        <c:crossBetween val="midCat"/>
      </c:valAx>
      <c:valAx>
        <c:axId val="2349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1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77aa4a-67e1-42af-9ef0-a5ec136d5da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16</xdr:row>
      <xdr:rowOff>0</xdr:rowOff>
    </xdr:from>
    <xdr:to>
      <xdr:col>3</xdr:col>
      <xdr:colOff>25400</xdr:colOff>
      <xdr:row>19</xdr:row>
      <xdr:rowOff>161925</xdr:rowOff>
    </xdr:to>
    <xdr:sp>
      <xdr:nvSpPr>
        <xdr:cNvPr id="2" name="流程图: 过程 1"/>
        <xdr:cNvSpPr/>
      </xdr:nvSpPr>
      <xdr:spPr>
        <a:xfrm>
          <a:off x="664845" y="3276600"/>
          <a:ext cx="1369060" cy="67627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首先按照装备品质进行</a:t>
          </a:r>
          <a:r>
            <a:rPr lang="en-US" altLang="zh-CN" sz="1100"/>
            <a:t>【</a:t>
          </a:r>
          <a:r>
            <a:rPr lang="zh-CN" altLang="en-US" sz="1100"/>
            <a:t>随机属性</a:t>
          </a:r>
          <a:r>
            <a:rPr lang="en-US" altLang="zh-CN" sz="1100"/>
            <a:t>】</a:t>
          </a:r>
          <a:r>
            <a:rPr lang="zh-CN" altLang="en-US" sz="1100"/>
            <a:t>条数的随机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21</xdr:row>
      <xdr:rowOff>136525</xdr:rowOff>
    </xdr:from>
    <xdr:to>
      <xdr:col>3</xdr:col>
      <xdr:colOff>6350</xdr:colOff>
      <xdr:row>26</xdr:row>
      <xdr:rowOff>106680</xdr:rowOff>
    </xdr:to>
    <xdr:sp>
      <xdr:nvSpPr>
        <xdr:cNvPr id="3" name="流程图: 过程 2"/>
        <xdr:cNvSpPr/>
      </xdr:nvSpPr>
      <xdr:spPr>
        <a:xfrm>
          <a:off x="664845" y="4270375"/>
          <a:ext cx="1350010" cy="82740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其次按照装备品质进行</a:t>
          </a:r>
          <a:r>
            <a:rPr lang="en-US" altLang="zh-CN" sz="1100"/>
            <a:t>【</a:t>
          </a:r>
          <a:r>
            <a:rPr lang="zh-CN" altLang="en-US" sz="1100"/>
            <a:t>随机属性</a:t>
          </a:r>
          <a:r>
            <a:rPr lang="en-US" altLang="zh-CN" sz="1100"/>
            <a:t>】</a:t>
          </a:r>
          <a:r>
            <a:rPr lang="zh-CN" altLang="en-US" sz="1100"/>
            <a:t>数值种类的随机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27</xdr:row>
      <xdr:rowOff>127635</xdr:rowOff>
    </xdr:from>
    <xdr:to>
      <xdr:col>3</xdr:col>
      <xdr:colOff>25400</xdr:colOff>
      <xdr:row>31</xdr:row>
      <xdr:rowOff>149860</xdr:rowOff>
    </xdr:to>
    <xdr:sp>
      <xdr:nvSpPr>
        <xdr:cNvPr id="4" name="流程图: 过程 3"/>
        <xdr:cNvSpPr/>
      </xdr:nvSpPr>
      <xdr:spPr>
        <a:xfrm>
          <a:off x="664845" y="5290185"/>
          <a:ext cx="1369060" cy="7080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最后按照装备品质进行</a:t>
          </a:r>
          <a:r>
            <a:rPr lang="en-US" altLang="zh-CN" sz="1100"/>
            <a:t>【</a:t>
          </a:r>
          <a:r>
            <a:rPr lang="zh-CN" altLang="en-US" sz="1100"/>
            <a:t>随机属性</a:t>
          </a:r>
          <a:r>
            <a:rPr lang="en-US" altLang="zh-CN" sz="1100"/>
            <a:t>】</a:t>
          </a:r>
          <a:r>
            <a:rPr lang="zh-CN" altLang="en-US" sz="1100"/>
            <a:t>数值品质的随机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3175</xdr:colOff>
      <xdr:row>19</xdr:row>
      <xdr:rowOff>161925</xdr:rowOff>
    </xdr:from>
    <xdr:to>
      <xdr:col>2</xdr:col>
      <xdr:colOff>12700</xdr:colOff>
      <xdr:row>21</xdr:row>
      <xdr:rowOff>136525</xdr:rowOff>
    </xdr:to>
    <xdr:cxnSp>
      <xdr:nvCxnSpPr>
        <xdr:cNvPr id="5" name="直接箭头连接符 4"/>
        <xdr:cNvCxnSpPr>
          <a:stCxn id="2" idx="2"/>
          <a:endCxn id="3" idx="0"/>
        </xdr:cNvCxnSpPr>
      </xdr:nvCxnSpPr>
      <xdr:spPr>
        <a:xfrm flipH="1">
          <a:off x="1339850" y="3952875"/>
          <a:ext cx="9525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4445</xdr:colOff>
      <xdr:row>26</xdr:row>
      <xdr:rowOff>106680</xdr:rowOff>
    </xdr:from>
    <xdr:to>
      <xdr:col>2</xdr:col>
      <xdr:colOff>12065</xdr:colOff>
      <xdr:row>27</xdr:row>
      <xdr:rowOff>127635</xdr:rowOff>
    </xdr:to>
    <xdr:cxnSp>
      <xdr:nvCxnSpPr>
        <xdr:cNvPr id="6" name="直接箭头连接符 5"/>
        <xdr:cNvCxnSpPr>
          <a:stCxn id="3" idx="2"/>
          <a:endCxn id="4" idx="0"/>
        </xdr:cNvCxnSpPr>
      </xdr:nvCxnSpPr>
      <xdr:spPr>
        <a:xfrm>
          <a:off x="1341120" y="5097780"/>
          <a:ext cx="7620" cy="1924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44</xdr:col>
      <xdr:colOff>228600</xdr:colOff>
      <xdr:row>163</xdr:row>
      <xdr:rowOff>28575</xdr:rowOff>
    </xdr:from>
    <xdr:to>
      <xdr:col>51</xdr:col>
      <xdr:colOff>133350</xdr:colOff>
      <xdr:row>182</xdr:row>
      <xdr:rowOff>9525</xdr:rowOff>
    </xdr:to>
    <xdr:graphicFrame>
      <xdr:nvGraphicFramePr>
        <xdr:cNvPr id="2" name="图表 1"/>
        <xdr:cNvGraphicFramePr/>
      </xdr:nvGraphicFramePr>
      <xdr:xfrm>
        <a:off x="29481780" y="33842325"/>
        <a:ext cx="4705350" cy="3238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Mc\Desktop\2014.9.10&#25968;&#20540;&#20307;&#319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BaiduNetdiskDownload\&#21019;&#19990;&#39033;&#30446;\design\&#25968;&#20540;&#34920;&#26684;\&#25968;&#20540;&#35268;&#21010;&#34920;2021010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设定"/>
      <sheetName val="装备强化-主角"/>
      <sheetName val="装备基础-主角"/>
      <sheetName val="装备锻造-主角"/>
      <sheetName val="装备升星（参考表）-主角"/>
      <sheetName val="星槽开放规则-主角"/>
      <sheetName val="技能系统-主角"/>
      <sheetName val="属性成长-主角"/>
      <sheetName val="潜能点-主角"/>
      <sheetName val="天元加成-主角"/>
      <sheetName val="坐骑加成-主角"/>
      <sheetName val="套装加成-主角"/>
      <sheetName val="称号加成-主角"/>
      <sheetName val="属性成长-英雄"/>
      <sheetName val="技能成长-英雄"/>
      <sheetName val="神兵系统-强化成长"/>
      <sheetName val="神兵系统-配置"/>
      <sheetName val="传奇副本怪物成长"/>
      <sheetName val="普通、困难副本怪物成长"/>
      <sheetName val="主线副本节奏"/>
      <sheetName val="属性培养-英雄"/>
      <sheetName val="地元加成-英雄"/>
      <sheetName val="升星-英雄"/>
      <sheetName val="神兵系统-消耗"/>
      <sheetName val="系统产出统计"/>
      <sheetName val="Sheet2"/>
      <sheetName val="怪物属性调节"/>
    </sheetNames>
    <sheetDataSet>
      <sheetData sheetId="0" refreshError="1">
        <row r="21">
          <cell r="D21">
            <v>1.8</v>
          </cell>
        </row>
      </sheetData>
      <sheetData sheetId="1" refreshError="1">
        <row r="15">
          <cell r="F15">
            <v>16</v>
          </cell>
        </row>
        <row r="25">
          <cell r="F25">
            <v>47</v>
          </cell>
        </row>
        <row r="35">
          <cell r="F35">
            <v>93</v>
          </cell>
        </row>
        <row r="45">
          <cell r="F45">
            <v>140</v>
          </cell>
        </row>
        <row r="55">
          <cell r="F55">
            <v>202</v>
          </cell>
        </row>
        <row r="56">
          <cell r="F56">
            <v>208</v>
          </cell>
        </row>
        <row r="57">
          <cell r="F57">
            <v>214</v>
          </cell>
        </row>
        <row r="58">
          <cell r="F58">
            <v>220</v>
          </cell>
        </row>
        <row r="59">
          <cell r="F59">
            <v>226</v>
          </cell>
        </row>
        <row r="60">
          <cell r="F60">
            <v>233</v>
          </cell>
        </row>
        <row r="61">
          <cell r="F61">
            <v>239</v>
          </cell>
        </row>
        <row r="62">
          <cell r="F62">
            <v>245</v>
          </cell>
        </row>
        <row r="63">
          <cell r="F63">
            <v>251</v>
          </cell>
        </row>
        <row r="64">
          <cell r="F64">
            <v>257</v>
          </cell>
        </row>
        <row r="65">
          <cell r="F65">
            <v>264</v>
          </cell>
        </row>
        <row r="70">
          <cell r="F70">
            <v>302</v>
          </cell>
        </row>
        <row r="75">
          <cell r="F75">
            <v>341</v>
          </cell>
        </row>
        <row r="80">
          <cell r="F80">
            <v>380</v>
          </cell>
        </row>
        <row r="85">
          <cell r="F85">
            <v>419</v>
          </cell>
        </row>
        <row r="95">
          <cell r="F95">
            <v>512</v>
          </cell>
        </row>
        <row r="105">
          <cell r="F105">
            <v>605</v>
          </cell>
        </row>
        <row r="115">
          <cell r="F115">
            <v>713</v>
          </cell>
        </row>
        <row r="125">
          <cell r="F125">
            <v>822</v>
          </cell>
        </row>
        <row r="135">
          <cell r="F135">
            <v>946</v>
          </cell>
        </row>
        <row r="145">
          <cell r="F145">
            <v>1070</v>
          </cell>
        </row>
      </sheetData>
      <sheetData sheetId="2" refreshError="1">
        <row r="2">
          <cell r="D2">
            <v>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属性分配"/>
      <sheetName val="装备基础"/>
      <sheetName val="装备强化"/>
      <sheetName val="装备洗炼"/>
      <sheetName val="角色升级"/>
      <sheetName val="套装组成"/>
      <sheetName val="职业技能"/>
      <sheetName val="装备洗炼属性划分"/>
      <sheetName val="装备洗炼数值配置"/>
    </sheetNames>
    <sheetDataSet>
      <sheetData sheetId="0">
        <row r="2">
          <cell r="B2">
            <v>1</v>
          </cell>
        </row>
        <row r="3">
          <cell r="B3">
            <v>2</v>
          </cell>
        </row>
      </sheetData>
      <sheetData sheetId="1">
        <row r="4">
          <cell r="F4">
            <v>1</v>
          </cell>
          <cell r="G4">
            <v>1</v>
          </cell>
          <cell r="H4">
            <v>4</v>
          </cell>
          <cell r="I4">
            <v>2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4</v>
          </cell>
          <cell r="O4">
            <v>2</v>
          </cell>
          <cell r="P4">
            <v>3</v>
          </cell>
          <cell r="Q4">
            <v>3</v>
          </cell>
          <cell r="R4">
            <v>133</v>
          </cell>
        </row>
        <row r="5">
          <cell r="F5">
            <v>2</v>
          </cell>
          <cell r="G5">
            <v>1</v>
          </cell>
          <cell r="H5">
            <v>4</v>
          </cell>
          <cell r="I5">
            <v>2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4</v>
          </cell>
          <cell r="O5">
            <v>2</v>
          </cell>
          <cell r="P5">
            <v>3</v>
          </cell>
          <cell r="Q5">
            <v>3</v>
          </cell>
          <cell r="R5">
            <v>133</v>
          </cell>
        </row>
        <row r="6">
          <cell r="F6">
            <v>3</v>
          </cell>
          <cell r="G6">
            <v>1</v>
          </cell>
          <cell r="H6">
            <v>4</v>
          </cell>
          <cell r="I6">
            <v>2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4</v>
          </cell>
          <cell r="O6">
            <v>2</v>
          </cell>
          <cell r="P6">
            <v>3</v>
          </cell>
          <cell r="Q6">
            <v>3</v>
          </cell>
          <cell r="R6">
            <v>133</v>
          </cell>
        </row>
        <row r="7">
          <cell r="F7">
            <v>4</v>
          </cell>
          <cell r="G7">
            <v>1</v>
          </cell>
          <cell r="H7">
            <v>4</v>
          </cell>
          <cell r="I7">
            <v>2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4</v>
          </cell>
          <cell r="O7">
            <v>2</v>
          </cell>
          <cell r="P7">
            <v>3</v>
          </cell>
          <cell r="Q7">
            <v>3</v>
          </cell>
          <cell r="R7">
            <v>133</v>
          </cell>
        </row>
        <row r="8">
          <cell r="F8">
            <v>5</v>
          </cell>
          <cell r="G8">
            <v>1</v>
          </cell>
          <cell r="H8">
            <v>4</v>
          </cell>
          <cell r="I8">
            <v>2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4</v>
          </cell>
          <cell r="O8">
            <v>2</v>
          </cell>
          <cell r="P8">
            <v>3</v>
          </cell>
          <cell r="Q8">
            <v>3</v>
          </cell>
          <cell r="R8">
            <v>133</v>
          </cell>
        </row>
        <row r="9">
          <cell r="F9">
            <v>6</v>
          </cell>
          <cell r="G9">
            <v>1</v>
          </cell>
          <cell r="H9">
            <v>4</v>
          </cell>
          <cell r="I9">
            <v>2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4</v>
          </cell>
          <cell r="O9">
            <v>2</v>
          </cell>
          <cell r="P9">
            <v>3</v>
          </cell>
          <cell r="Q9">
            <v>3</v>
          </cell>
          <cell r="R9">
            <v>133</v>
          </cell>
        </row>
        <row r="10">
          <cell r="F10">
            <v>7</v>
          </cell>
          <cell r="G10">
            <v>1</v>
          </cell>
          <cell r="H10">
            <v>4</v>
          </cell>
          <cell r="I10">
            <v>2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4</v>
          </cell>
          <cell r="O10">
            <v>2</v>
          </cell>
          <cell r="P10">
            <v>3</v>
          </cell>
          <cell r="Q10">
            <v>3</v>
          </cell>
          <cell r="R10">
            <v>133</v>
          </cell>
        </row>
        <row r="11">
          <cell r="F11">
            <v>8</v>
          </cell>
          <cell r="G11">
            <v>1</v>
          </cell>
          <cell r="H11">
            <v>4</v>
          </cell>
          <cell r="I11">
            <v>2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4</v>
          </cell>
          <cell r="O11">
            <v>2</v>
          </cell>
          <cell r="P11">
            <v>3</v>
          </cell>
          <cell r="Q11">
            <v>3</v>
          </cell>
          <cell r="R11">
            <v>133</v>
          </cell>
        </row>
        <row r="12">
          <cell r="F12">
            <v>9</v>
          </cell>
          <cell r="G12">
            <v>1</v>
          </cell>
          <cell r="H12">
            <v>4</v>
          </cell>
          <cell r="I12">
            <v>2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4</v>
          </cell>
          <cell r="O12">
            <v>2</v>
          </cell>
          <cell r="P12">
            <v>3</v>
          </cell>
          <cell r="Q12">
            <v>3</v>
          </cell>
          <cell r="R12">
            <v>133</v>
          </cell>
        </row>
        <row r="13">
          <cell r="F13">
            <v>10</v>
          </cell>
          <cell r="G13">
            <v>2</v>
          </cell>
          <cell r="H13">
            <v>8</v>
          </cell>
          <cell r="I13">
            <v>4</v>
          </cell>
          <cell r="J13">
            <v>2</v>
          </cell>
          <cell r="K13">
            <v>2</v>
          </cell>
          <cell r="L13">
            <v>2</v>
          </cell>
          <cell r="M13">
            <v>2</v>
          </cell>
          <cell r="N13">
            <v>8</v>
          </cell>
          <cell r="O13">
            <v>5</v>
          </cell>
          <cell r="P13">
            <v>6</v>
          </cell>
          <cell r="Q13">
            <v>6</v>
          </cell>
          <cell r="R13">
            <v>266</v>
          </cell>
        </row>
        <row r="14">
          <cell r="F14">
            <v>11</v>
          </cell>
          <cell r="G14">
            <v>2</v>
          </cell>
          <cell r="H14">
            <v>8</v>
          </cell>
          <cell r="I14">
            <v>4</v>
          </cell>
          <cell r="J14">
            <v>2</v>
          </cell>
          <cell r="K14">
            <v>2</v>
          </cell>
          <cell r="L14">
            <v>2</v>
          </cell>
          <cell r="M14">
            <v>2</v>
          </cell>
          <cell r="N14">
            <v>8</v>
          </cell>
          <cell r="O14">
            <v>5</v>
          </cell>
          <cell r="P14">
            <v>6</v>
          </cell>
          <cell r="Q14">
            <v>6</v>
          </cell>
          <cell r="R14">
            <v>266</v>
          </cell>
        </row>
        <row r="15">
          <cell r="F15">
            <v>12</v>
          </cell>
          <cell r="G15">
            <v>2</v>
          </cell>
          <cell r="H15">
            <v>8</v>
          </cell>
          <cell r="I15">
            <v>4</v>
          </cell>
          <cell r="J15">
            <v>2</v>
          </cell>
          <cell r="K15">
            <v>2</v>
          </cell>
          <cell r="L15">
            <v>2</v>
          </cell>
          <cell r="M15">
            <v>2</v>
          </cell>
          <cell r="N15">
            <v>8</v>
          </cell>
          <cell r="O15">
            <v>5</v>
          </cell>
          <cell r="P15">
            <v>6</v>
          </cell>
          <cell r="Q15">
            <v>6</v>
          </cell>
          <cell r="R15">
            <v>266</v>
          </cell>
        </row>
        <row r="16">
          <cell r="F16">
            <v>13</v>
          </cell>
          <cell r="G16">
            <v>2</v>
          </cell>
          <cell r="H16">
            <v>8</v>
          </cell>
          <cell r="I16">
            <v>4</v>
          </cell>
          <cell r="J16">
            <v>2</v>
          </cell>
          <cell r="K16">
            <v>2</v>
          </cell>
          <cell r="L16">
            <v>2</v>
          </cell>
          <cell r="M16">
            <v>2</v>
          </cell>
          <cell r="N16">
            <v>8</v>
          </cell>
          <cell r="O16">
            <v>5</v>
          </cell>
          <cell r="P16">
            <v>6</v>
          </cell>
          <cell r="Q16">
            <v>6</v>
          </cell>
          <cell r="R16">
            <v>266</v>
          </cell>
        </row>
        <row r="17">
          <cell r="F17">
            <v>14</v>
          </cell>
          <cell r="G17">
            <v>2</v>
          </cell>
          <cell r="H17">
            <v>8</v>
          </cell>
          <cell r="I17">
            <v>4</v>
          </cell>
          <cell r="J17">
            <v>2</v>
          </cell>
          <cell r="K17">
            <v>2</v>
          </cell>
          <cell r="L17">
            <v>2</v>
          </cell>
          <cell r="M17">
            <v>2</v>
          </cell>
          <cell r="N17">
            <v>8</v>
          </cell>
          <cell r="O17">
            <v>5</v>
          </cell>
          <cell r="P17">
            <v>6</v>
          </cell>
          <cell r="Q17">
            <v>6</v>
          </cell>
          <cell r="R17">
            <v>266</v>
          </cell>
        </row>
        <row r="18">
          <cell r="F18">
            <v>15</v>
          </cell>
          <cell r="G18">
            <v>2</v>
          </cell>
          <cell r="H18">
            <v>8</v>
          </cell>
          <cell r="I18">
            <v>4</v>
          </cell>
          <cell r="J18">
            <v>2</v>
          </cell>
          <cell r="K18">
            <v>2</v>
          </cell>
          <cell r="L18">
            <v>2</v>
          </cell>
          <cell r="M18">
            <v>2</v>
          </cell>
          <cell r="N18">
            <v>8</v>
          </cell>
          <cell r="O18">
            <v>5</v>
          </cell>
          <cell r="P18">
            <v>6</v>
          </cell>
          <cell r="Q18">
            <v>6</v>
          </cell>
          <cell r="R18">
            <v>266</v>
          </cell>
        </row>
        <row r="19">
          <cell r="F19">
            <v>16</v>
          </cell>
          <cell r="G19">
            <v>2</v>
          </cell>
          <cell r="H19">
            <v>8</v>
          </cell>
          <cell r="I19">
            <v>4</v>
          </cell>
          <cell r="J19">
            <v>2</v>
          </cell>
          <cell r="K19">
            <v>2</v>
          </cell>
          <cell r="L19">
            <v>2</v>
          </cell>
          <cell r="M19">
            <v>2</v>
          </cell>
          <cell r="N19">
            <v>8</v>
          </cell>
          <cell r="O19">
            <v>5</v>
          </cell>
          <cell r="P19">
            <v>6</v>
          </cell>
          <cell r="Q19">
            <v>6</v>
          </cell>
          <cell r="R19">
            <v>266</v>
          </cell>
        </row>
        <row r="20">
          <cell r="F20">
            <v>17</v>
          </cell>
          <cell r="G20">
            <v>2</v>
          </cell>
          <cell r="H20">
            <v>8</v>
          </cell>
          <cell r="I20">
            <v>4</v>
          </cell>
          <cell r="J20">
            <v>2</v>
          </cell>
          <cell r="K20">
            <v>2</v>
          </cell>
          <cell r="L20">
            <v>2</v>
          </cell>
          <cell r="M20">
            <v>2</v>
          </cell>
          <cell r="N20">
            <v>8</v>
          </cell>
          <cell r="O20">
            <v>5</v>
          </cell>
          <cell r="P20">
            <v>6</v>
          </cell>
          <cell r="Q20">
            <v>6</v>
          </cell>
          <cell r="R20">
            <v>266</v>
          </cell>
        </row>
        <row r="21">
          <cell r="F21">
            <v>18</v>
          </cell>
          <cell r="G21">
            <v>2</v>
          </cell>
          <cell r="H21">
            <v>8</v>
          </cell>
          <cell r="I21">
            <v>4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8</v>
          </cell>
          <cell r="O21">
            <v>5</v>
          </cell>
          <cell r="P21">
            <v>6</v>
          </cell>
          <cell r="Q21">
            <v>6</v>
          </cell>
          <cell r="R21">
            <v>266</v>
          </cell>
        </row>
        <row r="22">
          <cell r="F22">
            <v>19</v>
          </cell>
          <cell r="G22">
            <v>2</v>
          </cell>
          <cell r="H22">
            <v>8</v>
          </cell>
          <cell r="I22">
            <v>4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8</v>
          </cell>
          <cell r="O22">
            <v>5</v>
          </cell>
          <cell r="P22">
            <v>6</v>
          </cell>
          <cell r="Q22">
            <v>6</v>
          </cell>
          <cell r="R22">
            <v>266</v>
          </cell>
        </row>
        <row r="23">
          <cell r="F23">
            <v>20</v>
          </cell>
          <cell r="G23">
            <v>4</v>
          </cell>
          <cell r="H23">
            <v>16</v>
          </cell>
          <cell r="I23">
            <v>8</v>
          </cell>
          <cell r="J23">
            <v>4</v>
          </cell>
          <cell r="K23">
            <v>4</v>
          </cell>
          <cell r="L23">
            <v>4</v>
          </cell>
          <cell r="M23">
            <v>4</v>
          </cell>
          <cell r="N23">
            <v>16</v>
          </cell>
          <cell r="O23">
            <v>10</v>
          </cell>
          <cell r="P23">
            <v>13</v>
          </cell>
          <cell r="Q23">
            <v>13</v>
          </cell>
          <cell r="R23">
            <v>533</v>
          </cell>
        </row>
        <row r="24">
          <cell r="F24">
            <v>21</v>
          </cell>
          <cell r="G24">
            <v>4</v>
          </cell>
          <cell r="H24">
            <v>16</v>
          </cell>
          <cell r="I24">
            <v>8</v>
          </cell>
          <cell r="J24">
            <v>4</v>
          </cell>
          <cell r="K24">
            <v>4</v>
          </cell>
          <cell r="L24">
            <v>4</v>
          </cell>
          <cell r="M24">
            <v>4</v>
          </cell>
          <cell r="N24">
            <v>16</v>
          </cell>
          <cell r="O24">
            <v>10</v>
          </cell>
          <cell r="P24">
            <v>13</v>
          </cell>
          <cell r="Q24">
            <v>13</v>
          </cell>
          <cell r="R24">
            <v>533</v>
          </cell>
        </row>
        <row r="25">
          <cell r="F25">
            <v>22</v>
          </cell>
          <cell r="G25">
            <v>4</v>
          </cell>
          <cell r="H25">
            <v>16</v>
          </cell>
          <cell r="I25">
            <v>8</v>
          </cell>
          <cell r="J25">
            <v>4</v>
          </cell>
          <cell r="K25">
            <v>4</v>
          </cell>
          <cell r="L25">
            <v>4</v>
          </cell>
          <cell r="M25">
            <v>4</v>
          </cell>
          <cell r="N25">
            <v>16</v>
          </cell>
          <cell r="O25">
            <v>10</v>
          </cell>
          <cell r="P25">
            <v>13</v>
          </cell>
          <cell r="Q25">
            <v>13</v>
          </cell>
          <cell r="R25">
            <v>533</v>
          </cell>
        </row>
        <row r="26">
          <cell r="F26">
            <v>23</v>
          </cell>
          <cell r="G26">
            <v>4</v>
          </cell>
          <cell r="H26">
            <v>16</v>
          </cell>
          <cell r="I26">
            <v>8</v>
          </cell>
          <cell r="J26">
            <v>4</v>
          </cell>
          <cell r="K26">
            <v>4</v>
          </cell>
          <cell r="L26">
            <v>4</v>
          </cell>
          <cell r="M26">
            <v>4</v>
          </cell>
          <cell r="N26">
            <v>16</v>
          </cell>
          <cell r="O26">
            <v>10</v>
          </cell>
          <cell r="P26">
            <v>13</v>
          </cell>
          <cell r="Q26">
            <v>13</v>
          </cell>
          <cell r="R26">
            <v>533</v>
          </cell>
        </row>
        <row r="27">
          <cell r="F27">
            <v>24</v>
          </cell>
          <cell r="G27">
            <v>4</v>
          </cell>
          <cell r="H27">
            <v>16</v>
          </cell>
          <cell r="I27">
            <v>8</v>
          </cell>
          <cell r="J27">
            <v>4</v>
          </cell>
          <cell r="K27">
            <v>4</v>
          </cell>
          <cell r="L27">
            <v>4</v>
          </cell>
          <cell r="M27">
            <v>4</v>
          </cell>
          <cell r="N27">
            <v>16</v>
          </cell>
          <cell r="O27">
            <v>10</v>
          </cell>
          <cell r="P27">
            <v>13</v>
          </cell>
          <cell r="Q27">
            <v>13</v>
          </cell>
          <cell r="R27">
            <v>533</v>
          </cell>
        </row>
        <row r="28">
          <cell r="F28">
            <v>25</v>
          </cell>
          <cell r="G28">
            <v>4</v>
          </cell>
          <cell r="H28">
            <v>16</v>
          </cell>
          <cell r="I28">
            <v>8</v>
          </cell>
          <cell r="J28">
            <v>4</v>
          </cell>
          <cell r="K28">
            <v>4</v>
          </cell>
          <cell r="L28">
            <v>4</v>
          </cell>
          <cell r="M28">
            <v>4</v>
          </cell>
          <cell r="N28">
            <v>16</v>
          </cell>
          <cell r="O28">
            <v>10</v>
          </cell>
          <cell r="P28">
            <v>13</v>
          </cell>
          <cell r="Q28">
            <v>13</v>
          </cell>
          <cell r="R28">
            <v>533</v>
          </cell>
        </row>
        <row r="29">
          <cell r="F29">
            <v>26</v>
          </cell>
          <cell r="G29">
            <v>4</v>
          </cell>
          <cell r="H29">
            <v>16</v>
          </cell>
          <cell r="I29">
            <v>8</v>
          </cell>
          <cell r="J29">
            <v>4</v>
          </cell>
          <cell r="K29">
            <v>4</v>
          </cell>
          <cell r="L29">
            <v>4</v>
          </cell>
          <cell r="M29">
            <v>4</v>
          </cell>
          <cell r="N29">
            <v>16</v>
          </cell>
          <cell r="O29">
            <v>10</v>
          </cell>
          <cell r="P29">
            <v>13</v>
          </cell>
          <cell r="Q29">
            <v>13</v>
          </cell>
          <cell r="R29">
            <v>533</v>
          </cell>
        </row>
        <row r="30">
          <cell r="F30">
            <v>27</v>
          </cell>
          <cell r="G30">
            <v>4</v>
          </cell>
          <cell r="H30">
            <v>16</v>
          </cell>
          <cell r="I30">
            <v>8</v>
          </cell>
          <cell r="J30">
            <v>4</v>
          </cell>
          <cell r="K30">
            <v>4</v>
          </cell>
          <cell r="L30">
            <v>4</v>
          </cell>
          <cell r="M30">
            <v>4</v>
          </cell>
          <cell r="N30">
            <v>16</v>
          </cell>
          <cell r="O30">
            <v>10</v>
          </cell>
          <cell r="P30">
            <v>13</v>
          </cell>
          <cell r="Q30">
            <v>13</v>
          </cell>
          <cell r="R30">
            <v>533</v>
          </cell>
        </row>
        <row r="31">
          <cell r="F31">
            <v>28</v>
          </cell>
          <cell r="G31">
            <v>4</v>
          </cell>
          <cell r="H31">
            <v>16</v>
          </cell>
          <cell r="I31">
            <v>8</v>
          </cell>
          <cell r="J31">
            <v>4</v>
          </cell>
          <cell r="K31">
            <v>4</v>
          </cell>
          <cell r="L31">
            <v>4</v>
          </cell>
          <cell r="M31">
            <v>4</v>
          </cell>
          <cell r="N31">
            <v>16</v>
          </cell>
          <cell r="O31">
            <v>10</v>
          </cell>
          <cell r="P31">
            <v>13</v>
          </cell>
          <cell r="Q31">
            <v>13</v>
          </cell>
          <cell r="R31">
            <v>533</v>
          </cell>
        </row>
        <row r="32">
          <cell r="F32">
            <v>29</v>
          </cell>
          <cell r="G32">
            <v>4</v>
          </cell>
          <cell r="H32">
            <v>16</v>
          </cell>
          <cell r="I32">
            <v>8</v>
          </cell>
          <cell r="J32">
            <v>4</v>
          </cell>
          <cell r="K32">
            <v>4</v>
          </cell>
          <cell r="L32">
            <v>4</v>
          </cell>
          <cell r="M32">
            <v>4</v>
          </cell>
          <cell r="N32">
            <v>16</v>
          </cell>
          <cell r="O32">
            <v>10</v>
          </cell>
          <cell r="P32">
            <v>13</v>
          </cell>
          <cell r="Q32">
            <v>13</v>
          </cell>
          <cell r="R32">
            <v>533</v>
          </cell>
        </row>
        <row r="33">
          <cell r="F33">
            <v>30</v>
          </cell>
          <cell r="G33">
            <v>7</v>
          </cell>
          <cell r="H33">
            <v>28</v>
          </cell>
          <cell r="I33">
            <v>14</v>
          </cell>
          <cell r="J33">
            <v>7</v>
          </cell>
          <cell r="K33">
            <v>7</v>
          </cell>
          <cell r="L33">
            <v>7</v>
          </cell>
          <cell r="M33">
            <v>7</v>
          </cell>
          <cell r="N33">
            <v>28</v>
          </cell>
          <cell r="O33">
            <v>18</v>
          </cell>
          <cell r="P33">
            <v>23</v>
          </cell>
          <cell r="Q33">
            <v>23</v>
          </cell>
          <cell r="R33">
            <v>933</v>
          </cell>
        </row>
        <row r="34">
          <cell r="F34">
            <v>31</v>
          </cell>
          <cell r="G34">
            <v>7</v>
          </cell>
          <cell r="H34">
            <v>28</v>
          </cell>
          <cell r="I34">
            <v>14</v>
          </cell>
          <cell r="J34">
            <v>7</v>
          </cell>
          <cell r="K34">
            <v>7</v>
          </cell>
          <cell r="L34">
            <v>7</v>
          </cell>
          <cell r="M34">
            <v>7</v>
          </cell>
          <cell r="N34">
            <v>28</v>
          </cell>
          <cell r="O34">
            <v>18</v>
          </cell>
          <cell r="P34">
            <v>23</v>
          </cell>
          <cell r="Q34">
            <v>23</v>
          </cell>
          <cell r="R34">
            <v>933</v>
          </cell>
        </row>
        <row r="35">
          <cell r="F35">
            <v>32</v>
          </cell>
          <cell r="G35">
            <v>7</v>
          </cell>
          <cell r="H35">
            <v>28</v>
          </cell>
          <cell r="I35">
            <v>14</v>
          </cell>
          <cell r="J35">
            <v>7</v>
          </cell>
          <cell r="K35">
            <v>7</v>
          </cell>
          <cell r="L35">
            <v>7</v>
          </cell>
          <cell r="M35">
            <v>7</v>
          </cell>
          <cell r="N35">
            <v>28</v>
          </cell>
          <cell r="O35">
            <v>18</v>
          </cell>
          <cell r="P35">
            <v>23</v>
          </cell>
          <cell r="Q35">
            <v>23</v>
          </cell>
          <cell r="R35">
            <v>933</v>
          </cell>
        </row>
        <row r="36">
          <cell r="F36">
            <v>33</v>
          </cell>
          <cell r="G36">
            <v>7</v>
          </cell>
          <cell r="H36">
            <v>28</v>
          </cell>
          <cell r="I36">
            <v>14</v>
          </cell>
          <cell r="J36">
            <v>7</v>
          </cell>
          <cell r="K36">
            <v>7</v>
          </cell>
          <cell r="L36">
            <v>7</v>
          </cell>
          <cell r="M36">
            <v>7</v>
          </cell>
          <cell r="N36">
            <v>28</v>
          </cell>
          <cell r="O36">
            <v>18</v>
          </cell>
          <cell r="P36">
            <v>23</v>
          </cell>
          <cell r="Q36">
            <v>23</v>
          </cell>
          <cell r="R36">
            <v>933</v>
          </cell>
        </row>
        <row r="37">
          <cell r="F37">
            <v>34</v>
          </cell>
          <cell r="G37">
            <v>7</v>
          </cell>
          <cell r="H37">
            <v>28</v>
          </cell>
          <cell r="I37">
            <v>14</v>
          </cell>
          <cell r="J37">
            <v>7</v>
          </cell>
          <cell r="K37">
            <v>7</v>
          </cell>
          <cell r="L37">
            <v>7</v>
          </cell>
          <cell r="M37">
            <v>7</v>
          </cell>
          <cell r="N37">
            <v>28</v>
          </cell>
          <cell r="O37">
            <v>18</v>
          </cell>
          <cell r="P37">
            <v>23</v>
          </cell>
          <cell r="Q37">
            <v>23</v>
          </cell>
          <cell r="R37">
            <v>933</v>
          </cell>
        </row>
        <row r="38">
          <cell r="F38">
            <v>35</v>
          </cell>
          <cell r="G38">
            <v>7</v>
          </cell>
          <cell r="H38">
            <v>28</v>
          </cell>
          <cell r="I38">
            <v>14</v>
          </cell>
          <cell r="J38">
            <v>7</v>
          </cell>
          <cell r="K38">
            <v>7</v>
          </cell>
          <cell r="L38">
            <v>7</v>
          </cell>
          <cell r="M38">
            <v>7</v>
          </cell>
          <cell r="N38">
            <v>28</v>
          </cell>
          <cell r="O38">
            <v>18</v>
          </cell>
          <cell r="P38">
            <v>23</v>
          </cell>
          <cell r="Q38">
            <v>23</v>
          </cell>
          <cell r="R38">
            <v>933</v>
          </cell>
        </row>
        <row r="39">
          <cell r="F39">
            <v>36</v>
          </cell>
          <cell r="G39">
            <v>7</v>
          </cell>
          <cell r="H39">
            <v>28</v>
          </cell>
          <cell r="I39">
            <v>14</v>
          </cell>
          <cell r="J39">
            <v>7</v>
          </cell>
          <cell r="K39">
            <v>7</v>
          </cell>
          <cell r="L39">
            <v>7</v>
          </cell>
          <cell r="M39">
            <v>7</v>
          </cell>
          <cell r="N39">
            <v>28</v>
          </cell>
          <cell r="O39">
            <v>18</v>
          </cell>
          <cell r="P39">
            <v>23</v>
          </cell>
          <cell r="Q39">
            <v>23</v>
          </cell>
          <cell r="R39">
            <v>933</v>
          </cell>
        </row>
        <row r="40">
          <cell r="F40">
            <v>37</v>
          </cell>
          <cell r="G40">
            <v>7</v>
          </cell>
          <cell r="H40">
            <v>28</v>
          </cell>
          <cell r="I40">
            <v>14</v>
          </cell>
          <cell r="J40">
            <v>7</v>
          </cell>
          <cell r="K40">
            <v>7</v>
          </cell>
          <cell r="L40">
            <v>7</v>
          </cell>
          <cell r="M40">
            <v>7</v>
          </cell>
          <cell r="N40">
            <v>28</v>
          </cell>
          <cell r="O40">
            <v>18</v>
          </cell>
          <cell r="P40">
            <v>23</v>
          </cell>
          <cell r="Q40">
            <v>23</v>
          </cell>
          <cell r="R40">
            <v>933</v>
          </cell>
        </row>
        <row r="41">
          <cell r="F41">
            <v>38</v>
          </cell>
          <cell r="G41">
            <v>7</v>
          </cell>
          <cell r="H41">
            <v>28</v>
          </cell>
          <cell r="I41">
            <v>14</v>
          </cell>
          <cell r="J41">
            <v>7</v>
          </cell>
          <cell r="K41">
            <v>7</v>
          </cell>
          <cell r="L41">
            <v>7</v>
          </cell>
          <cell r="M41">
            <v>7</v>
          </cell>
          <cell r="N41">
            <v>28</v>
          </cell>
          <cell r="O41">
            <v>18</v>
          </cell>
          <cell r="P41">
            <v>23</v>
          </cell>
          <cell r="Q41">
            <v>23</v>
          </cell>
          <cell r="R41">
            <v>933</v>
          </cell>
        </row>
        <row r="42">
          <cell r="F42">
            <v>39</v>
          </cell>
          <cell r="G42">
            <v>7</v>
          </cell>
          <cell r="H42">
            <v>28</v>
          </cell>
          <cell r="I42">
            <v>14</v>
          </cell>
          <cell r="J42">
            <v>7</v>
          </cell>
          <cell r="K42">
            <v>7</v>
          </cell>
          <cell r="L42">
            <v>7</v>
          </cell>
          <cell r="M42">
            <v>7</v>
          </cell>
          <cell r="N42">
            <v>28</v>
          </cell>
          <cell r="O42">
            <v>18</v>
          </cell>
          <cell r="P42">
            <v>23</v>
          </cell>
          <cell r="Q42">
            <v>23</v>
          </cell>
          <cell r="R42">
            <v>933</v>
          </cell>
        </row>
        <row r="43">
          <cell r="F43">
            <v>40</v>
          </cell>
          <cell r="G43">
            <v>11</v>
          </cell>
          <cell r="H43">
            <v>44</v>
          </cell>
          <cell r="I43">
            <v>22</v>
          </cell>
          <cell r="J43">
            <v>11</v>
          </cell>
          <cell r="K43">
            <v>11</v>
          </cell>
          <cell r="L43">
            <v>11</v>
          </cell>
          <cell r="M43">
            <v>11</v>
          </cell>
          <cell r="N43">
            <v>44</v>
          </cell>
          <cell r="O43">
            <v>29</v>
          </cell>
          <cell r="P43">
            <v>36</v>
          </cell>
          <cell r="Q43">
            <v>36</v>
          </cell>
          <cell r="R43">
            <v>1466</v>
          </cell>
        </row>
        <row r="44">
          <cell r="F44">
            <v>41</v>
          </cell>
          <cell r="G44">
            <v>11</v>
          </cell>
          <cell r="H44">
            <v>44</v>
          </cell>
          <cell r="I44">
            <v>22</v>
          </cell>
          <cell r="J44">
            <v>11</v>
          </cell>
          <cell r="K44">
            <v>11</v>
          </cell>
          <cell r="L44">
            <v>11</v>
          </cell>
          <cell r="M44">
            <v>11</v>
          </cell>
          <cell r="N44">
            <v>44</v>
          </cell>
          <cell r="O44">
            <v>29</v>
          </cell>
          <cell r="P44">
            <v>36</v>
          </cell>
          <cell r="Q44">
            <v>36</v>
          </cell>
          <cell r="R44">
            <v>1466</v>
          </cell>
        </row>
        <row r="45">
          <cell r="F45">
            <v>42</v>
          </cell>
          <cell r="G45">
            <v>11</v>
          </cell>
          <cell r="H45">
            <v>44</v>
          </cell>
          <cell r="I45">
            <v>22</v>
          </cell>
          <cell r="J45">
            <v>11</v>
          </cell>
          <cell r="K45">
            <v>11</v>
          </cell>
          <cell r="L45">
            <v>11</v>
          </cell>
          <cell r="M45">
            <v>11</v>
          </cell>
          <cell r="N45">
            <v>44</v>
          </cell>
          <cell r="O45">
            <v>29</v>
          </cell>
          <cell r="P45">
            <v>36</v>
          </cell>
          <cell r="Q45">
            <v>36</v>
          </cell>
          <cell r="R45">
            <v>1466</v>
          </cell>
        </row>
        <row r="46">
          <cell r="F46">
            <v>43</v>
          </cell>
          <cell r="G46">
            <v>11</v>
          </cell>
          <cell r="H46">
            <v>44</v>
          </cell>
          <cell r="I46">
            <v>22</v>
          </cell>
          <cell r="J46">
            <v>11</v>
          </cell>
          <cell r="K46">
            <v>11</v>
          </cell>
          <cell r="L46">
            <v>11</v>
          </cell>
          <cell r="M46">
            <v>11</v>
          </cell>
          <cell r="N46">
            <v>44</v>
          </cell>
          <cell r="O46">
            <v>29</v>
          </cell>
          <cell r="P46">
            <v>36</v>
          </cell>
          <cell r="Q46">
            <v>36</v>
          </cell>
          <cell r="R46">
            <v>1466</v>
          </cell>
        </row>
        <row r="47">
          <cell r="F47">
            <v>44</v>
          </cell>
          <cell r="G47">
            <v>11</v>
          </cell>
          <cell r="H47">
            <v>44</v>
          </cell>
          <cell r="I47">
            <v>22</v>
          </cell>
          <cell r="J47">
            <v>11</v>
          </cell>
          <cell r="K47">
            <v>11</v>
          </cell>
          <cell r="L47">
            <v>11</v>
          </cell>
          <cell r="M47">
            <v>11</v>
          </cell>
          <cell r="N47">
            <v>44</v>
          </cell>
          <cell r="O47">
            <v>29</v>
          </cell>
          <cell r="P47">
            <v>36</v>
          </cell>
          <cell r="Q47">
            <v>36</v>
          </cell>
          <cell r="R47">
            <v>1466</v>
          </cell>
        </row>
        <row r="48">
          <cell r="F48">
            <v>45</v>
          </cell>
          <cell r="G48">
            <v>11</v>
          </cell>
          <cell r="H48">
            <v>44</v>
          </cell>
          <cell r="I48">
            <v>22</v>
          </cell>
          <cell r="J48">
            <v>11</v>
          </cell>
          <cell r="K48">
            <v>11</v>
          </cell>
          <cell r="L48">
            <v>11</v>
          </cell>
          <cell r="M48">
            <v>11</v>
          </cell>
          <cell r="N48">
            <v>44</v>
          </cell>
          <cell r="O48">
            <v>29</v>
          </cell>
          <cell r="P48">
            <v>36</v>
          </cell>
          <cell r="Q48">
            <v>36</v>
          </cell>
          <cell r="R48">
            <v>1466</v>
          </cell>
        </row>
        <row r="49">
          <cell r="F49">
            <v>46</v>
          </cell>
          <cell r="G49">
            <v>11</v>
          </cell>
          <cell r="H49">
            <v>44</v>
          </cell>
          <cell r="I49">
            <v>22</v>
          </cell>
          <cell r="J49">
            <v>11</v>
          </cell>
          <cell r="K49">
            <v>11</v>
          </cell>
          <cell r="L49">
            <v>11</v>
          </cell>
          <cell r="M49">
            <v>11</v>
          </cell>
          <cell r="N49">
            <v>44</v>
          </cell>
          <cell r="O49">
            <v>29</v>
          </cell>
          <cell r="P49">
            <v>36</v>
          </cell>
          <cell r="Q49">
            <v>36</v>
          </cell>
          <cell r="R49">
            <v>1466</v>
          </cell>
        </row>
        <row r="50">
          <cell r="F50">
            <v>47</v>
          </cell>
          <cell r="G50">
            <v>11</v>
          </cell>
          <cell r="H50">
            <v>44</v>
          </cell>
          <cell r="I50">
            <v>22</v>
          </cell>
          <cell r="J50">
            <v>11</v>
          </cell>
          <cell r="K50">
            <v>11</v>
          </cell>
          <cell r="L50">
            <v>11</v>
          </cell>
          <cell r="M50">
            <v>11</v>
          </cell>
          <cell r="N50">
            <v>44</v>
          </cell>
          <cell r="O50">
            <v>29</v>
          </cell>
          <cell r="P50">
            <v>36</v>
          </cell>
          <cell r="Q50">
            <v>36</v>
          </cell>
          <cell r="R50">
            <v>1466</v>
          </cell>
        </row>
        <row r="51">
          <cell r="F51">
            <v>48</v>
          </cell>
          <cell r="G51">
            <v>11</v>
          </cell>
          <cell r="H51">
            <v>44</v>
          </cell>
          <cell r="I51">
            <v>22</v>
          </cell>
          <cell r="J51">
            <v>11</v>
          </cell>
          <cell r="K51">
            <v>11</v>
          </cell>
          <cell r="L51">
            <v>11</v>
          </cell>
          <cell r="M51">
            <v>11</v>
          </cell>
          <cell r="N51">
            <v>44</v>
          </cell>
          <cell r="O51">
            <v>29</v>
          </cell>
          <cell r="P51">
            <v>36</v>
          </cell>
          <cell r="Q51">
            <v>36</v>
          </cell>
          <cell r="R51">
            <v>1466</v>
          </cell>
        </row>
        <row r="52">
          <cell r="F52">
            <v>49</v>
          </cell>
          <cell r="G52">
            <v>11</v>
          </cell>
          <cell r="H52">
            <v>44</v>
          </cell>
          <cell r="I52">
            <v>22</v>
          </cell>
          <cell r="J52">
            <v>11</v>
          </cell>
          <cell r="K52">
            <v>11</v>
          </cell>
          <cell r="L52">
            <v>11</v>
          </cell>
          <cell r="M52">
            <v>11</v>
          </cell>
          <cell r="N52">
            <v>44</v>
          </cell>
          <cell r="O52">
            <v>29</v>
          </cell>
          <cell r="P52">
            <v>36</v>
          </cell>
          <cell r="Q52">
            <v>36</v>
          </cell>
          <cell r="R52">
            <v>1466</v>
          </cell>
        </row>
        <row r="53">
          <cell r="F53">
            <v>50</v>
          </cell>
          <cell r="G53">
            <v>16</v>
          </cell>
          <cell r="H53">
            <v>64</v>
          </cell>
          <cell r="I53">
            <v>32</v>
          </cell>
          <cell r="J53">
            <v>16</v>
          </cell>
          <cell r="K53">
            <v>16</v>
          </cell>
          <cell r="L53">
            <v>16</v>
          </cell>
          <cell r="M53">
            <v>16</v>
          </cell>
          <cell r="N53">
            <v>64</v>
          </cell>
          <cell r="O53">
            <v>42</v>
          </cell>
          <cell r="P53">
            <v>53</v>
          </cell>
          <cell r="Q53">
            <v>53</v>
          </cell>
          <cell r="R53">
            <v>2133</v>
          </cell>
        </row>
        <row r="54">
          <cell r="F54">
            <v>51</v>
          </cell>
          <cell r="G54">
            <v>16</v>
          </cell>
          <cell r="H54">
            <v>64</v>
          </cell>
          <cell r="I54">
            <v>32</v>
          </cell>
          <cell r="J54">
            <v>16</v>
          </cell>
          <cell r="K54">
            <v>16</v>
          </cell>
          <cell r="L54">
            <v>16</v>
          </cell>
          <cell r="M54">
            <v>16</v>
          </cell>
          <cell r="N54">
            <v>64</v>
          </cell>
          <cell r="O54">
            <v>42</v>
          </cell>
          <cell r="P54">
            <v>53</v>
          </cell>
          <cell r="Q54">
            <v>53</v>
          </cell>
          <cell r="R54">
            <v>2133</v>
          </cell>
        </row>
        <row r="55">
          <cell r="F55">
            <v>52</v>
          </cell>
          <cell r="G55">
            <v>16</v>
          </cell>
          <cell r="H55">
            <v>64</v>
          </cell>
          <cell r="I55">
            <v>32</v>
          </cell>
          <cell r="J55">
            <v>16</v>
          </cell>
          <cell r="K55">
            <v>16</v>
          </cell>
          <cell r="L55">
            <v>16</v>
          </cell>
          <cell r="M55">
            <v>16</v>
          </cell>
          <cell r="N55">
            <v>64</v>
          </cell>
          <cell r="O55">
            <v>42</v>
          </cell>
          <cell r="P55">
            <v>53</v>
          </cell>
          <cell r="Q55">
            <v>53</v>
          </cell>
          <cell r="R55">
            <v>2133</v>
          </cell>
        </row>
        <row r="56">
          <cell r="F56">
            <v>53</v>
          </cell>
          <cell r="G56">
            <v>16</v>
          </cell>
          <cell r="H56">
            <v>64</v>
          </cell>
          <cell r="I56">
            <v>32</v>
          </cell>
          <cell r="J56">
            <v>16</v>
          </cell>
          <cell r="K56">
            <v>16</v>
          </cell>
          <cell r="L56">
            <v>16</v>
          </cell>
          <cell r="M56">
            <v>16</v>
          </cell>
          <cell r="N56">
            <v>64</v>
          </cell>
          <cell r="O56">
            <v>42</v>
          </cell>
          <cell r="P56">
            <v>53</v>
          </cell>
          <cell r="Q56">
            <v>53</v>
          </cell>
          <cell r="R56">
            <v>2133</v>
          </cell>
        </row>
        <row r="57">
          <cell r="F57">
            <v>54</v>
          </cell>
          <cell r="G57">
            <v>16</v>
          </cell>
          <cell r="H57">
            <v>64</v>
          </cell>
          <cell r="I57">
            <v>32</v>
          </cell>
          <cell r="J57">
            <v>16</v>
          </cell>
          <cell r="K57">
            <v>16</v>
          </cell>
          <cell r="L57">
            <v>16</v>
          </cell>
          <cell r="M57">
            <v>16</v>
          </cell>
          <cell r="N57">
            <v>64</v>
          </cell>
          <cell r="O57">
            <v>42</v>
          </cell>
          <cell r="P57">
            <v>53</v>
          </cell>
          <cell r="Q57">
            <v>53</v>
          </cell>
          <cell r="R57">
            <v>2133</v>
          </cell>
        </row>
        <row r="58">
          <cell r="F58">
            <v>55</v>
          </cell>
          <cell r="G58">
            <v>22</v>
          </cell>
          <cell r="H58">
            <v>88</v>
          </cell>
          <cell r="I58">
            <v>44</v>
          </cell>
          <cell r="J58">
            <v>22</v>
          </cell>
          <cell r="K58">
            <v>22</v>
          </cell>
          <cell r="L58">
            <v>22</v>
          </cell>
          <cell r="M58">
            <v>22</v>
          </cell>
          <cell r="N58">
            <v>88</v>
          </cell>
          <cell r="O58">
            <v>58</v>
          </cell>
          <cell r="P58">
            <v>73</v>
          </cell>
          <cell r="Q58">
            <v>73</v>
          </cell>
          <cell r="R58">
            <v>2933</v>
          </cell>
        </row>
        <row r="59">
          <cell r="F59">
            <v>56</v>
          </cell>
          <cell r="G59">
            <v>22</v>
          </cell>
          <cell r="H59">
            <v>88</v>
          </cell>
          <cell r="I59">
            <v>44</v>
          </cell>
          <cell r="J59">
            <v>22</v>
          </cell>
          <cell r="K59">
            <v>22</v>
          </cell>
          <cell r="L59">
            <v>22</v>
          </cell>
          <cell r="M59">
            <v>22</v>
          </cell>
          <cell r="N59">
            <v>88</v>
          </cell>
          <cell r="O59">
            <v>58</v>
          </cell>
          <cell r="P59">
            <v>73</v>
          </cell>
          <cell r="Q59">
            <v>73</v>
          </cell>
          <cell r="R59">
            <v>2933</v>
          </cell>
        </row>
        <row r="60">
          <cell r="F60">
            <v>57</v>
          </cell>
          <cell r="G60">
            <v>22</v>
          </cell>
          <cell r="H60">
            <v>88</v>
          </cell>
          <cell r="I60">
            <v>44</v>
          </cell>
          <cell r="J60">
            <v>22</v>
          </cell>
          <cell r="K60">
            <v>22</v>
          </cell>
          <cell r="L60">
            <v>22</v>
          </cell>
          <cell r="M60">
            <v>22</v>
          </cell>
          <cell r="N60">
            <v>88</v>
          </cell>
          <cell r="O60">
            <v>58</v>
          </cell>
          <cell r="P60">
            <v>73</v>
          </cell>
          <cell r="Q60">
            <v>73</v>
          </cell>
          <cell r="R60">
            <v>2933</v>
          </cell>
        </row>
        <row r="61">
          <cell r="F61">
            <v>58</v>
          </cell>
          <cell r="G61">
            <v>22</v>
          </cell>
          <cell r="H61">
            <v>88</v>
          </cell>
          <cell r="I61">
            <v>44</v>
          </cell>
          <cell r="J61">
            <v>22</v>
          </cell>
          <cell r="K61">
            <v>22</v>
          </cell>
          <cell r="L61">
            <v>22</v>
          </cell>
          <cell r="M61">
            <v>22</v>
          </cell>
          <cell r="N61">
            <v>88</v>
          </cell>
          <cell r="O61">
            <v>58</v>
          </cell>
          <cell r="P61">
            <v>73</v>
          </cell>
          <cell r="Q61">
            <v>73</v>
          </cell>
          <cell r="R61">
            <v>2933</v>
          </cell>
        </row>
        <row r="62">
          <cell r="F62">
            <v>59</v>
          </cell>
          <cell r="G62">
            <v>22</v>
          </cell>
          <cell r="H62">
            <v>88</v>
          </cell>
          <cell r="I62">
            <v>44</v>
          </cell>
          <cell r="J62">
            <v>22</v>
          </cell>
          <cell r="K62">
            <v>22</v>
          </cell>
          <cell r="L62">
            <v>22</v>
          </cell>
          <cell r="M62">
            <v>22</v>
          </cell>
          <cell r="N62">
            <v>88</v>
          </cell>
          <cell r="O62">
            <v>58</v>
          </cell>
          <cell r="P62">
            <v>73</v>
          </cell>
          <cell r="Q62">
            <v>73</v>
          </cell>
          <cell r="R62">
            <v>2933</v>
          </cell>
        </row>
        <row r="63">
          <cell r="F63">
            <v>60</v>
          </cell>
          <cell r="G63">
            <v>29</v>
          </cell>
          <cell r="H63">
            <v>116</v>
          </cell>
          <cell r="I63">
            <v>58</v>
          </cell>
          <cell r="J63">
            <v>29</v>
          </cell>
          <cell r="K63">
            <v>29</v>
          </cell>
          <cell r="L63">
            <v>29</v>
          </cell>
          <cell r="M63">
            <v>29</v>
          </cell>
          <cell r="N63">
            <v>116</v>
          </cell>
          <cell r="O63">
            <v>77</v>
          </cell>
          <cell r="P63">
            <v>96</v>
          </cell>
          <cell r="Q63">
            <v>96</v>
          </cell>
          <cell r="R63">
            <v>3866</v>
          </cell>
        </row>
        <row r="64">
          <cell r="F64">
            <v>61</v>
          </cell>
          <cell r="G64">
            <v>29</v>
          </cell>
          <cell r="H64">
            <v>116</v>
          </cell>
          <cell r="I64">
            <v>58</v>
          </cell>
          <cell r="J64">
            <v>29</v>
          </cell>
          <cell r="K64">
            <v>29</v>
          </cell>
          <cell r="L64">
            <v>29</v>
          </cell>
          <cell r="M64">
            <v>29</v>
          </cell>
          <cell r="N64">
            <v>116</v>
          </cell>
          <cell r="O64">
            <v>77</v>
          </cell>
          <cell r="P64">
            <v>96</v>
          </cell>
          <cell r="Q64">
            <v>96</v>
          </cell>
          <cell r="R64">
            <v>3866</v>
          </cell>
        </row>
        <row r="65">
          <cell r="F65">
            <v>62</v>
          </cell>
          <cell r="G65">
            <v>29</v>
          </cell>
          <cell r="H65">
            <v>116</v>
          </cell>
          <cell r="I65">
            <v>58</v>
          </cell>
          <cell r="J65">
            <v>29</v>
          </cell>
          <cell r="K65">
            <v>29</v>
          </cell>
          <cell r="L65">
            <v>29</v>
          </cell>
          <cell r="M65">
            <v>29</v>
          </cell>
          <cell r="N65">
            <v>116</v>
          </cell>
          <cell r="O65">
            <v>77</v>
          </cell>
          <cell r="P65">
            <v>96</v>
          </cell>
          <cell r="Q65">
            <v>96</v>
          </cell>
          <cell r="R65">
            <v>3866</v>
          </cell>
        </row>
        <row r="66">
          <cell r="F66">
            <v>63</v>
          </cell>
          <cell r="G66">
            <v>29</v>
          </cell>
          <cell r="H66">
            <v>116</v>
          </cell>
          <cell r="I66">
            <v>58</v>
          </cell>
          <cell r="J66">
            <v>29</v>
          </cell>
          <cell r="K66">
            <v>29</v>
          </cell>
          <cell r="L66">
            <v>29</v>
          </cell>
          <cell r="M66">
            <v>29</v>
          </cell>
          <cell r="N66">
            <v>116</v>
          </cell>
          <cell r="O66">
            <v>77</v>
          </cell>
          <cell r="P66">
            <v>96</v>
          </cell>
          <cell r="Q66">
            <v>96</v>
          </cell>
          <cell r="R66">
            <v>3866</v>
          </cell>
        </row>
        <row r="67">
          <cell r="F67">
            <v>64</v>
          </cell>
          <cell r="G67">
            <v>29</v>
          </cell>
          <cell r="H67">
            <v>116</v>
          </cell>
          <cell r="I67">
            <v>58</v>
          </cell>
          <cell r="J67">
            <v>29</v>
          </cell>
          <cell r="K67">
            <v>29</v>
          </cell>
          <cell r="L67">
            <v>29</v>
          </cell>
          <cell r="M67">
            <v>29</v>
          </cell>
          <cell r="N67">
            <v>116</v>
          </cell>
          <cell r="O67">
            <v>77</v>
          </cell>
          <cell r="P67">
            <v>96</v>
          </cell>
          <cell r="Q67">
            <v>96</v>
          </cell>
          <cell r="R67">
            <v>3866</v>
          </cell>
        </row>
        <row r="68">
          <cell r="F68">
            <v>65</v>
          </cell>
          <cell r="G68">
            <v>37</v>
          </cell>
          <cell r="H68">
            <v>148</v>
          </cell>
          <cell r="I68">
            <v>74</v>
          </cell>
          <cell r="J68">
            <v>37</v>
          </cell>
          <cell r="K68">
            <v>37</v>
          </cell>
          <cell r="L68">
            <v>37</v>
          </cell>
          <cell r="M68">
            <v>37</v>
          </cell>
          <cell r="N68">
            <v>148</v>
          </cell>
          <cell r="O68">
            <v>98</v>
          </cell>
          <cell r="P68">
            <v>123</v>
          </cell>
          <cell r="Q68">
            <v>123</v>
          </cell>
          <cell r="R68">
            <v>4933</v>
          </cell>
        </row>
        <row r="69">
          <cell r="F69">
            <v>66</v>
          </cell>
          <cell r="G69">
            <v>37</v>
          </cell>
          <cell r="H69">
            <v>148</v>
          </cell>
          <cell r="I69">
            <v>74</v>
          </cell>
          <cell r="J69">
            <v>37</v>
          </cell>
          <cell r="K69">
            <v>37</v>
          </cell>
          <cell r="L69">
            <v>37</v>
          </cell>
          <cell r="M69">
            <v>37</v>
          </cell>
          <cell r="N69">
            <v>148</v>
          </cell>
          <cell r="O69">
            <v>98</v>
          </cell>
          <cell r="P69">
            <v>123</v>
          </cell>
          <cell r="Q69">
            <v>123</v>
          </cell>
          <cell r="R69">
            <v>4933</v>
          </cell>
        </row>
        <row r="70">
          <cell r="F70">
            <v>67</v>
          </cell>
          <cell r="G70">
            <v>37</v>
          </cell>
          <cell r="H70">
            <v>148</v>
          </cell>
          <cell r="I70">
            <v>74</v>
          </cell>
          <cell r="J70">
            <v>37</v>
          </cell>
          <cell r="K70">
            <v>37</v>
          </cell>
          <cell r="L70">
            <v>37</v>
          </cell>
          <cell r="M70">
            <v>37</v>
          </cell>
          <cell r="N70">
            <v>148</v>
          </cell>
          <cell r="O70">
            <v>98</v>
          </cell>
          <cell r="P70">
            <v>123</v>
          </cell>
          <cell r="Q70">
            <v>123</v>
          </cell>
          <cell r="R70">
            <v>4933</v>
          </cell>
        </row>
        <row r="71">
          <cell r="F71">
            <v>68</v>
          </cell>
          <cell r="G71">
            <v>37</v>
          </cell>
          <cell r="H71">
            <v>148</v>
          </cell>
          <cell r="I71">
            <v>74</v>
          </cell>
          <cell r="J71">
            <v>37</v>
          </cell>
          <cell r="K71">
            <v>37</v>
          </cell>
          <cell r="L71">
            <v>37</v>
          </cell>
          <cell r="M71">
            <v>37</v>
          </cell>
          <cell r="N71">
            <v>148</v>
          </cell>
          <cell r="O71">
            <v>98</v>
          </cell>
          <cell r="P71">
            <v>123</v>
          </cell>
          <cell r="Q71">
            <v>123</v>
          </cell>
          <cell r="R71">
            <v>4933</v>
          </cell>
        </row>
        <row r="72">
          <cell r="F72">
            <v>69</v>
          </cell>
          <cell r="G72">
            <v>37</v>
          </cell>
          <cell r="H72">
            <v>148</v>
          </cell>
          <cell r="I72">
            <v>74</v>
          </cell>
          <cell r="J72">
            <v>37</v>
          </cell>
          <cell r="K72">
            <v>37</v>
          </cell>
          <cell r="L72">
            <v>37</v>
          </cell>
          <cell r="M72">
            <v>37</v>
          </cell>
          <cell r="N72">
            <v>148</v>
          </cell>
          <cell r="O72">
            <v>98</v>
          </cell>
          <cell r="P72">
            <v>123</v>
          </cell>
          <cell r="Q72">
            <v>123</v>
          </cell>
          <cell r="R72">
            <v>4933</v>
          </cell>
        </row>
        <row r="73">
          <cell r="F73">
            <v>70</v>
          </cell>
          <cell r="G73">
            <v>46</v>
          </cell>
          <cell r="H73">
            <v>184</v>
          </cell>
          <cell r="I73">
            <v>92</v>
          </cell>
          <cell r="J73">
            <v>46</v>
          </cell>
          <cell r="K73">
            <v>46</v>
          </cell>
          <cell r="L73">
            <v>46</v>
          </cell>
          <cell r="M73">
            <v>46</v>
          </cell>
          <cell r="N73">
            <v>184</v>
          </cell>
          <cell r="O73">
            <v>122</v>
          </cell>
          <cell r="P73">
            <v>153</v>
          </cell>
          <cell r="Q73">
            <v>153</v>
          </cell>
          <cell r="R73">
            <v>6133</v>
          </cell>
        </row>
        <row r="74">
          <cell r="F74">
            <v>71</v>
          </cell>
          <cell r="G74">
            <v>46</v>
          </cell>
          <cell r="H74">
            <v>184</v>
          </cell>
          <cell r="I74">
            <v>92</v>
          </cell>
          <cell r="J74">
            <v>46</v>
          </cell>
          <cell r="K74">
            <v>46</v>
          </cell>
          <cell r="L74">
            <v>46</v>
          </cell>
          <cell r="M74">
            <v>46</v>
          </cell>
          <cell r="N74">
            <v>184</v>
          </cell>
          <cell r="O74">
            <v>122</v>
          </cell>
          <cell r="P74">
            <v>153</v>
          </cell>
          <cell r="Q74">
            <v>153</v>
          </cell>
          <cell r="R74">
            <v>6133</v>
          </cell>
        </row>
        <row r="75">
          <cell r="F75">
            <v>72</v>
          </cell>
          <cell r="G75">
            <v>46</v>
          </cell>
          <cell r="H75">
            <v>184</v>
          </cell>
          <cell r="I75">
            <v>92</v>
          </cell>
          <cell r="J75">
            <v>46</v>
          </cell>
          <cell r="K75">
            <v>46</v>
          </cell>
          <cell r="L75">
            <v>46</v>
          </cell>
          <cell r="M75">
            <v>46</v>
          </cell>
          <cell r="N75">
            <v>184</v>
          </cell>
          <cell r="O75">
            <v>122</v>
          </cell>
          <cell r="P75">
            <v>153</v>
          </cell>
          <cell r="Q75">
            <v>153</v>
          </cell>
          <cell r="R75">
            <v>6133</v>
          </cell>
        </row>
        <row r="76">
          <cell r="F76">
            <v>73</v>
          </cell>
          <cell r="G76">
            <v>46</v>
          </cell>
          <cell r="H76">
            <v>184</v>
          </cell>
          <cell r="I76">
            <v>92</v>
          </cell>
          <cell r="J76">
            <v>46</v>
          </cell>
          <cell r="K76">
            <v>46</v>
          </cell>
          <cell r="L76">
            <v>46</v>
          </cell>
          <cell r="M76">
            <v>46</v>
          </cell>
          <cell r="N76">
            <v>184</v>
          </cell>
          <cell r="O76">
            <v>122</v>
          </cell>
          <cell r="P76">
            <v>153</v>
          </cell>
          <cell r="Q76">
            <v>153</v>
          </cell>
          <cell r="R76">
            <v>6133</v>
          </cell>
        </row>
        <row r="77">
          <cell r="F77">
            <v>74</v>
          </cell>
          <cell r="G77">
            <v>46</v>
          </cell>
          <cell r="H77">
            <v>184</v>
          </cell>
          <cell r="I77">
            <v>92</v>
          </cell>
          <cell r="J77">
            <v>46</v>
          </cell>
          <cell r="K77">
            <v>46</v>
          </cell>
          <cell r="L77">
            <v>46</v>
          </cell>
          <cell r="M77">
            <v>46</v>
          </cell>
          <cell r="N77">
            <v>184</v>
          </cell>
          <cell r="O77">
            <v>122</v>
          </cell>
          <cell r="P77">
            <v>153</v>
          </cell>
          <cell r="Q77">
            <v>153</v>
          </cell>
          <cell r="R77">
            <v>6133</v>
          </cell>
        </row>
        <row r="78">
          <cell r="F78">
            <v>75</v>
          </cell>
          <cell r="G78">
            <v>56</v>
          </cell>
          <cell r="H78">
            <v>224</v>
          </cell>
          <cell r="I78">
            <v>112</v>
          </cell>
          <cell r="J78">
            <v>56</v>
          </cell>
          <cell r="K78">
            <v>56</v>
          </cell>
          <cell r="L78">
            <v>56</v>
          </cell>
          <cell r="M78">
            <v>56</v>
          </cell>
          <cell r="N78">
            <v>224</v>
          </cell>
          <cell r="O78">
            <v>149</v>
          </cell>
          <cell r="P78">
            <v>186</v>
          </cell>
          <cell r="Q78">
            <v>186</v>
          </cell>
          <cell r="R78">
            <v>7466</v>
          </cell>
        </row>
        <row r="79">
          <cell r="F79">
            <v>76</v>
          </cell>
          <cell r="G79">
            <v>56</v>
          </cell>
          <cell r="H79">
            <v>224</v>
          </cell>
          <cell r="I79">
            <v>112</v>
          </cell>
          <cell r="J79">
            <v>56</v>
          </cell>
          <cell r="K79">
            <v>56</v>
          </cell>
          <cell r="L79">
            <v>56</v>
          </cell>
          <cell r="M79">
            <v>56</v>
          </cell>
          <cell r="N79">
            <v>224</v>
          </cell>
          <cell r="O79">
            <v>149</v>
          </cell>
          <cell r="P79">
            <v>186</v>
          </cell>
          <cell r="Q79">
            <v>186</v>
          </cell>
          <cell r="R79">
            <v>7466</v>
          </cell>
        </row>
        <row r="80">
          <cell r="F80">
            <v>77</v>
          </cell>
          <cell r="G80">
            <v>56</v>
          </cell>
          <cell r="H80">
            <v>224</v>
          </cell>
          <cell r="I80">
            <v>112</v>
          </cell>
          <cell r="J80">
            <v>56</v>
          </cell>
          <cell r="K80">
            <v>56</v>
          </cell>
          <cell r="L80">
            <v>56</v>
          </cell>
          <cell r="M80">
            <v>56</v>
          </cell>
          <cell r="N80">
            <v>224</v>
          </cell>
          <cell r="O80">
            <v>149</v>
          </cell>
          <cell r="P80">
            <v>186</v>
          </cell>
          <cell r="Q80">
            <v>186</v>
          </cell>
          <cell r="R80">
            <v>7466</v>
          </cell>
        </row>
        <row r="81">
          <cell r="F81">
            <v>78</v>
          </cell>
          <cell r="G81">
            <v>56</v>
          </cell>
          <cell r="H81">
            <v>224</v>
          </cell>
          <cell r="I81">
            <v>112</v>
          </cell>
          <cell r="J81">
            <v>56</v>
          </cell>
          <cell r="K81">
            <v>56</v>
          </cell>
          <cell r="L81">
            <v>56</v>
          </cell>
          <cell r="M81">
            <v>56</v>
          </cell>
          <cell r="N81">
            <v>224</v>
          </cell>
          <cell r="O81">
            <v>149</v>
          </cell>
          <cell r="P81">
            <v>186</v>
          </cell>
          <cell r="Q81">
            <v>186</v>
          </cell>
          <cell r="R81">
            <v>7466</v>
          </cell>
        </row>
        <row r="82">
          <cell r="F82">
            <v>79</v>
          </cell>
          <cell r="G82">
            <v>56</v>
          </cell>
          <cell r="H82">
            <v>224</v>
          </cell>
          <cell r="I82">
            <v>112</v>
          </cell>
          <cell r="J82">
            <v>56</v>
          </cell>
          <cell r="K82">
            <v>56</v>
          </cell>
          <cell r="L82">
            <v>56</v>
          </cell>
          <cell r="M82">
            <v>56</v>
          </cell>
          <cell r="N82">
            <v>224</v>
          </cell>
          <cell r="O82">
            <v>149</v>
          </cell>
          <cell r="P82">
            <v>186</v>
          </cell>
          <cell r="Q82">
            <v>186</v>
          </cell>
          <cell r="R82">
            <v>7466</v>
          </cell>
        </row>
        <row r="83">
          <cell r="F83">
            <v>80</v>
          </cell>
          <cell r="G83">
            <v>67</v>
          </cell>
          <cell r="H83">
            <v>268</v>
          </cell>
          <cell r="I83">
            <v>134</v>
          </cell>
          <cell r="J83">
            <v>67</v>
          </cell>
          <cell r="K83">
            <v>67</v>
          </cell>
          <cell r="L83">
            <v>67</v>
          </cell>
          <cell r="M83">
            <v>67</v>
          </cell>
          <cell r="N83">
            <v>268</v>
          </cell>
          <cell r="O83">
            <v>178</v>
          </cell>
          <cell r="P83">
            <v>223</v>
          </cell>
          <cell r="Q83">
            <v>223</v>
          </cell>
          <cell r="R83">
            <v>8933</v>
          </cell>
        </row>
        <row r="84">
          <cell r="F84">
            <v>81</v>
          </cell>
          <cell r="G84">
            <v>67</v>
          </cell>
          <cell r="H84">
            <v>268</v>
          </cell>
          <cell r="I84">
            <v>134</v>
          </cell>
          <cell r="J84">
            <v>67</v>
          </cell>
          <cell r="K84">
            <v>67</v>
          </cell>
          <cell r="L84">
            <v>67</v>
          </cell>
          <cell r="M84">
            <v>67</v>
          </cell>
          <cell r="N84">
            <v>268</v>
          </cell>
          <cell r="O84">
            <v>178</v>
          </cell>
          <cell r="P84">
            <v>223</v>
          </cell>
          <cell r="Q84">
            <v>223</v>
          </cell>
          <cell r="R84">
            <v>8933</v>
          </cell>
        </row>
        <row r="85">
          <cell r="F85">
            <v>82</v>
          </cell>
          <cell r="G85">
            <v>67</v>
          </cell>
          <cell r="H85">
            <v>268</v>
          </cell>
          <cell r="I85">
            <v>134</v>
          </cell>
          <cell r="J85">
            <v>67</v>
          </cell>
          <cell r="K85">
            <v>67</v>
          </cell>
          <cell r="L85">
            <v>67</v>
          </cell>
          <cell r="M85">
            <v>67</v>
          </cell>
          <cell r="N85">
            <v>268</v>
          </cell>
          <cell r="O85">
            <v>178</v>
          </cell>
          <cell r="P85">
            <v>223</v>
          </cell>
          <cell r="Q85">
            <v>223</v>
          </cell>
          <cell r="R85">
            <v>8933</v>
          </cell>
        </row>
        <row r="86">
          <cell r="F86">
            <v>83</v>
          </cell>
          <cell r="G86">
            <v>67</v>
          </cell>
          <cell r="H86">
            <v>268</v>
          </cell>
          <cell r="I86">
            <v>134</v>
          </cell>
          <cell r="J86">
            <v>67</v>
          </cell>
          <cell r="K86">
            <v>67</v>
          </cell>
          <cell r="L86">
            <v>67</v>
          </cell>
          <cell r="M86">
            <v>67</v>
          </cell>
          <cell r="N86">
            <v>268</v>
          </cell>
          <cell r="O86">
            <v>178</v>
          </cell>
          <cell r="P86">
            <v>223</v>
          </cell>
          <cell r="Q86">
            <v>223</v>
          </cell>
          <cell r="R86">
            <v>8933</v>
          </cell>
        </row>
        <row r="87">
          <cell r="F87">
            <v>84</v>
          </cell>
          <cell r="G87">
            <v>67</v>
          </cell>
          <cell r="H87">
            <v>268</v>
          </cell>
          <cell r="I87">
            <v>134</v>
          </cell>
          <cell r="J87">
            <v>67</v>
          </cell>
          <cell r="K87">
            <v>67</v>
          </cell>
          <cell r="L87">
            <v>67</v>
          </cell>
          <cell r="M87">
            <v>67</v>
          </cell>
          <cell r="N87">
            <v>268</v>
          </cell>
          <cell r="O87">
            <v>178</v>
          </cell>
          <cell r="P87">
            <v>223</v>
          </cell>
          <cell r="Q87">
            <v>223</v>
          </cell>
          <cell r="R87">
            <v>8933</v>
          </cell>
        </row>
        <row r="88">
          <cell r="F88">
            <v>85</v>
          </cell>
          <cell r="G88">
            <v>79</v>
          </cell>
          <cell r="H88">
            <v>316</v>
          </cell>
          <cell r="I88">
            <v>158</v>
          </cell>
          <cell r="J88">
            <v>79</v>
          </cell>
          <cell r="K88">
            <v>79</v>
          </cell>
          <cell r="L88">
            <v>79</v>
          </cell>
          <cell r="M88">
            <v>79</v>
          </cell>
          <cell r="N88">
            <v>316</v>
          </cell>
          <cell r="O88">
            <v>210</v>
          </cell>
          <cell r="P88">
            <v>263</v>
          </cell>
          <cell r="Q88">
            <v>263</v>
          </cell>
          <cell r="R88">
            <v>10533</v>
          </cell>
        </row>
        <row r="89">
          <cell r="F89">
            <v>86</v>
          </cell>
          <cell r="G89">
            <v>79</v>
          </cell>
          <cell r="H89">
            <v>316</v>
          </cell>
          <cell r="I89">
            <v>158</v>
          </cell>
          <cell r="J89">
            <v>79</v>
          </cell>
          <cell r="K89">
            <v>79</v>
          </cell>
          <cell r="L89">
            <v>79</v>
          </cell>
          <cell r="M89">
            <v>79</v>
          </cell>
          <cell r="N89">
            <v>316</v>
          </cell>
          <cell r="O89">
            <v>210</v>
          </cell>
          <cell r="P89">
            <v>263</v>
          </cell>
          <cell r="Q89">
            <v>263</v>
          </cell>
          <cell r="R89">
            <v>10533</v>
          </cell>
        </row>
        <row r="90">
          <cell r="F90">
            <v>87</v>
          </cell>
          <cell r="G90">
            <v>79</v>
          </cell>
          <cell r="H90">
            <v>316</v>
          </cell>
          <cell r="I90">
            <v>158</v>
          </cell>
          <cell r="J90">
            <v>79</v>
          </cell>
          <cell r="K90">
            <v>79</v>
          </cell>
          <cell r="L90">
            <v>79</v>
          </cell>
          <cell r="M90">
            <v>79</v>
          </cell>
          <cell r="N90">
            <v>316</v>
          </cell>
          <cell r="O90">
            <v>210</v>
          </cell>
          <cell r="P90">
            <v>263</v>
          </cell>
          <cell r="Q90">
            <v>263</v>
          </cell>
          <cell r="R90">
            <v>10533</v>
          </cell>
        </row>
        <row r="91">
          <cell r="F91">
            <v>88</v>
          </cell>
          <cell r="G91">
            <v>79</v>
          </cell>
          <cell r="H91">
            <v>316</v>
          </cell>
          <cell r="I91">
            <v>158</v>
          </cell>
          <cell r="J91">
            <v>79</v>
          </cell>
          <cell r="K91">
            <v>79</v>
          </cell>
          <cell r="L91">
            <v>79</v>
          </cell>
          <cell r="M91">
            <v>79</v>
          </cell>
          <cell r="N91">
            <v>316</v>
          </cell>
          <cell r="O91">
            <v>210</v>
          </cell>
          <cell r="P91">
            <v>263</v>
          </cell>
          <cell r="Q91">
            <v>263</v>
          </cell>
          <cell r="R91">
            <v>10533</v>
          </cell>
        </row>
        <row r="92">
          <cell r="F92">
            <v>89</v>
          </cell>
          <cell r="G92">
            <v>79</v>
          </cell>
          <cell r="H92">
            <v>316</v>
          </cell>
          <cell r="I92">
            <v>158</v>
          </cell>
          <cell r="J92">
            <v>79</v>
          </cell>
          <cell r="K92">
            <v>79</v>
          </cell>
          <cell r="L92">
            <v>79</v>
          </cell>
          <cell r="M92">
            <v>79</v>
          </cell>
          <cell r="N92">
            <v>316</v>
          </cell>
          <cell r="O92">
            <v>210</v>
          </cell>
          <cell r="P92">
            <v>263</v>
          </cell>
          <cell r="Q92">
            <v>263</v>
          </cell>
          <cell r="R92">
            <v>10533</v>
          </cell>
        </row>
        <row r="93">
          <cell r="F93">
            <v>90</v>
          </cell>
          <cell r="G93">
            <v>92</v>
          </cell>
          <cell r="H93">
            <v>368</v>
          </cell>
          <cell r="I93">
            <v>184</v>
          </cell>
          <cell r="J93">
            <v>92</v>
          </cell>
          <cell r="K93">
            <v>92</v>
          </cell>
          <cell r="L93">
            <v>92</v>
          </cell>
          <cell r="M93">
            <v>92</v>
          </cell>
          <cell r="N93">
            <v>368</v>
          </cell>
          <cell r="O93">
            <v>245</v>
          </cell>
          <cell r="P93">
            <v>306</v>
          </cell>
          <cell r="Q93">
            <v>306</v>
          </cell>
          <cell r="R93">
            <v>12266</v>
          </cell>
        </row>
        <row r="94">
          <cell r="F94">
            <v>91</v>
          </cell>
          <cell r="G94">
            <v>92</v>
          </cell>
          <cell r="H94">
            <v>368</v>
          </cell>
          <cell r="I94">
            <v>184</v>
          </cell>
          <cell r="J94">
            <v>92</v>
          </cell>
          <cell r="K94">
            <v>92</v>
          </cell>
          <cell r="L94">
            <v>92</v>
          </cell>
          <cell r="M94">
            <v>92</v>
          </cell>
          <cell r="N94">
            <v>368</v>
          </cell>
          <cell r="O94">
            <v>245</v>
          </cell>
          <cell r="P94">
            <v>306</v>
          </cell>
          <cell r="Q94">
            <v>306</v>
          </cell>
          <cell r="R94">
            <v>12266</v>
          </cell>
        </row>
        <row r="95">
          <cell r="F95">
            <v>92</v>
          </cell>
          <cell r="G95">
            <v>92</v>
          </cell>
          <cell r="H95">
            <v>368</v>
          </cell>
          <cell r="I95">
            <v>184</v>
          </cell>
          <cell r="J95">
            <v>92</v>
          </cell>
          <cell r="K95">
            <v>92</v>
          </cell>
          <cell r="L95">
            <v>92</v>
          </cell>
          <cell r="M95">
            <v>92</v>
          </cell>
          <cell r="N95">
            <v>368</v>
          </cell>
          <cell r="O95">
            <v>245</v>
          </cell>
          <cell r="P95">
            <v>306</v>
          </cell>
          <cell r="Q95">
            <v>306</v>
          </cell>
          <cell r="R95">
            <v>12266</v>
          </cell>
        </row>
        <row r="96">
          <cell r="F96">
            <v>93</v>
          </cell>
          <cell r="G96">
            <v>92</v>
          </cell>
          <cell r="H96">
            <v>368</v>
          </cell>
          <cell r="I96">
            <v>184</v>
          </cell>
          <cell r="J96">
            <v>92</v>
          </cell>
          <cell r="K96">
            <v>92</v>
          </cell>
          <cell r="L96">
            <v>92</v>
          </cell>
          <cell r="M96">
            <v>92</v>
          </cell>
          <cell r="N96">
            <v>368</v>
          </cell>
          <cell r="O96">
            <v>245</v>
          </cell>
          <cell r="P96">
            <v>306</v>
          </cell>
          <cell r="Q96">
            <v>306</v>
          </cell>
          <cell r="R96">
            <v>12266</v>
          </cell>
        </row>
        <row r="97">
          <cell r="F97">
            <v>94</v>
          </cell>
          <cell r="G97">
            <v>92</v>
          </cell>
          <cell r="H97">
            <v>368</v>
          </cell>
          <cell r="I97">
            <v>184</v>
          </cell>
          <cell r="J97">
            <v>92</v>
          </cell>
          <cell r="K97">
            <v>92</v>
          </cell>
          <cell r="L97">
            <v>92</v>
          </cell>
          <cell r="M97">
            <v>92</v>
          </cell>
          <cell r="N97">
            <v>368</v>
          </cell>
          <cell r="O97">
            <v>245</v>
          </cell>
          <cell r="P97">
            <v>306</v>
          </cell>
          <cell r="Q97">
            <v>306</v>
          </cell>
          <cell r="R97">
            <v>12266</v>
          </cell>
        </row>
        <row r="98">
          <cell r="F98">
            <v>95</v>
          </cell>
          <cell r="G98">
            <v>106</v>
          </cell>
          <cell r="H98">
            <v>424</v>
          </cell>
          <cell r="I98">
            <v>212</v>
          </cell>
          <cell r="J98">
            <v>106</v>
          </cell>
          <cell r="K98">
            <v>106</v>
          </cell>
          <cell r="L98">
            <v>106</v>
          </cell>
          <cell r="M98">
            <v>106</v>
          </cell>
          <cell r="N98">
            <v>424</v>
          </cell>
          <cell r="O98">
            <v>282</v>
          </cell>
          <cell r="P98">
            <v>353</v>
          </cell>
          <cell r="Q98">
            <v>353</v>
          </cell>
          <cell r="R98">
            <v>14133</v>
          </cell>
        </row>
        <row r="99">
          <cell r="F99">
            <v>96</v>
          </cell>
          <cell r="G99">
            <v>106</v>
          </cell>
          <cell r="H99">
            <v>424</v>
          </cell>
          <cell r="I99">
            <v>212</v>
          </cell>
          <cell r="J99">
            <v>106</v>
          </cell>
          <cell r="K99">
            <v>106</v>
          </cell>
          <cell r="L99">
            <v>106</v>
          </cell>
          <cell r="M99">
            <v>106</v>
          </cell>
          <cell r="N99">
            <v>424</v>
          </cell>
          <cell r="O99">
            <v>282</v>
          </cell>
          <cell r="P99">
            <v>353</v>
          </cell>
          <cell r="Q99">
            <v>353</v>
          </cell>
          <cell r="R99">
            <v>14133</v>
          </cell>
        </row>
        <row r="100">
          <cell r="F100">
            <v>97</v>
          </cell>
          <cell r="G100">
            <v>106</v>
          </cell>
          <cell r="H100">
            <v>424</v>
          </cell>
          <cell r="I100">
            <v>212</v>
          </cell>
          <cell r="J100">
            <v>106</v>
          </cell>
          <cell r="K100">
            <v>106</v>
          </cell>
          <cell r="L100">
            <v>106</v>
          </cell>
          <cell r="M100">
            <v>106</v>
          </cell>
          <cell r="N100">
            <v>424</v>
          </cell>
          <cell r="O100">
            <v>282</v>
          </cell>
          <cell r="P100">
            <v>353</v>
          </cell>
          <cell r="Q100">
            <v>353</v>
          </cell>
          <cell r="R100">
            <v>14133</v>
          </cell>
        </row>
        <row r="101">
          <cell r="F101">
            <v>98</v>
          </cell>
          <cell r="G101">
            <v>106</v>
          </cell>
          <cell r="H101">
            <v>424</v>
          </cell>
          <cell r="I101">
            <v>212</v>
          </cell>
          <cell r="J101">
            <v>106</v>
          </cell>
          <cell r="K101">
            <v>106</v>
          </cell>
          <cell r="L101">
            <v>106</v>
          </cell>
          <cell r="M101">
            <v>106</v>
          </cell>
          <cell r="N101">
            <v>424</v>
          </cell>
          <cell r="O101">
            <v>282</v>
          </cell>
          <cell r="P101">
            <v>353</v>
          </cell>
          <cell r="Q101">
            <v>353</v>
          </cell>
          <cell r="R101">
            <v>14133</v>
          </cell>
        </row>
        <row r="102">
          <cell r="F102">
            <v>99</v>
          </cell>
          <cell r="G102">
            <v>106</v>
          </cell>
          <cell r="H102">
            <v>424</v>
          </cell>
          <cell r="I102">
            <v>212</v>
          </cell>
          <cell r="J102">
            <v>106</v>
          </cell>
          <cell r="K102">
            <v>106</v>
          </cell>
          <cell r="L102">
            <v>106</v>
          </cell>
          <cell r="M102">
            <v>106</v>
          </cell>
          <cell r="N102">
            <v>424</v>
          </cell>
          <cell r="O102">
            <v>282</v>
          </cell>
          <cell r="P102">
            <v>353</v>
          </cell>
          <cell r="Q102">
            <v>353</v>
          </cell>
          <cell r="R102">
            <v>14133</v>
          </cell>
        </row>
        <row r="103">
          <cell r="F103">
            <v>100</v>
          </cell>
          <cell r="G103">
            <v>121</v>
          </cell>
          <cell r="H103">
            <v>484</v>
          </cell>
          <cell r="I103">
            <v>242</v>
          </cell>
          <cell r="J103">
            <v>121</v>
          </cell>
          <cell r="K103">
            <v>121</v>
          </cell>
          <cell r="L103">
            <v>121</v>
          </cell>
          <cell r="M103">
            <v>121</v>
          </cell>
          <cell r="N103">
            <v>484</v>
          </cell>
          <cell r="O103">
            <v>322</v>
          </cell>
          <cell r="P103">
            <v>403</v>
          </cell>
          <cell r="Q103">
            <v>403</v>
          </cell>
          <cell r="R103">
            <v>16133</v>
          </cell>
        </row>
        <row r="104">
          <cell r="F104">
            <v>101</v>
          </cell>
          <cell r="G104">
            <v>121</v>
          </cell>
          <cell r="H104">
            <v>484</v>
          </cell>
          <cell r="I104">
            <v>242</v>
          </cell>
          <cell r="J104">
            <v>121</v>
          </cell>
          <cell r="K104">
            <v>121</v>
          </cell>
          <cell r="L104">
            <v>121</v>
          </cell>
          <cell r="M104">
            <v>121</v>
          </cell>
          <cell r="N104">
            <v>484</v>
          </cell>
          <cell r="O104">
            <v>322</v>
          </cell>
          <cell r="P104">
            <v>403</v>
          </cell>
          <cell r="Q104">
            <v>403</v>
          </cell>
          <cell r="R104">
            <v>16133</v>
          </cell>
        </row>
        <row r="105">
          <cell r="F105">
            <v>102</v>
          </cell>
          <cell r="G105">
            <v>121</v>
          </cell>
          <cell r="H105">
            <v>484</v>
          </cell>
          <cell r="I105">
            <v>242</v>
          </cell>
          <cell r="J105">
            <v>121</v>
          </cell>
          <cell r="K105">
            <v>121</v>
          </cell>
          <cell r="L105">
            <v>121</v>
          </cell>
          <cell r="M105">
            <v>121</v>
          </cell>
          <cell r="N105">
            <v>484</v>
          </cell>
          <cell r="O105">
            <v>322</v>
          </cell>
          <cell r="P105">
            <v>403</v>
          </cell>
          <cell r="Q105">
            <v>403</v>
          </cell>
          <cell r="R105">
            <v>16133</v>
          </cell>
        </row>
        <row r="106">
          <cell r="F106">
            <v>103</v>
          </cell>
          <cell r="G106">
            <v>121</v>
          </cell>
          <cell r="H106">
            <v>484</v>
          </cell>
          <cell r="I106">
            <v>242</v>
          </cell>
          <cell r="J106">
            <v>121</v>
          </cell>
          <cell r="K106">
            <v>121</v>
          </cell>
          <cell r="L106">
            <v>121</v>
          </cell>
          <cell r="M106">
            <v>121</v>
          </cell>
          <cell r="N106">
            <v>484</v>
          </cell>
          <cell r="O106">
            <v>322</v>
          </cell>
          <cell r="P106">
            <v>403</v>
          </cell>
          <cell r="Q106">
            <v>403</v>
          </cell>
          <cell r="R106">
            <v>16133</v>
          </cell>
        </row>
        <row r="107">
          <cell r="F107">
            <v>104</v>
          </cell>
          <cell r="G107">
            <v>121</v>
          </cell>
          <cell r="H107">
            <v>484</v>
          </cell>
          <cell r="I107">
            <v>242</v>
          </cell>
          <cell r="J107">
            <v>121</v>
          </cell>
          <cell r="K107">
            <v>121</v>
          </cell>
          <cell r="L107">
            <v>121</v>
          </cell>
          <cell r="M107">
            <v>121</v>
          </cell>
          <cell r="N107">
            <v>484</v>
          </cell>
          <cell r="O107">
            <v>322</v>
          </cell>
          <cell r="P107">
            <v>403</v>
          </cell>
          <cell r="Q107">
            <v>403</v>
          </cell>
          <cell r="R107">
            <v>16133</v>
          </cell>
        </row>
        <row r="108">
          <cell r="F108">
            <v>105</v>
          </cell>
          <cell r="G108">
            <v>137</v>
          </cell>
          <cell r="H108">
            <v>548</v>
          </cell>
          <cell r="I108">
            <v>274</v>
          </cell>
          <cell r="J108">
            <v>137</v>
          </cell>
          <cell r="K108">
            <v>137</v>
          </cell>
          <cell r="L108">
            <v>137</v>
          </cell>
          <cell r="M108">
            <v>137</v>
          </cell>
          <cell r="N108">
            <v>548</v>
          </cell>
          <cell r="O108">
            <v>365</v>
          </cell>
          <cell r="P108">
            <v>456</v>
          </cell>
          <cell r="Q108">
            <v>456</v>
          </cell>
          <cell r="R108">
            <v>18266</v>
          </cell>
        </row>
        <row r="109">
          <cell r="F109">
            <v>106</v>
          </cell>
          <cell r="G109">
            <v>137</v>
          </cell>
          <cell r="H109">
            <v>548</v>
          </cell>
          <cell r="I109">
            <v>274</v>
          </cell>
          <cell r="J109">
            <v>137</v>
          </cell>
          <cell r="K109">
            <v>137</v>
          </cell>
          <cell r="L109">
            <v>137</v>
          </cell>
          <cell r="M109">
            <v>137</v>
          </cell>
          <cell r="N109">
            <v>548</v>
          </cell>
          <cell r="O109">
            <v>365</v>
          </cell>
          <cell r="P109">
            <v>456</v>
          </cell>
          <cell r="Q109">
            <v>456</v>
          </cell>
          <cell r="R109">
            <v>18266</v>
          </cell>
        </row>
        <row r="110">
          <cell r="F110">
            <v>107</v>
          </cell>
          <cell r="G110">
            <v>137</v>
          </cell>
          <cell r="H110">
            <v>548</v>
          </cell>
          <cell r="I110">
            <v>274</v>
          </cell>
          <cell r="J110">
            <v>137</v>
          </cell>
          <cell r="K110">
            <v>137</v>
          </cell>
          <cell r="L110">
            <v>137</v>
          </cell>
          <cell r="M110">
            <v>137</v>
          </cell>
          <cell r="N110">
            <v>548</v>
          </cell>
          <cell r="O110">
            <v>365</v>
          </cell>
          <cell r="P110">
            <v>456</v>
          </cell>
          <cell r="Q110">
            <v>456</v>
          </cell>
          <cell r="R110">
            <v>18266</v>
          </cell>
        </row>
        <row r="111">
          <cell r="F111">
            <v>108</v>
          </cell>
          <cell r="G111">
            <v>137</v>
          </cell>
          <cell r="H111">
            <v>548</v>
          </cell>
          <cell r="I111">
            <v>274</v>
          </cell>
          <cell r="J111">
            <v>137</v>
          </cell>
          <cell r="K111">
            <v>137</v>
          </cell>
          <cell r="L111">
            <v>137</v>
          </cell>
          <cell r="M111">
            <v>137</v>
          </cell>
          <cell r="N111">
            <v>548</v>
          </cell>
          <cell r="O111">
            <v>365</v>
          </cell>
          <cell r="P111">
            <v>456</v>
          </cell>
          <cell r="Q111">
            <v>456</v>
          </cell>
          <cell r="R111">
            <v>18266</v>
          </cell>
        </row>
        <row r="112">
          <cell r="F112">
            <v>109</v>
          </cell>
          <cell r="G112">
            <v>137</v>
          </cell>
          <cell r="H112">
            <v>548</v>
          </cell>
          <cell r="I112">
            <v>274</v>
          </cell>
          <cell r="J112">
            <v>137</v>
          </cell>
          <cell r="K112">
            <v>137</v>
          </cell>
          <cell r="L112">
            <v>137</v>
          </cell>
          <cell r="M112">
            <v>137</v>
          </cell>
          <cell r="N112">
            <v>548</v>
          </cell>
          <cell r="O112">
            <v>365</v>
          </cell>
          <cell r="P112">
            <v>456</v>
          </cell>
          <cell r="Q112">
            <v>456</v>
          </cell>
          <cell r="R112">
            <v>18266</v>
          </cell>
        </row>
        <row r="113">
          <cell r="F113">
            <v>110</v>
          </cell>
          <cell r="G113">
            <v>154</v>
          </cell>
          <cell r="H113">
            <v>616</v>
          </cell>
          <cell r="I113">
            <v>308</v>
          </cell>
          <cell r="J113">
            <v>154</v>
          </cell>
          <cell r="K113">
            <v>154</v>
          </cell>
          <cell r="L113">
            <v>154</v>
          </cell>
          <cell r="M113">
            <v>154</v>
          </cell>
          <cell r="N113">
            <v>616</v>
          </cell>
          <cell r="O113">
            <v>410</v>
          </cell>
          <cell r="P113">
            <v>513</v>
          </cell>
          <cell r="Q113">
            <v>513</v>
          </cell>
          <cell r="R113">
            <v>20533</v>
          </cell>
        </row>
        <row r="114">
          <cell r="F114">
            <v>111</v>
          </cell>
          <cell r="G114">
            <v>154</v>
          </cell>
          <cell r="H114">
            <v>616</v>
          </cell>
          <cell r="I114">
            <v>308</v>
          </cell>
          <cell r="J114">
            <v>154</v>
          </cell>
          <cell r="K114">
            <v>154</v>
          </cell>
          <cell r="L114">
            <v>154</v>
          </cell>
          <cell r="M114">
            <v>154</v>
          </cell>
          <cell r="N114">
            <v>616</v>
          </cell>
          <cell r="O114">
            <v>410</v>
          </cell>
          <cell r="P114">
            <v>513</v>
          </cell>
          <cell r="Q114">
            <v>513</v>
          </cell>
          <cell r="R114">
            <v>20533</v>
          </cell>
        </row>
        <row r="115">
          <cell r="F115">
            <v>112</v>
          </cell>
          <cell r="G115">
            <v>154</v>
          </cell>
          <cell r="H115">
            <v>616</v>
          </cell>
          <cell r="I115">
            <v>308</v>
          </cell>
          <cell r="J115">
            <v>154</v>
          </cell>
          <cell r="K115">
            <v>154</v>
          </cell>
          <cell r="L115">
            <v>154</v>
          </cell>
          <cell r="M115">
            <v>154</v>
          </cell>
          <cell r="N115">
            <v>616</v>
          </cell>
          <cell r="O115">
            <v>410</v>
          </cell>
          <cell r="P115">
            <v>513</v>
          </cell>
          <cell r="Q115">
            <v>513</v>
          </cell>
          <cell r="R115">
            <v>20533</v>
          </cell>
        </row>
        <row r="116">
          <cell r="F116">
            <v>113</v>
          </cell>
          <cell r="G116">
            <v>154</v>
          </cell>
          <cell r="H116">
            <v>616</v>
          </cell>
          <cell r="I116">
            <v>308</v>
          </cell>
          <cell r="J116">
            <v>154</v>
          </cell>
          <cell r="K116">
            <v>154</v>
          </cell>
          <cell r="L116">
            <v>154</v>
          </cell>
          <cell r="M116">
            <v>154</v>
          </cell>
          <cell r="N116">
            <v>616</v>
          </cell>
          <cell r="O116">
            <v>410</v>
          </cell>
          <cell r="P116">
            <v>513</v>
          </cell>
          <cell r="Q116">
            <v>513</v>
          </cell>
          <cell r="R116">
            <v>20533</v>
          </cell>
        </row>
        <row r="117">
          <cell r="F117">
            <v>114</v>
          </cell>
          <cell r="G117">
            <v>154</v>
          </cell>
          <cell r="H117">
            <v>616</v>
          </cell>
          <cell r="I117">
            <v>308</v>
          </cell>
          <cell r="J117">
            <v>154</v>
          </cell>
          <cell r="K117">
            <v>154</v>
          </cell>
          <cell r="L117">
            <v>154</v>
          </cell>
          <cell r="M117">
            <v>154</v>
          </cell>
          <cell r="N117">
            <v>616</v>
          </cell>
          <cell r="O117">
            <v>410</v>
          </cell>
          <cell r="P117">
            <v>513</v>
          </cell>
          <cell r="Q117">
            <v>513</v>
          </cell>
          <cell r="R117">
            <v>20533</v>
          </cell>
        </row>
        <row r="118">
          <cell r="F118">
            <v>115</v>
          </cell>
          <cell r="G118">
            <v>172</v>
          </cell>
          <cell r="H118">
            <v>688</v>
          </cell>
          <cell r="I118">
            <v>344</v>
          </cell>
          <cell r="J118">
            <v>172</v>
          </cell>
          <cell r="K118">
            <v>172</v>
          </cell>
          <cell r="L118">
            <v>172</v>
          </cell>
          <cell r="M118">
            <v>172</v>
          </cell>
          <cell r="N118">
            <v>688</v>
          </cell>
          <cell r="O118">
            <v>458</v>
          </cell>
          <cell r="P118">
            <v>573</v>
          </cell>
          <cell r="Q118">
            <v>573</v>
          </cell>
          <cell r="R118">
            <v>22933</v>
          </cell>
        </row>
        <row r="119">
          <cell r="F119">
            <v>116</v>
          </cell>
          <cell r="G119">
            <v>172</v>
          </cell>
          <cell r="H119">
            <v>688</v>
          </cell>
          <cell r="I119">
            <v>344</v>
          </cell>
          <cell r="J119">
            <v>172</v>
          </cell>
          <cell r="K119">
            <v>172</v>
          </cell>
          <cell r="L119">
            <v>172</v>
          </cell>
          <cell r="M119">
            <v>172</v>
          </cell>
          <cell r="N119">
            <v>688</v>
          </cell>
          <cell r="O119">
            <v>458</v>
          </cell>
          <cell r="P119">
            <v>573</v>
          </cell>
          <cell r="Q119">
            <v>573</v>
          </cell>
          <cell r="R119">
            <v>22933</v>
          </cell>
        </row>
        <row r="120">
          <cell r="F120">
            <v>117</v>
          </cell>
          <cell r="G120">
            <v>172</v>
          </cell>
          <cell r="H120">
            <v>688</v>
          </cell>
          <cell r="I120">
            <v>344</v>
          </cell>
          <cell r="J120">
            <v>172</v>
          </cell>
          <cell r="K120">
            <v>172</v>
          </cell>
          <cell r="L120">
            <v>172</v>
          </cell>
          <cell r="M120">
            <v>172</v>
          </cell>
          <cell r="N120">
            <v>688</v>
          </cell>
          <cell r="O120">
            <v>458</v>
          </cell>
          <cell r="P120">
            <v>573</v>
          </cell>
          <cell r="Q120">
            <v>573</v>
          </cell>
          <cell r="R120">
            <v>22933</v>
          </cell>
        </row>
        <row r="121">
          <cell r="F121">
            <v>118</v>
          </cell>
          <cell r="G121">
            <v>172</v>
          </cell>
          <cell r="H121">
            <v>688</v>
          </cell>
          <cell r="I121">
            <v>344</v>
          </cell>
          <cell r="J121">
            <v>172</v>
          </cell>
          <cell r="K121">
            <v>172</v>
          </cell>
          <cell r="L121">
            <v>172</v>
          </cell>
          <cell r="M121">
            <v>172</v>
          </cell>
          <cell r="N121">
            <v>688</v>
          </cell>
          <cell r="O121">
            <v>458</v>
          </cell>
          <cell r="P121">
            <v>573</v>
          </cell>
          <cell r="Q121">
            <v>573</v>
          </cell>
          <cell r="R121">
            <v>22933</v>
          </cell>
        </row>
        <row r="122">
          <cell r="F122">
            <v>119</v>
          </cell>
          <cell r="G122">
            <v>172</v>
          </cell>
          <cell r="H122">
            <v>688</v>
          </cell>
          <cell r="I122">
            <v>344</v>
          </cell>
          <cell r="J122">
            <v>172</v>
          </cell>
          <cell r="K122">
            <v>172</v>
          </cell>
          <cell r="L122">
            <v>172</v>
          </cell>
          <cell r="M122">
            <v>172</v>
          </cell>
          <cell r="N122">
            <v>688</v>
          </cell>
          <cell r="O122">
            <v>458</v>
          </cell>
          <cell r="P122">
            <v>573</v>
          </cell>
          <cell r="Q122">
            <v>573</v>
          </cell>
          <cell r="R122">
            <v>22933</v>
          </cell>
        </row>
        <row r="123">
          <cell r="F123">
            <v>120</v>
          </cell>
          <cell r="G123">
            <v>191</v>
          </cell>
          <cell r="H123">
            <v>764</v>
          </cell>
          <cell r="I123">
            <v>382</v>
          </cell>
          <cell r="J123">
            <v>191</v>
          </cell>
          <cell r="K123">
            <v>191</v>
          </cell>
          <cell r="L123">
            <v>191</v>
          </cell>
          <cell r="M123">
            <v>191</v>
          </cell>
          <cell r="N123">
            <v>764</v>
          </cell>
          <cell r="O123">
            <v>509</v>
          </cell>
          <cell r="P123">
            <v>636</v>
          </cell>
          <cell r="Q123">
            <v>636</v>
          </cell>
          <cell r="R123">
            <v>25466</v>
          </cell>
        </row>
        <row r="124">
          <cell r="F124">
            <v>121</v>
          </cell>
          <cell r="G124">
            <v>191</v>
          </cell>
          <cell r="H124">
            <v>764</v>
          </cell>
          <cell r="I124">
            <v>382</v>
          </cell>
          <cell r="J124">
            <v>191</v>
          </cell>
          <cell r="K124">
            <v>191</v>
          </cell>
          <cell r="L124">
            <v>191</v>
          </cell>
          <cell r="M124">
            <v>191</v>
          </cell>
          <cell r="N124">
            <v>764</v>
          </cell>
          <cell r="O124">
            <v>509</v>
          </cell>
          <cell r="P124">
            <v>636</v>
          </cell>
          <cell r="Q124">
            <v>636</v>
          </cell>
          <cell r="R124">
            <v>25466</v>
          </cell>
        </row>
        <row r="125">
          <cell r="F125">
            <v>122</v>
          </cell>
          <cell r="G125">
            <v>191</v>
          </cell>
          <cell r="H125">
            <v>764</v>
          </cell>
          <cell r="I125">
            <v>382</v>
          </cell>
          <cell r="J125">
            <v>191</v>
          </cell>
          <cell r="K125">
            <v>191</v>
          </cell>
          <cell r="L125">
            <v>191</v>
          </cell>
          <cell r="M125">
            <v>191</v>
          </cell>
          <cell r="N125">
            <v>764</v>
          </cell>
          <cell r="O125">
            <v>509</v>
          </cell>
          <cell r="P125">
            <v>636</v>
          </cell>
          <cell r="Q125">
            <v>636</v>
          </cell>
          <cell r="R125">
            <v>25466</v>
          </cell>
        </row>
        <row r="126">
          <cell r="F126">
            <v>123</v>
          </cell>
          <cell r="G126">
            <v>191</v>
          </cell>
          <cell r="H126">
            <v>764</v>
          </cell>
          <cell r="I126">
            <v>382</v>
          </cell>
          <cell r="J126">
            <v>191</v>
          </cell>
          <cell r="K126">
            <v>191</v>
          </cell>
          <cell r="L126">
            <v>191</v>
          </cell>
          <cell r="M126">
            <v>191</v>
          </cell>
          <cell r="N126">
            <v>764</v>
          </cell>
          <cell r="O126">
            <v>509</v>
          </cell>
          <cell r="P126">
            <v>636</v>
          </cell>
          <cell r="Q126">
            <v>636</v>
          </cell>
          <cell r="R126">
            <v>25466</v>
          </cell>
        </row>
        <row r="127">
          <cell r="F127">
            <v>124</v>
          </cell>
          <cell r="G127">
            <v>191</v>
          </cell>
          <cell r="H127">
            <v>764</v>
          </cell>
          <cell r="I127">
            <v>382</v>
          </cell>
          <cell r="J127">
            <v>191</v>
          </cell>
          <cell r="K127">
            <v>191</v>
          </cell>
          <cell r="L127">
            <v>191</v>
          </cell>
          <cell r="M127">
            <v>191</v>
          </cell>
          <cell r="N127">
            <v>764</v>
          </cell>
          <cell r="O127">
            <v>509</v>
          </cell>
          <cell r="P127">
            <v>636</v>
          </cell>
          <cell r="Q127">
            <v>636</v>
          </cell>
          <cell r="R127">
            <v>25466</v>
          </cell>
        </row>
        <row r="128">
          <cell r="F128">
            <v>125</v>
          </cell>
          <cell r="G128">
            <v>211</v>
          </cell>
          <cell r="H128">
            <v>844</v>
          </cell>
          <cell r="I128">
            <v>422</v>
          </cell>
          <cell r="J128">
            <v>211</v>
          </cell>
          <cell r="K128">
            <v>211</v>
          </cell>
          <cell r="L128">
            <v>211</v>
          </cell>
          <cell r="M128">
            <v>211</v>
          </cell>
          <cell r="N128">
            <v>844</v>
          </cell>
          <cell r="O128">
            <v>562</v>
          </cell>
          <cell r="P128">
            <v>703</v>
          </cell>
          <cell r="Q128">
            <v>703</v>
          </cell>
          <cell r="R128">
            <v>28133</v>
          </cell>
        </row>
        <row r="129">
          <cell r="F129">
            <v>126</v>
          </cell>
          <cell r="G129">
            <v>211</v>
          </cell>
          <cell r="H129">
            <v>844</v>
          </cell>
          <cell r="I129">
            <v>422</v>
          </cell>
          <cell r="J129">
            <v>211</v>
          </cell>
          <cell r="K129">
            <v>211</v>
          </cell>
          <cell r="L129">
            <v>211</v>
          </cell>
          <cell r="M129">
            <v>211</v>
          </cell>
          <cell r="N129">
            <v>844</v>
          </cell>
          <cell r="O129">
            <v>562</v>
          </cell>
          <cell r="P129">
            <v>703</v>
          </cell>
          <cell r="Q129">
            <v>703</v>
          </cell>
          <cell r="R129">
            <v>28133</v>
          </cell>
        </row>
        <row r="130">
          <cell r="F130">
            <v>127</v>
          </cell>
          <cell r="G130">
            <v>211</v>
          </cell>
          <cell r="H130">
            <v>844</v>
          </cell>
          <cell r="I130">
            <v>422</v>
          </cell>
          <cell r="J130">
            <v>211</v>
          </cell>
          <cell r="K130">
            <v>211</v>
          </cell>
          <cell r="L130">
            <v>211</v>
          </cell>
          <cell r="M130">
            <v>211</v>
          </cell>
          <cell r="N130">
            <v>844</v>
          </cell>
          <cell r="O130">
            <v>562</v>
          </cell>
          <cell r="P130">
            <v>703</v>
          </cell>
          <cell r="Q130">
            <v>703</v>
          </cell>
          <cell r="R130">
            <v>28133</v>
          </cell>
        </row>
        <row r="131">
          <cell r="F131">
            <v>128</v>
          </cell>
          <cell r="G131">
            <v>211</v>
          </cell>
          <cell r="H131">
            <v>844</v>
          </cell>
          <cell r="I131">
            <v>422</v>
          </cell>
          <cell r="J131">
            <v>211</v>
          </cell>
          <cell r="K131">
            <v>211</v>
          </cell>
          <cell r="L131">
            <v>211</v>
          </cell>
          <cell r="M131">
            <v>211</v>
          </cell>
          <cell r="N131">
            <v>844</v>
          </cell>
          <cell r="O131">
            <v>562</v>
          </cell>
          <cell r="P131">
            <v>703</v>
          </cell>
          <cell r="Q131">
            <v>703</v>
          </cell>
          <cell r="R131">
            <v>28133</v>
          </cell>
        </row>
        <row r="132">
          <cell r="F132">
            <v>129</v>
          </cell>
          <cell r="G132">
            <v>211</v>
          </cell>
          <cell r="H132">
            <v>844</v>
          </cell>
          <cell r="I132">
            <v>422</v>
          </cell>
          <cell r="J132">
            <v>211</v>
          </cell>
          <cell r="K132">
            <v>211</v>
          </cell>
          <cell r="L132">
            <v>211</v>
          </cell>
          <cell r="M132">
            <v>211</v>
          </cell>
          <cell r="N132">
            <v>844</v>
          </cell>
          <cell r="O132">
            <v>562</v>
          </cell>
          <cell r="P132">
            <v>703</v>
          </cell>
          <cell r="Q132">
            <v>703</v>
          </cell>
          <cell r="R132">
            <v>28133</v>
          </cell>
        </row>
        <row r="133">
          <cell r="F133">
            <v>130</v>
          </cell>
          <cell r="G133">
            <v>232</v>
          </cell>
          <cell r="H133">
            <v>928</v>
          </cell>
          <cell r="I133">
            <v>464</v>
          </cell>
          <cell r="J133">
            <v>232</v>
          </cell>
          <cell r="K133">
            <v>232</v>
          </cell>
          <cell r="L133">
            <v>232</v>
          </cell>
          <cell r="M133">
            <v>232</v>
          </cell>
          <cell r="N133">
            <v>928</v>
          </cell>
          <cell r="O133">
            <v>618</v>
          </cell>
          <cell r="P133">
            <v>773</v>
          </cell>
          <cell r="Q133">
            <v>773</v>
          </cell>
          <cell r="R133">
            <v>30933</v>
          </cell>
        </row>
        <row r="134">
          <cell r="F134">
            <v>131</v>
          </cell>
          <cell r="G134">
            <v>232</v>
          </cell>
          <cell r="H134">
            <v>928</v>
          </cell>
          <cell r="I134">
            <v>464</v>
          </cell>
          <cell r="J134">
            <v>232</v>
          </cell>
          <cell r="K134">
            <v>232</v>
          </cell>
          <cell r="L134">
            <v>232</v>
          </cell>
          <cell r="M134">
            <v>232</v>
          </cell>
          <cell r="N134">
            <v>928</v>
          </cell>
          <cell r="O134">
            <v>618</v>
          </cell>
          <cell r="P134">
            <v>773</v>
          </cell>
          <cell r="Q134">
            <v>773</v>
          </cell>
          <cell r="R134">
            <v>30933</v>
          </cell>
        </row>
        <row r="135">
          <cell r="F135">
            <v>132</v>
          </cell>
          <cell r="G135">
            <v>232</v>
          </cell>
          <cell r="H135">
            <v>928</v>
          </cell>
          <cell r="I135">
            <v>464</v>
          </cell>
          <cell r="J135">
            <v>232</v>
          </cell>
          <cell r="K135">
            <v>232</v>
          </cell>
          <cell r="L135">
            <v>232</v>
          </cell>
          <cell r="M135">
            <v>232</v>
          </cell>
          <cell r="N135">
            <v>928</v>
          </cell>
          <cell r="O135">
            <v>618</v>
          </cell>
          <cell r="P135">
            <v>773</v>
          </cell>
          <cell r="Q135">
            <v>773</v>
          </cell>
          <cell r="R135">
            <v>30933</v>
          </cell>
        </row>
        <row r="136">
          <cell r="F136">
            <v>133</v>
          </cell>
          <cell r="G136">
            <v>232</v>
          </cell>
          <cell r="H136">
            <v>928</v>
          </cell>
          <cell r="I136">
            <v>464</v>
          </cell>
          <cell r="J136">
            <v>232</v>
          </cell>
          <cell r="K136">
            <v>232</v>
          </cell>
          <cell r="L136">
            <v>232</v>
          </cell>
          <cell r="M136">
            <v>232</v>
          </cell>
          <cell r="N136">
            <v>928</v>
          </cell>
          <cell r="O136">
            <v>618</v>
          </cell>
          <cell r="P136">
            <v>773</v>
          </cell>
          <cell r="Q136">
            <v>773</v>
          </cell>
          <cell r="R136">
            <v>30933</v>
          </cell>
        </row>
        <row r="137">
          <cell r="F137">
            <v>134</v>
          </cell>
          <cell r="G137">
            <v>232</v>
          </cell>
          <cell r="H137">
            <v>928</v>
          </cell>
          <cell r="I137">
            <v>464</v>
          </cell>
          <cell r="J137">
            <v>232</v>
          </cell>
          <cell r="K137">
            <v>232</v>
          </cell>
          <cell r="L137">
            <v>232</v>
          </cell>
          <cell r="M137">
            <v>232</v>
          </cell>
          <cell r="N137">
            <v>928</v>
          </cell>
          <cell r="O137">
            <v>618</v>
          </cell>
          <cell r="P137">
            <v>773</v>
          </cell>
          <cell r="Q137">
            <v>773</v>
          </cell>
          <cell r="R137">
            <v>30933</v>
          </cell>
        </row>
        <row r="138">
          <cell r="F138">
            <v>135</v>
          </cell>
          <cell r="G138">
            <v>254</v>
          </cell>
          <cell r="H138">
            <v>1016</v>
          </cell>
          <cell r="I138">
            <v>508</v>
          </cell>
          <cell r="J138">
            <v>254</v>
          </cell>
          <cell r="K138">
            <v>254</v>
          </cell>
          <cell r="L138">
            <v>254</v>
          </cell>
          <cell r="M138">
            <v>254</v>
          </cell>
          <cell r="N138">
            <v>1016</v>
          </cell>
          <cell r="O138">
            <v>677</v>
          </cell>
          <cell r="P138">
            <v>846</v>
          </cell>
          <cell r="Q138">
            <v>846</v>
          </cell>
          <cell r="R138">
            <v>33866</v>
          </cell>
        </row>
        <row r="139">
          <cell r="F139">
            <v>136</v>
          </cell>
          <cell r="G139">
            <v>254</v>
          </cell>
          <cell r="H139">
            <v>1016</v>
          </cell>
          <cell r="I139">
            <v>508</v>
          </cell>
          <cell r="J139">
            <v>254</v>
          </cell>
          <cell r="K139">
            <v>254</v>
          </cell>
          <cell r="L139">
            <v>254</v>
          </cell>
          <cell r="M139">
            <v>254</v>
          </cell>
          <cell r="N139">
            <v>1016</v>
          </cell>
          <cell r="O139">
            <v>677</v>
          </cell>
          <cell r="P139">
            <v>846</v>
          </cell>
          <cell r="Q139">
            <v>846</v>
          </cell>
          <cell r="R139">
            <v>33866</v>
          </cell>
        </row>
        <row r="140">
          <cell r="F140">
            <v>137</v>
          </cell>
          <cell r="G140">
            <v>254</v>
          </cell>
          <cell r="H140">
            <v>1016</v>
          </cell>
          <cell r="I140">
            <v>508</v>
          </cell>
          <cell r="J140">
            <v>254</v>
          </cell>
          <cell r="K140">
            <v>254</v>
          </cell>
          <cell r="L140">
            <v>254</v>
          </cell>
          <cell r="M140">
            <v>254</v>
          </cell>
          <cell r="N140">
            <v>1016</v>
          </cell>
          <cell r="O140">
            <v>677</v>
          </cell>
          <cell r="P140">
            <v>846</v>
          </cell>
          <cell r="Q140">
            <v>846</v>
          </cell>
          <cell r="R140">
            <v>33866</v>
          </cell>
        </row>
        <row r="141">
          <cell r="F141">
            <v>138</v>
          </cell>
          <cell r="G141">
            <v>254</v>
          </cell>
          <cell r="H141">
            <v>1016</v>
          </cell>
          <cell r="I141">
            <v>508</v>
          </cell>
          <cell r="J141">
            <v>254</v>
          </cell>
          <cell r="K141">
            <v>254</v>
          </cell>
          <cell r="L141">
            <v>254</v>
          </cell>
          <cell r="M141">
            <v>254</v>
          </cell>
          <cell r="N141">
            <v>1016</v>
          </cell>
          <cell r="O141">
            <v>677</v>
          </cell>
          <cell r="P141">
            <v>846</v>
          </cell>
          <cell r="Q141">
            <v>846</v>
          </cell>
          <cell r="R141">
            <v>33866</v>
          </cell>
        </row>
        <row r="142">
          <cell r="F142">
            <v>139</v>
          </cell>
          <cell r="G142">
            <v>254</v>
          </cell>
          <cell r="H142">
            <v>1016</v>
          </cell>
          <cell r="I142">
            <v>508</v>
          </cell>
          <cell r="J142">
            <v>254</v>
          </cell>
          <cell r="K142">
            <v>254</v>
          </cell>
          <cell r="L142">
            <v>254</v>
          </cell>
          <cell r="M142">
            <v>254</v>
          </cell>
          <cell r="N142">
            <v>1016</v>
          </cell>
          <cell r="O142">
            <v>677</v>
          </cell>
          <cell r="P142">
            <v>846</v>
          </cell>
          <cell r="Q142">
            <v>846</v>
          </cell>
          <cell r="R142">
            <v>33866</v>
          </cell>
        </row>
        <row r="143">
          <cell r="F143">
            <v>140</v>
          </cell>
          <cell r="G143">
            <v>277</v>
          </cell>
          <cell r="H143">
            <v>1108</v>
          </cell>
          <cell r="I143">
            <v>554</v>
          </cell>
          <cell r="J143">
            <v>277</v>
          </cell>
          <cell r="K143">
            <v>277</v>
          </cell>
          <cell r="L143">
            <v>277</v>
          </cell>
          <cell r="M143">
            <v>277</v>
          </cell>
          <cell r="N143">
            <v>1108</v>
          </cell>
          <cell r="O143">
            <v>738</v>
          </cell>
          <cell r="P143">
            <v>923</v>
          </cell>
          <cell r="Q143">
            <v>923</v>
          </cell>
          <cell r="R143">
            <v>36933</v>
          </cell>
        </row>
        <row r="144">
          <cell r="F144">
            <v>141</v>
          </cell>
          <cell r="G144">
            <v>277</v>
          </cell>
          <cell r="H144">
            <v>1108</v>
          </cell>
          <cell r="I144">
            <v>554</v>
          </cell>
          <cell r="J144">
            <v>277</v>
          </cell>
          <cell r="K144">
            <v>277</v>
          </cell>
          <cell r="L144">
            <v>277</v>
          </cell>
          <cell r="M144">
            <v>277</v>
          </cell>
          <cell r="N144">
            <v>1108</v>
          </cell>
          <cell r="O144">
            <v>738</v>
          </cell>
          <cell r="P144">
            <v>923</v>
          </cell>
          <cell r="Q144">
            <v>923</v>
          </cell>
          <cell r="R144">
            <v>36933</v>
          </cell>
        </row>
        <row r="145">
          <cell r="F145">
            <v>142</v>
          </cell>
          <cell r="G145">
            <v>277</v>
          </cell>
          <cell r="H145">
            <v>1108</v>
          </cell>
          <cell r="I145">
            <v>554</v>
          </cell>
          <cell r="J145">
            <v>277</v>
          </cell>
          <cell r="K145">
            <v>277</v>
          </cell>
          <cell r="L145">
            <v>277</v>
          </cell>
          <cell r="M145">
            <v>277</v>
          </cell>
          <cell r="N145">
            <v>1108</v>
          </cell>
          <cell r="O145">
            <v>738</v>
          </cell>
          <cell r="P145">
            <v>923</v>
          </cell>
          <cell r="Q145">
            <v>923</v>
          </cell>
          <cell r="R145">
            <v>36933</v>
          </cell>
        </row>
        <row r="146">
          <cell r="F146">
            <v>143</v>
          </cell>
          <cell r="G146">
            <v>277</v>
          </cell>
          <cell r="H146">
            <v>1108</v>
          </cell>
          <cell r="I146">
            <v>554</v>
          </cell>
          <cell r="J146">
            <v>277</v>
          </cell>
          <cell r="K146">
            <v>277</v>
          </cell>
          <cell r="L146">
            <v>277</v>
          </cell>
          <cell r="M146">
            <v>277</v>
          </cell>
          <cell r="N146">
            <v>1108</v>
          </cell>
          <cell r="O146">
            <v>738</v>
          </cell>
          <cell r="P146">
            <v>923</v>
          </cell>
          <cell r="Q146">
            <v>923</v>
          </cell>
          <cell r="R146">
            <v>36933</v>
          </cell>
        </row>
        <row r="147">
          <cell r="F147">
            <v>144</v>
          </cell>
          <cell r="G147">
            <v>277</v>
          </cell>
          <cell r="H147">
            <v>1108</v>
          </cell>
          <cell r="I147">
            <v>554</v>
          </cell>
          <cell r="J147">
            <v>277</v>
          </cell>
          <cell r="K147">
            <v>277</v>
          </cell>
          <cell r="L147">
            <v>277</v>
          </cell>
          <cell r="M147">
            <v>277</v>
          </cell>
          <cell r="N147">
            <v>1108</v>
          </cell>
          <cell r="O147">
            <v>738</v>
          </cell>
          <cell r="P147">
            <v>923</v>
          </cell>
          <cell r="Q147">
            <v>923</v>
          </cell>
          <cell r="R147">
            <v>36933</v>
          </cell>
        </row>
        <row r="148">
          <cell r="F148">
            <v>145</v>
          </cell>
          <cell r="G148">
            <v>301</v>
          </cell>
          <cell r="H148">
            <v>1204</v>
          </cell>
          <cell r="I148">
            <v>602</v>
          </cell>
          <cell r="J148">
            <v>301</v>
          </cell>
          <cell r="K148">
            <v>301</v>
          </cell>
          <cell r="L148">
            <v>301</v>
          </cell>
          <cell r="M148">
            <v>301</v>
          </cell>
          <cell r="N148">
            <v>1204</v>
          </cell>
          <cell r="O148">
            <v>802</v>
          </cell>
          <cell r="P148">
            <v>1003</v>
          </cell>
          <cell r="Q148">
            <v>1003</v>
          </cell>
          <cell r="R148">
            <v>40133</v>
          </cell>
        </row>
        <row r="149">
          <cell r="F149">
            <v>146</v>
          </cell>
          <cell r="G149">
            <v>301</v>
          </cell>
          <cell r="H149">
            <v>1204</v>
          </cell>
          <cell r="I149">
            <v>602</v>
          </cell>
          <cell r="J149">
            <v>301</v>
          </cell>
          <cell r="K149">
            <v>301</v>
          </cell>
          <cell r="L149">
            <v>301</v>
          </cell>
          <cell r="M149">
            <v>301</v>
          </cell>
          <cell r="N149">
            <v>1204</v>
          </cell>
          <cell r="O149">
            <v>802</v>
          </cell>
          <cell r="P149">
            <v>1003</v>
          </cell>
          <cell r="Q149">
            <v>1003</v>
          </cell>
          <cell r="R149">
            <v>40133</v>
          </cell>
        </row>
        <row r="150">
          <cell r="F150">
            <v>147</v>
          </cell>
          <cell r="G150">
            <v>301</v>
          </cell>
          <cell r="H150">
            <v>1204</v>
          </cell>
          <cell r="I150">
            <v>602</v>
          </cell>
          <cell r="J150">
            <v>301</v>
          </cell>
          <cell r="K150">
            <v>301</v>
          </cell>
          <cell r="L150">
            <v>301</v>
          </cell>
          <cell r="M150">
            <v>301</v>
          </cell>
          <cell r="N150">
            <v>1204</v>
          </cell>
          <cell r="O150">
            <v>802</v>
          </cell>
          <cell r="P150">
            <v>1003</v>
          </cell>
          <cell r="Q150">
            <v>1003</v>
          </cell>
          <cell r="R150">
            <v>40133</v>
          </cell>
        </row>
        <row r="151">
          <cell r="F151">
            <v>148</v>
          </cell>
          <cell r="G151">
            <v>301</v>
          </cell>
          <cell r="H151">
            <v>1204</v>
          </cell>
          <cell r="I151">
            <v>602</v>
          </cell>
          <cell r="J151">
            <v>301</v>
          </cell>
          <cell r="K151">
            <v>301</v>
          </cell>
          <cell r="L151">
            <v>301</v>
          </cell>
          <cell r="M151">
            <v>301</v>
          </cell>
          <cell r="N151">
            <v>1204</v>
          </cell>
          <cell r="O151">
            <v>802</v>
          </cell>
          <cell r="P151">
            <v>1003</v>
          </cell>
          <cell r="Q151">
            <v>1003</v>
          </cell>
          <cell r="R151">
            <v>40133</v>
          </cell>
        </row>
        <row r="152">
          <cell r="F152">
            <v>149</v>
          </cell>
          <cell r="G152">
            <v>301</v>
          </cell>
          <cell r="H152">
            <v>1204</v>
          </cell>
          <cell r="I152">
            <v>602</v>
          </cell>
          <cell r="J152">
            <v>301</v>
          </cell>
          <cell r="K152">
            <v>301</v>
          </cell>
          <cell r="L152">
            <v>301</v>
          </cell>
          <cell r="M152">
            <v>301</v>
          </cell>
          <cell r="N152">
            <v>1204</v>
          </cell>
          <cell r="O152">
            <v>802</v>
          </cell>
          <cell r="P152">
            <v>1003</v>
          </cell>
          <cell r="Q152">
            <v>1003</v>
          </cell>
          <cell r="R152">
            <v>40133</v>
          </cell>
        </row>
        <row r="153">
          <cell r="F153">
            <v>150</v>
          </cell>
          <cell r="G153">
            <v>326</v>
          </cell>
          <cell r="H153">
            <v>1304</v>
          </cell>
          <cell r="I153">
            <v>652</v>
          </cell>
          <cell r="J153">
            <v>326</v>
          </cell>
          <cell r="K153">
            <v>326</v>
          </cell>
          <cell r="L153">
            <v>326</v>
          </cell>
          <cell r="M153">
            <v>326</v>
          </cell>
          <cell r="N153">
            <v>1304</v>
          </cell>
          <cell r="O153">
            <v>869</v>
          </cell>
          <cell r="P153">
            <v>1086</v>
          </cell>
          <cell r="Q153">
            <v>1086</v>
          </cell>
          <cell r="R153">
            <v>43466</v>
          </cell>
        </row>
        <row r="154">
          <cell r="F154">
            <v>151</v>
          </cell>
          <cell r="G154">
            <v>326</v>
          </cell>
          <cell r="H154">
            <v>1304</v>
          </cell>
          <cell r="I154">
            <v>652</v>
          </cell>
          <cell r="J154">
            <v>326</v>
          </cell>
          <cell r="K154">
            <v>326</v>
          </cell>
          <cell r="L154">
            <v>326</v>
          </cell>
          <cell r="M154">
            <v>326</v>
          </cell>
          <cell r="N154">
            <v>1304</v>
          </cell>
          <cell r="O154">
            <v>869</v>
          </cell>
          <cell r="P154">
            <v>1086</v>
          </cell>
          <cell r="Q154">
            <v>1086</v>
          </cell>
          <cell r="R154">
            <v>43466</v>
          </cell>
        </row>
        <row r="155">
          <cell r="F155">
            <v>152</v>
          </cell>
          <cell r="G155">
            <v>326</v>
          </cell>
          <cell r="H155">
            <v>1304</v>
          </cell>
          <cell r="I155">
            <v>652</v>
          </cell>
          <cell r="J155">
            <v>326</v>
          </cell>
          <cell r="K155">
            <v>326</v>
          </cell>
          <cell r="L155">
            <v>326</v>
          </cell>
          <cell r="M155">
            <v>326</v>
          </cell>
          <cell r="N155">
            <v>1304</v>
          </cell>
          <cell r="O155">
            <v>869</v>
          </cell>
          <cell r="P155">
            <v>1086</v>
          </cell>
          <cell r="Q155">
            <v>1086</v>
          </cell>
          <cell r="R155">
            <v>43466</v>
          </cell>
        </row>
        <row r="156">
          <cell r="F156">
            <v>153</v>
          </cell>
          <cell r="G156">
            <v>326</v>
          </cell>
          <cell r="H156">
            <v>1304</v>
          </cell>
          <cell r="I156">
            <v>652</v>
          </cell>
          <cell r="J156">
            <v>326</v>
          </cell>
          <cell r="K156">
            <v>326</v>
          </cell>
          <cell r="L156">
            <v>326</v>
          </cell>
          <cell r="M156">
            <v>326</v>
          </cell>
          <cell r="N156">
            <v>1304</v>
          </cell>
          <cell r="O156">
            <v>869</v>
          </cell>
          <cell r="P156">
            <v>1086</v>
          </cell>
          <cell r="Q156">
            <v>1086</v>
          </cell>
          <cell r="R156">
            <v>43466</v>
          </cell>
        </row>
        <row r="157">
          <cell r="F157">
            <v>154</v>
          </cell>
          <cell r="G157">
            <v>326</v>
          </cell>
          <cell r="H157">
            <v>1304</v>
          </cell>
          <cell r="I157">
            <v>652</v>
          </cell>
          <cell r="J157">
            <v>326</v>
          </cell>
          <cell r="K157">
            <v>326</v>
          </cell>
          <cell r="L157">
            <v>326</v>
          </cell>
          <cell r="M157">
            <v>326</v>
          </cell>
          <cell r="N157">
            <v>1304</v>
          </cell>
          <cell r="O157">
            <v>869</v>
          </cell>
          <cell r="P157">
            <v>1086</v>
          </cell>
          <cell r="Q157">
            <v>1086</v>
          </cell>
          <cell r="R157">
            <v>43466</v>
          </cell>
        </row>
        <row r="158">
          <cell r="F158">
            <v>155</v>
          </cell>
          <cell r="G158">
            <v>352</v>
          </cell>
          <cell r="H158">
            <v>1408</v>
          </cell>
          <cell r="I158">
            <v>704</v>
          </cell>
          <cell r="J158">
            <v>352</v>
          </cell>
          <cell r="K158">
            <v>352</v>
          </cell>
          <cell r="L158">
            <v>352</v>
          </cell>
          <cell r="M158">
            <v>352</v>
          </cell>
          <cell r="N158">
            <v>1408</v>
          </cell>
          <cell r="O158">
            <v>938</v>
          </cell>
          <cell r="P158">
            <v>1173</v>
          </cell>
          <cell r="Q158">
            <v>1173</v>
          </cell>
          <cell r="R158">
            <v>46933</v>
          </cell>
        </row>
        <row r="159">
          <cell r="F159">
            <v>156</v>
          </cell>
          <cell r="G159">
            <v>352</v>
          </cell>
          <cell r="H159">
            <v>1408</v>
          </cell>
          <cell r="I159">
            <v>704</v>
          </cell>
          <cell r="J159">
            <v>352</v>
          </cell>
          <cell r="K159">
            <v>352</v>
          </cell>
          <cell r="L159">
            <v>352</v>
          </cell>
          <cell r="M159">
            <v>352</v>
          </cell>
          <cell r="N159">
            <v>1408</v>
          </cell>
          <cell r="O159">
            <v>938</v>
          </cell>
          <cell r="P159">
            <v>1173</v>
          </cell>
          <cell r="Q159">
            <v>1173</v>
          </cell>
          <cell r="R159">
            <v>46933</v>
          </cell>
        </row>
        <row r="160">
          <cell r="F160">
            <v>157</v>
          </cell>
          <cell r="G160">
            <v>352</v>
          </cell>
          <cell r="H160">
            <v>1408</v>
          </cell>
          <cell r="I160">
            <v>704</v>
          </cell>
          <cell r="J160">
            <v>352</v>
          </cell>
          <cell r="K160">
            <v>352</v>
          </cell>
          <cell r="L160">
            <v>352</v>
          </cell>
          <cell r="M160">
            <v>352</v>
          </cell>
          <cell r="N160">
            <v>1408</v>
          </cell>
          <cell r="O160">
            <v>938</v>
          </cell>
          <cell r="P160">
            <v>1173</v>
          </cell>
          <cell r="Q160">
            <v>1173</v>
          </cell>
          <cell r="R160">
            <v>46933</v>
          </cell>
        </row>
        <row r="161">
          <cell r="F161">
            <v>158</v>
          </cell>
          <cell r="G161">
            <v>352</v>
          </cell>
          <cell r="H161">
            <v>1408</v>
          </cell>
          <cell r="I161">
            <v>704</v>
          </cell>
          <cell r="J161">
            <v>352</v>
          </cell>
          <cell r="K161">
            <v>352</v>
          </cell>
          <cell r="L161">
            <v>352</v>
          </cell>
          <cell r="M161">
            <v>352</v>
          </cell>
          <cell r="N161">
            <v>1408</v>
          </cell>
          <cell r="O161">
            <v>938</v>
          </cell>
          <cell r="P161">
            <v>1173</v>
          </cell>
          <cell r="Q161">
            <v>1173</v>
          </cell>
          <cell r="R161">
            <v>46933</v>
          </cell>
        </row>
        <row r="162">
          <cell r="F162">
            <v>159</v>
          </cell>
          <cell r="G162">
            <v>352</v>
          </cell>
          <cell r="H162">
            <v>1408</v>
          </cell>
          <cell r="I162">
            <v>704</v>
          </cell>
          <cell r="J162">
            <v>352</v>
          </cell>
          <cell r="K162">
            <v>352</v>
          </cell>
          <cell r="L162">
            <v>352</v>
          </cell>
          <cell r="M162">
            <v>352</v>
          </cell>
          <cell r="N162">
            <v>1408</v>
          </cell>
          <cell r="O162">
            <v>938</v>
          </cell>
          <cell r="P162">
            <v>1173</v>
          </cell>
          <cell r="Q162">
            <v>1173</v>
          </cell>
          <cell r="R162">
            <v>46933</v>
          </cell>
        </row>
        <row r="163">
          <cell r="F163">
            <v>160</v>
          </cell>
          <cell r="G163">
            <v>379</v>
          </cell>
          <cell r="H163">
            <v>1516</v>
          </cell>
          <cell r="I163">
            <v>758</v>
          </cell>
          <cell r="J163">
            <v>379</v>
          </cell>
          <cell r="K163">
            <v>379</v>
          </cell>
          <cell r="L163">
            <v>379</v>
          </cell>
          <cell r="M163">
            <v>379</v>
          </cell>
          <cell r="N163">
            <v>1516</v>
          </cell>
          <cell r="O163">
            <v>1010</v>
          </cell>
          <cell r="P163">
            <v>1263</v>
          </cell>
          <cell r="Q163">
            <v>1263</v>
          </cell>
          <cell r="R163">
            <v>50533</v>
          </cell>
        </row>
        <row r="164">
          <cell r="F164">
            <v>161</v>
          </cell>
          <cell r="G164">
            <v>379</v>
          </cell>
          <cell r="H164">
            <v>1516</v>
          </cell>
          <cell r="I164">
            <v>758</v>
          </cell>
          <cell r="J164">
            <v>379</v>
          </cell>
          <cell r="K164">
            <v>379</v>
          </cell>
          <cell r="L164">
            <v>379</v>
          </cell>
          <cell r="M164">
            <v>379</v>
          </cell>
          <cell r="N164">
            <v>1516</v>
          </cell>
          <cell r="O164">
            <v>1010</v>
          </cell>
          <cell r="P164">
            <v>1263</v>
          </cell>
          <cell r="Q164">
            <v>1263</v>
          </cell>
          <cell r="R164">
            <v>50533</v>
          </cell>
        </row>
        <row r="165">
          <cell r="F165">
            <v>162</v>
          </cell>
          <cell r="G165">
            <v>379</v>
          </cell>
          <cell r="H165">
            <v>1516</v>
          </cell>
          <cell r="I165">
            <v>758</v>
          </cell>
          <cell r="J165">
            <v>379</v>
          </cell>
          <cell r="K165">
            <v>379</v>
          </cell>
          <cell r="L165">
            <v>379</v>
          </cell>
          <cell r="M165">
            <v>379</v>
          </cell>
          <cell r="N165">
            <v>1516</v>
          </cell>
          <cell r="O165">
            <v>1010</v>
          </cell>
          <cell r="P165">
            <v>1263</v>
          </cell>
          <cell r="Q165">
            <v>1263</v>
          </cell>
          <cell r="R165">
            <v>50533</v>
          </cell>
        </row>
        <row r="166">
          <cell r="F166">
            <v>163</v>
          </cell>
          <cell r="G166">
            <v>379</v>
          </cell>
          <cell r="H166">
            <v>1516</v>
          </cell>
          <cell r="I166">
            <v>758</v>
          </cell>
          <cell r="J166">
            <v>379</v>
          </cell>
          <cell r="K166">
            <v>379</v>
          </cell>
          <cell r="L166">
            <v>379</v>
          </cell>
          <cell r="M166">
            <v>379</v>
          </cell>
          <cell r="N166">
            <v>1516</v>
          </cell>
          <cell r="O166">
            <v>1010</v>
          </cell>
          <cell r="P166">
            <v>1263</v>
          </cell>
          <cell r="Q166">
            <v>1263</v>
          </cell>
          <cell r="R166">
            <v>50533</v>
          </cell>
        </row>
        <row r="167">
          <cell r="F167">
            <v>164</v>
          </cell>
          <cell r="G167">
            <v>379</v>
          </cell>
          <cell r="H167">
            <v>1516</v>
          </cell>
          <cell r="I167">
            <v>758</v>
          </cell>
          <cell r="J167">
            <v>379</v>
          </cell>
          <cell r="K167">
            <v>379</v>
          </cell>
          <cell r="L167">
            <v>379</v>
          </cell>
          <cell r="M167">
            <v>379</v>
          </cell>
          <cell r="N167">
            <v>1516</v>
          </cell>
          <cell r="O167">
            <v>1010</v>
          </cell>
          <cell r="P167">
            <v>1263</v>
          </cell>
          <cell r="Q167">
            <v>1263</v>
          </cell>
          <cell r="R167">
            <v>50533</v>
          </cell>
        </row>
        <row r="168">
          <cell r="F168">
            <v>165</v>
          </cell>
          <cell r="G168">
            <v>407</v>
          </cell>
          <cell r="H168">
            <v>1628</v>
          </cell>
          <cell r="I168">
            <v>814</v>
          </cell>
          <cell r="J168">
            <v>407</v>
          </cell>
          <cell r="K168">
            <v>407</v>
          </cell>
          <cell r="L168">
            <v>407</v>
          </cell>
          <cell r="M168">
            <v>407</v>
          </cell>
          <cell r="N168">
            <v>1628</v>
          </cell>
          <cell r="O168">
            <v>1085</v>
          </cell>
          <cell r="P168">
            <v>1356</v>
          </cell>
          <cell r="Q168">
            <v>1356</v>
          </cell>
          <cell r="R168">
            <v>54266</v>
          </cell>
        </row>
        <row r="169">
          <cell r="F169">
            <v>166</v>
          </cell>
          <cell r="G169">
            <v>407</v>
          </cell>
          <cell r="H169">
            <v>1628</v>
          </cell>
          <cell r="I169">
            <v>814</v>
          </cell>
          <cell r="J169">
            <v>407</v>
          </cell>
          <cell r="K169">
            <v>407</v>
          </cell>
          <cell r="L169">
            <v>407</v>
          </cell>
          <cell r="M169">
            <v>407</v>
          </cell>
          <cell r="N169">
            <v>1628</v>
          </cell>
          <cell r="O169">
            <v>1085</v>
          </cell>
          <cell r="P169">
            <v>1356</v>
          </cell>
          <cell r="Q169">
            <v>1356</v>
          </cell>
          <cell r="R169">
            <v>54266</v>
          </cell>
        </row>
        <row r="170">
          <cell r="F170">
            <v>167</v>
          </cell>
          <cell r="G170">
            <v>407</v>
          </cell>
          <cell r="H170">
            <v>1628</v>
          </cell>
          <cell r="I170">
            <v>814</v>
          </cell>
          <cell r="J170">
            <v>407</v>
          </cell>
          <cell r="K170">
            <v>407</v>
          </cell>
          <cell r="L170">
            <v>407</v>
          </cell>
          <cell r="M170">
            <v>407</v>
          </cell>
          <cell r="N170">
            <v>1628</v>
          </cell>
          <cell r="O170">
            <v>1085</v>
          </cell>
          <cell r="P170">
            <v>1356</v>
          </cell>
          <cell r="Q170">
            <v>1356</v>
          </cell>
          <cell r="R170">
            <v>54266</v>
          </cell>
        </row>
        <row r="171">
          <cell r="F171">
            <v>168</v>
          </cell>
          <cell r="G171">
            <v>407</v>
          </cell>
          <cell r="H171">
            <v>1628</v>
          </cell>
          <cell r="I171">
            <v>814</v>
          </cell>
          <cell r="J171">
            <v>407</v>
          </cell>
          <cell r="K171">
            <v>407</v>
          </cell>
          <cell r="L171">
            <v>407</v>
          </cell>
          <cell r="M171">
            <v>407</v>
          </cell>
          <cell r="N171">
            <v>1628</v>
          </cell>
          <cell r="O171">
            <v>1085</v>
          </cell>
          <cell r="P171">
            <v>1356</v>
          </cell>
          <cell r="Q171">
            <v>1356</v>
          </cell>
          <cell r="R171">
            <v>54266</v>
          </cell>
        </row>
        <row r="172">
          <cell r="F172">
            <v>169</v>
          </cell>
          <cell r="G172">
            <v>407</v>
          </cell>
          <cell r="H172">
            <v>1628</v>
          </cell>
          <cell r="I172">
            <v>814</v>
          </cell>
          <cell r="J172">
            <v>407</v>
          </cell>
          <cell r="K172">
            <v>407</v>
          </cell>
          <cell r="L172">
            <v>407</v>
          </cell>
          <cell r="M172">
            <v>407</v>
          </cell>
          <cell r="N172">
            <v>1628</v>
          </cell>
          <cell r="O172">
            <v>1085</v>
          </cell>
          <cell r="P172">
            <v>1356</v>
          </cell>
          <cell r="Q172">
            <v>1356</v>
          </cell>
          <cell r="R172">
            <v>54266</v>
          </cell>
        </row>
        <row r="173">
          <cell r="F173">
            <v>170</v>
          </cell>
          <cell r="G173">
            <v>436</v>
          </cell>
          <cell r="H173">
            <v>1744</v>
          </cell>
          <cell r="I173">
            <v>872</v>
          </cell>
          <cell r="J173">
            <v>436</v>
          </cell>
          <cell r="K173">
            <v>436</v>
          </cell>
          <cell r="L173">
            <v>436</v>
          </cell>
          <cell r="M173">
            <v>436</v>
          </cell>
          <cell r="N173">
            <v>1744</v>
          </cell>
          <cell r="O173">
            <v>1162</v>
          </cell>
          <cell r="P173">
            <v>1453</v>
          </cell>
          <cell r="Q173">
            <v>1453</v>
          </cell>
          <cell r="R173">
            <v>58133</v>
          </cell>
        </row>
        <row r="174">
          <cell r="F174">
            <v>171</v>
          </cell>
          <cell r="G174">
            <v>436</v>
          </cell>
          <cell r="H174">
            <v>1744</v>
          </cell>
          <cell r="I174">
            <v>872</v>
          </cell>
          <cell r="J174">
            <v>436</v>
          </cell>
          <cell r="K174">
            <v>436</v>
          </cell>
          <cell r="L174">
            <v>436</v>
          </cell>
          <cell r="M174">
            <v>436</v>
          </cell>
          <cell r="N174">
            <v>1744</v>
          </cell>
          <cell r="O174">
            <v>1162</v>
          </cell>
          <cell r="P174">
            <v>1453</v>
          </cell>
          <cell r="Q174">
            <v>1453</v>
          </cell>
          <cell r="R174">
            <v>58133</v>
          </cell>
        </row>
        <row r="175">
          <cell r="F175">
            <v>172</v>
          </cell>
          <cell r="G175">
            <v>436</v>
          </cell>
          <cell r="H175">
            <v>1744</v>
          </cell>
          <cell r="I175">
            <v>872</v>
          </cell>
          <cell r="J175">
            <v>436</v>
          </cell>
          <cell r="K175">
            <v>436</v>
          </cell>
          <cell r="L175">
            <v>436</v>
          </cell>
          <cell r="M175">
            <v>436</v>
          </cell>
          <cell r="N175">
            <v>1744</v>
          </cell>
          <cell r="O175">
            <v>1162</v>
          </cell>
          <cell r="P175">
            <v>1453</v>
          </cell>
          <cell r="Q175">
            <v>1453</v>
          </cell>
          <cell r="R175">
            <v>58133</v>
          </cell>
        </row>
        <row r="176">
          <cell r="F176">
            <v>173</v>
          </cell>
          <cell r="G176">
            <v>436</v>
          </cell>
          <cell r="H176">
            <v>1744</v>
          </cell>
          <cell r="I176">
            <v>872</v>
          </cell>
          <cell r="J176">
            <v>436</v>
          </cell>
          <cell r="K176">
            <v>436</v>
          </cell>
          <cell r="L176">
            <v>436</v>
          </cell>
          <cell r="M176">
            <v>436</v>
          </cell>
          <cell r="N176">
            <v>1744</v>
          </cell>
          <cell r="O176">
            <v>1162</v>
          </cell>
          <cell r="P176">
            <v>1453</v>
          </cell>
          <cell r="Q176">
            <v>1453</v>
          </cell>
          <cell r="R176">
            <v>58133</v>
          </cell>
        </row>
        <row r="177">
          <cell r="F177">
            <v>174</v>
          </cell>
          <cell r="G177">
            <v>436</v>
          </cell>
          <cell r="H177">
            <v>1744</v>
          </cell>
          <cell r="I177">
            <v>872</v>
          </cell>
          <cell r="J177">
            <v>436</v>
          </cell>
          <cell r="K177">
            <v>436</v>
          </cell>
          <cell r="L177">
            <v>436</v>
          </cell>
          <cell r="M177">
            <v>436</v>
          </cell>
          <cell r="N177">
            <v>1744</v>
          </cell>
          <cell r="O177">
            <v>1162</v>
          </cell>
          <cell r="P177">
            <v>1453</v>
          </cell>
          <cell r="Q177">
            <v>1453</v>
          </cell>
          <cell r="R177">
            <v>58133</v>
          </cell>
        </row>
        <row r="178">
          <cell r="F178">
            <v>175</v>
          </cell>
          <cell r="G178">
            <v>466</v>
          </cell>
          <cell r="H178">
            <v>1864</v>
          </cell>
          <cell r="I178">
            <v>932</v>
          </cell>
          <cell r="J178">
            <v>466</v>
          </cell>
          <cell r="K178">
            <v>466</v>
          </cell>
          <cell r="L178">
            <v>466</v>
          </cell>
          <cell r="M178">
            <v>466</v>
          </cell>
          <cell r="N178">
            <v>1864</v>
          </cell>
          <cell r="O178">
            <v>1242</v>
          </cell>
          <cell r="P178">
            <v>1553</v>
          </cell>
          <cell r="Q178">
            <v>1553</v>
          </cell>
          <cell r="R178">
            <v>62133</v>
          </cell>
        </row>
        <row r="179">
          <cell r="F179">
            <v>176</v>
          </cell>
          <cell r="G179">
            <v>466</v>
          </cell>
          <cell r="H179">
            <v>1864</v>
          </cell>
          <cell r="I179">
            <v>932</v>
          </cell>
          <cell r="J179">
            <v>466</v>
          </cell>
          <cell r="K179">
            <v>466</v>
          </cell>
          <cell r="L179">
            <v>466</v>
          </cell>
          <cell r="M179">
            <v>466</v>
          </cell>
          <cell r="N179">
            <v>1864</v>
          </cell>
          <cell r="O179">
            <v>1242</v>
          </cell>
          <cell r="P179">
            <v>1553</v>
          </cell>
          <cell r="Q179">
            <v>1553</v>
          </cell>
          <cell r="R179">
            <v>62133</v>
          </cell>
        </row>
        <row r="180">
          <cell r="F180">
            <v>177</v>
          </cell>
          <cell r="G180">
            <v>466</v>
          </cell>
          <cell r="H180">
            <v>1864</v>
          </cell>
          <cell r="I180">
            <v>932</v>
          </cell>
          <cell r="J180">
            <v>466</v>
          </cell>
          <cell r="K180">
            <v>466</v>
          </cell>
          <cell r="L180">
            <v>466</v>
          </cell>
          <cell r="M180">
            <v>466</v>
          </cell>
          <cell r="N180">
            <v>1864</v>
          </cell>
          <cell r="O180">
            <v>1242</v>
          </cell>
          <cell r="P180">
            <v>1553</v>
          </cell>
          <cell r="Q180">
            <v>1553</v>
          </cell>
          <cell r="R180">
            <v>62133</v>
          </cell>
        </row>
        <row r="181">
          <cell r="F181">
            <v>178</v>
          </cell>
          <cell r="G181">
            <v>466</v>
          </cell>
          <cell r="H181">
            <v>1864</v>
          </cell>
          <cell r="I181">
            <v>932</v>
          </cell>
          <cell r="J181">
            <v>466</v>
          </cell>
          <cell r="K181">
            <v>466</v>
          </cell>
          <cell r="L181">
            <v>466</v>
          </cell>
          <cell r="M181">
            <v>466</v>
          </cell>
          <cell r="N181">
            <v>1864</v>
          </cell>
          <cell r="O181">
            <v>1242</v>
          </cell>
          <cell r="P181">
            <v>1553</v>
          </cell>
          <cell r="Q181">
            <v>1553</v>
          </cell>
          <cell r="R181">
            <v>62133</v>
          </cell>
        </row>
        <row r="182">
          <cell r="F182">
            <v>179</v>
          </cell>
          <cell r="G182">
            <v>466</v>
          </cell>
          <cell r="H182">
            <v>1864</v>
          </cell>
          <cell r="I182">
            <v>932</v>
          </cell>
          <cell r="J182">
            <v>466</v>
          </cell>
          <cell r="K182">
            <v>466</v>
          </cell>
          <cell r="L182">
            <v>466</v>
          </cell>
          <cell r="M182">
            <v>466</v>
          </cell>
          <cell r="N182">
            <v>1864</v>
          </cell>
          <cell r="O182">
            <v>1242</v>
          </cell>
          <cell r="P182">
            <v>1553</v>
          </cell>
          <cell r="Q182">
            <v>1553</v>
          </cell>
          <cell r="R182">
            <v>62133</v>
          </cell>
        </row>
        <row r="183">
          <cell r="F183">
            <v>180</v>
          </cell>
          <cell r="G183">
            <v>497</v>
          </cell>
          <cell r="H183">
            <v>1988</v>
          </cell>
          <cell r="I183">
            <v>994</v>
          </cell>
          <cell r="J183">
            <v>497</v>
          </cell>
          <cell r="K183">
            <v>497</v>
          </cell>
          <cell r="L183">
            <v>497</v>
          </cell>
          <cell r="M183">
            <v>497</v>
          </cell>
          <cell r="N183">
            <v>1988</v>
          </cell>
          <cell r="O183">
            <v>1325</v>
          </cell>
          <cell r="P183">
            <v>1656</v>
          </cell>
          <cell r="Q183">
            <v>1656</v>
          </cell>
          <cell r="R183">
            <v>66266</v>
          </cell>
        </row>
        <row r="184">
          <cell r="F184">
            <v>181</v>
          </cell>
          <cell r="G184">
            <v>497</v>
          </cell>
          <cell r="H184">
            <v>1988</v>
          </cell>
          <cell r="I184">
            <v>994</v>
          </cell>
          <cell r="J184">
            <v>497</v>
          </cell>
          <cell r="K184">
            <v>497</v>
          </cell>
          <cell r="L184">
            <v>497</v>
          </cell>
          <cell r="M184">
            <v>497</v>
          </cell>
          <cell r="N184">
            <v>1988</v>
          </cell>
          <cell r="O184">
            <v>1325</v>
          </cell>
          <cell r="P184">
            <v>1656</v>
          </cell>
          <cell r="Q184">
            <v>1656</v>
          </cell>
          <cell r="R184">
            <v>66266</v>
          </cell>
        </row>
        <row r="185">
          <cell r="F185">
            <v>182</v>
          </cell>
          <cell r="G185">
            <v>497</v>
          </cell>
          <cell r="H185">
            <v>1988</v>
          </cell>
          <cell r="I185">
            <v>994</v>
          </cell>
          <cell r="J185">
            <v>497</v>
          </cell>
          <cell r="K185">
            <v>497</v>
          </cell>
          <cell r="L185">
            <v>497</v>
          </cell>
          <cell r="M185">
            <v>497</v>
          </cell>
          <cell r="N185">
            <v>1988</v>
          </cell>
          <cell r="O185">
            <v>1325</v>
          </cell>
          <cell r="P185">
            <v>1656</v>
          </cell>
          <cell r="Q185">
            <v>1656</v>
          </cell>
          <cell r="R185">
            <v>66266</v>
          </cell>
        </row>
        <row r="186">
          <cell r="F186">
            <v>183</v>
          </cell>
          <cell r="G186">
            <v>497</v>
          </cell>
          <cell r="H186">
            <v>1988</v>
          </cell>
          <cell r="I186">
            <v>994</v>
          </cell>
          <cell r="J186">
            <v>497</v>
          </cell>
          <cell r="K186">
            <v>497</v>
          </cell>
          <cell r="L186">
            <v>497</v>
          </cell>
          <cell r="M186">
            <v>497</v>
          </cell>
          <cell r="N186">
            <v>1988</v>
          </cell>
          <cell r="O186">
            <v>1325</v>
          </cell>
          <cell r="P186">
            <v>1656</v>
          </cell>
          <cell r="Q186">
            <v>1656</v>
          </cell>
          <cell r="R186">
            <v>66266</v>
          </cell>
        </row>
        <row r="187">
          <cell r="F187">
            <v>184</v>
          </cell>
          <cell r="G187">
            <v>497</v>
          </cell>
          <cell r="H187">
            <v>1988</v>
          </cell>
          <cell r="I187">
            <v>994</v>
          </cell>
          <cell r="J187">
            <v>497</v>
          </cell>
          <cell r="K187">
            <v>497</v>
          </cell>
          <cell r="L187">
            <v>497</v>
          </cell>
          <cell r="M187">
            <v>497</v>
          </cell>
          <cell r="N187">
            <v>1988</v>
          </cell>
          <cell r="O187">
            <v>1325</v>
          </cell>
          <cell r="P187">
            <v>1656</v>
          </cell>
          <cell r="Q187">
            <v>1656</v>
          </cell>
          <cell r="R187">
            <v>66266</v>
          </cell>
        </row>
        <row r="188">
          <cell r="F188">
            <v>185</v>
          </cell>
          <cell r="G188">
            <v>529</v>
          </cell>
          <cell r="H188">
            <v>2116</v>
          </cell>
          <cell r="I188">
            <v>1058</v>
          </cell>
          <cell r="J188">
            <v>529</v>
          </cell>
          <cell r="K188">
            <v>529</v>
          </cell>
          <cell r="L188">
            <v>529</v>
          </cell>
          <cell r="M188">
            <v>529</v>
          </cell>
          <cell r="N188">
            <v>2116</v>
          </cell>
          <cell r="O188">
            <v>1410</v>
          </cell>
          <cell r="P188">
            <v>1763</v>
          </cell>
          <cell r="Q188">
            <v>1763</v>
          </cell>
          <cell r="R188">
            <v>70533</v>
          </cell>
        </row>
        <row r="189">
          <cell r="F189">
            <v>186</v>
          </cell>
          <cell r="G189">
            <v>529</v>
          </cell>
          <cell r="H189">
            <v>2116</v>
          </cell>
          <cell r="I189">
            <v>1058</v>
          </cell>
          <cell r="J189">
            <v>529</v>
          </cell>
          <cell r="K189">
            <v>529</v>
          </cell>
          <cell r="L189">
            <v>529</v>
          </cell>
          <cell r="M189">
            <v>529</v>
          </cell>
          <cell r="N189">
            <v>2116</v>
          </cell>
          <cell r="O189">
            <v>1410</v>
          </cell>
          <cell r="P189">
            <v>1763</v>
          </cell>
          <cell r="Q189">
            <v>1763</v>
          </cell>
          <cell r="R189">
            <v>70533</v>
          </cell>
        </row>
        <row r="190">
          <cell r="F190">
            <v>187</v>
          </cell>
          <cell r="G190">
            <v>529</v>
          </cell>
          <cell r="H190">
            <v>2116</v>
          </cell>
          <cell r="I190">
            <v>1058</v>
          </cell>
          <cell r="J190">
            <v>529</v>
          </cell>
          <cell r="K190">
            <v>529</v>
          </cell>
          <cell r="L190">
            <v>529</v>
          </cell>
          <cell r="M190">
            <v>529</v>
          </cell>
          <cell r="N190">
            <v>2116</v>
          </cell>
          <cell r="O190">
            <v>1410</v>
          </cell>
          <cell r="P190">
            <v>1763</v>
          </cell>
          <cell r="Q190">
            <v>1763</v>
          </cell>
          <cell r="R190">
            <v>70533</v>
          </cell>
        </row>
        <row r="191">
          <cell r="F191">
            <v>188</v>
          </cell>
          <cell r="G191">
            <v>529</v>
          </cell>
          <cell r="H191">
            <v>2116</v>
          </cell>
          <cell r="I191">
            <v>1058</v>
          </cell>
          <cell r="J191">
            <v>529</v>
          </cell>
          <cell r="K191">
            <v>529</v>
          </cell>
          <cell r="L191">
            <v>529</v>
          </cell>
          <cell r="M191">
            <v>529</v>
          </cell>
          <cell r="N191">
            <v>2116</v>
          </cell>
          <cell r="O191">
            <v>1410</v>
          </cell>
          <cell r="P191">
            <v>1763</v>
          </cell>
          <cell r="Q191">
            <v>1763</v>
          </cell>
          <cell r="R191">
            <v>70533</v>
          </cell>
        </row>
        <row r="192">
          <cell r="F192">
            <v>189</v>
          </cell>
          <cell r="G192">
            <v>529</v>
          </cell>
          <cell r="H192">
            <v>2116</v>
          </cell>
          <cell r="I192">
            <v>1058</v>
          </cell>
          <cell r="J192">
            <v>529</v>
          </cell>
          <cell r="K192">
            <v>529</v>
          </cell>
          <cell r="L192">
            <v>529</v>
          </cell>
          <cell r="M192">
            <v>529</v>
          </cell>
          <cell r="N192">
            <v>2116</v>
          </cell>
          <cell r="O192">
            <v>1410</v>
          </cell>
          <cell r="P192">
            <v>1763</v>
          </cell>
          <cell r="Q192">
            <v>1763</v>
          </cell>
          <cell r="R192">
            <v>70533</v>
          </cell>
        </row>
        <row r="193">
          <cell r="F193">
            <v>190</v>
          </cell>
          <cell r="G193">
            <v>562</v>
          </cell>
          <cell r="H193">
            <v>2248</v>
          </cell>
          <cell r="I193">
            <v>1124</v>
          </cell>
          <cell r="J193">
            <v>562</v>
          </cell>
          <cell r="K193">
            <v>562</v>
          </cell>
          <cell r="L193">
            <v>562</v>
          </cell>
          <cell r="M193">
            <v>562</v>
          </cell>
          <cell r="N193">
            <v>2248</v>
          </cell>
          <cell r="O193">
            <v>1498</v>
          </cell>
          <cell r="P193">
            <v>1873</v>
          </cell>
          <cell r="Q193">
            <v>1873</v>
          </cell>
          <cell r="R193">
            <v>74933</v>
          </cell>
        </row>
        <row r="194">
          <cell r="F194">
            <v>191</v>
          </cell>
          <cell r="G194">
            <v>562</v>
          </cell>
          <cell r="H194">
            <v>2248</v>
          </cell>
          <cell r="I194">
            <v>1124</v>
          </cell>
          <cell r="J194">
            <v>562</v>
          </cell>
          <cell r="K194">
            <v>562</v>
          </cell>
          <cell r="L194">
            <v>562</v>
          </cell>
          <cell r="M194">
            <v>562</v>
          </cell>
          <cell r="N194">
            <v>2248</v>
          </cell>
          <cell r="O194">
            <v>1498</v>
          </cell>
          <cell r="P194">
            <v>1873</v>
          </cell>
          <cell r="Q194">
            <v>1873</v>
          </cell>
          <cell r="R194">
            <v>74933</v>
          </cell>
        </row>
        <row r="195">
          <cell r="F195">
            <v>192</v>
          </cell>
          <cell r="G195">
            <v>562</v>
          </cell>
          <cell r="H195">
            <v>2248</v>
          </cell>
          <cell r="I195">
            <v>1124</v>
          </cell>
          <cell r="J195">
            <v>562</v>
          </cell>
          <cell r="K195">
            <v>562</v>
          </cell>
          <cell r="L195">
            <v>562</v>
          </cell>
          <cell r="M195">
            <v>562</v>
          </cell>
          <cell r="N195">
            <v>2248</v>
          </cell>
          <cell r="O195">
            <v>1498</v>
          </cell>
          <cell r="P195">
            <v>1873</v>
          </cell>
          <cell r="Q195">
            <v>1873</v>
          </cell>
          <cell r="R195">
            <v>74933</v>
          </cell>
        </row>
        <row r="196">
          <cell r="F196">
            <v>193</v>
          </cell>
          <cell r="G196">
            <v>562</v>
          </cell>
          <cell r="H196">
            <v>2248</v>
          </cell>
          <cell r="I196">
            <v>1124</v>
          </cell>
          <cell r="J196">
            <v>562</v>
          </cell>
          <cell r="K196">
            <v>562</v>
          </cell>
          <cell r="L196">
            <v>562</v>
          </cell>
          <cell r="M196">
            <v>562</v>
          </cell>
          <cell r="N196">
            <v>2248</v>
          </cell>
          <cell r="O196">
            <v>1498</v>
          </cell>
          <cell r="P196">
            <v>1873</v>
          </cell>
          <cell r="Q196">
            <v>1873</v>
          </cell>
          <cell r="R196">
            <v>74933</v>
          </cell>
        </row>
        <row r="197">
          <cell r="F197">
            <v>194</v>
          </cell>
          <cell r="G197">
            <v>562</v>
          </cell>
          <cell r="H197">
            <v>2248</v>
          </cell>
          <cell r="I197">
            <v>1124</v>
          </cell>
          <cell r="J197">
            <v>562</v>
          </cell>
          <cell r="K197">
            <v>562</v>
          </cell>
          <cell r="L197">
            <v>562</v>
          </cell>
          <cell r="M197">
            <v>562</v>
          </cell>
          <cell r="N197">
            <v>2248</v>
          </cell>
          <cell r="O197">
            <v>1498</v>
          </cell>
          <cell r="P197">
            <v>1873</v>
          </cell>
          <cell r="Q197">
            <v>1873</v>
          </cell>
          <cell r="R197">
            <v>74933</v>
          </cell>
        </row>
        <row r="198">
          <cell r="F198">
            <v>195</v>
          </cell>
          <cell r="G198">
            <v>596</v>
          </cell>
          <cell r="H198">
            <v>2384</v>
          </cell>
          <cell r="I198">
            <v>1192</v>
          </cell>
          <cell r="J198">
            <v>596</v>
          </cell>
          <cell r="K198">
            <v>596</v>
          </cell>
          <cell r="L198">
            <v>596</v>
          </cell>
          <cell r="M198">
            <v>596</v>
          </cell>
          <cell r="N198">
            <v>2384</v>
          </cell>
          <cell r="O198">
            <v>1589</v>
          </cell>
          <cell r="P198">
            <v>1986</v>
          </cell>
          <cell r="Q198">
            <v>1986</v>
          </cell>
          <cell r="R198">
            <v>79466</v>
          </cell>
        </row>
        <row r="199">
          <cell r="F199">
            <v>196</v>
          </cell>
          <cell r="G199">
            <v>596</v>
          </cell>
          <cell r="H199">
            <v>2384</v>
          </cell>
          <cell r="I199">
            <v>1192</v>
          </cell>
          <cell r="J199">
            <v>596</v>
          </cell>
          <cell r="K199">
            <v>596</v>
          </cell>
          <cell r="L199">
            <v>596</v>
          </cell>
          <cell r="M199">
            <v>596</v>
          </cell>
          <cell r="N199">
            <v>2384</v>
          </cell>
          <cell r="O199">
            <v>1589</v>
          </cell>
          <cell r="P199">
            <v>1986</v>
          </cell>
          <cell r="Q199">
            <v>1986</v>
          </cell>
          <cell r="R199">
            <v>79466</v>
          </cell>
        </row>
        <row r="200">
          <cell r="F200">
            <v>197</v>
          </cell>
          <cell r="G200">
            <v>596</v>
          </cell>
          <cell r="H200">
            <v>2384</v>
          </cell>
          <cell r="I200">
            <v>1192</v>
          </cell>
          <cell r="J200">
            <v>596</v>
          </cell>
          <cell r="K200">
            <v>596</v>
          </cell>
          <cell r="L200">
            <v>596</v>
          </cell>
          <cell r="M200">
            <v>596</v>
          </cell>
          <cell r="N200">
            <v>2384</v>
          </cell>
          <cell r="O200">
            <v>1589</v>
          </cell>
          <cell r="P200">
            <v>1986</v>
          </cell>
          <cell r="Q200">
            <v>1986</v>
          </cell>
          <cell r="R200">
            <v>79466</v>
          </cell>
        </row>
        <row r="201">
          <cell r="F201">
            <v>198</v>
          </cell>
          <cell r="G201">
            <v>596</v>
          </cell>
          <cell r="H201">
            <v>2384</v>
          </cell>
          <cell r="I201">
            <v>1192</v>
          </cell>
          <cell r="J201">
            <v>596</v>
          </cell>
          <cell r="K201">
            <v>596</v>
          </cell>
          <cell r="L201">
            <v>596</v>
          </cell>
          <cell r="M201">
            <v>596</v>
          </cell>
          <cell r="N201">
            <v>2384</v>
          </cell>
          <cell r="O201">
            <v>1589</v>
          </cell>
          <cell r="P201">
            <v>1986</v>
          </cell>
          <cell r="Q201">
            <v>1986</v>
          </cell>
          <cell r="R201">
            <v>79466</v>
          </cell>
        </row>
        <row r="202">
          <cell r="F202">
            <v>199</v>
          </cell>
          <cell r="G202">
            <v>596</v>
          </cell>
          <cell r="H202">
            <v>2384</v>
          </cell>
          <cell r="I202">
            <v>1192</v>
          </cell>
          <cell r="J202">
            <v>596</v>
          </cell>
          <cell r="K202">
            <v>596</v>
          </cell>
          <cell r="L202">
            <v>596</v>
          </cell>
          <cell r="M202">
            <v>596</v>
          </cell>
          <cell r="N202">
            <v>2384</v>
          </cell>
          <cell r="O202">
            <v>1589</v>
          </cell>
          <cell r="P202">
            <v>1986</v>
          </cell>
          <cell r="Q202">
            <v>1986</v>
          </cell>
          <cell r="R202">
            <v>79466</v>
          </cell>
        </row>
        <row r="203">
          <cell r="F203">
            <v>200</v>
          </cell>
          <cell r="G203">
            <v>630</v>
          </cell>
          <cell r="H203">
            <v>2520</v>
          </cell>
          <cell r="I203">
            <v>1260</v>
          </cell>
          <cell r="J203">
            <v>630</v>
          </cell>
          <cell r="K203">
            <v>630</v>
          </cell>
          <cell r="L203">
            <v>630</v>
          </cell>
          <cell r="M203">
            <v>630</v>
          </cell>
          <cell r="N203">
            <v>2520</v>
          </cell>
          <cell r="O203">
            <v>1680</v>
          </cell>
          <cell r="P203">
            <v>2100</v>
          </cell>
          <cell r="Q203">
            <v>2100</v>
          </cell>
          <cell r="R203">
            <v>84000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BT154"/>
  <sheetViews>
    <sheetView workbookViewId="0">
      <selection activeCell="Z17" sqref="Z17"/>
    </sheetView>
  </sheetViews>
  <sheetFormatPr defaultColWidth="9" defaultRowHeight="16.5"/>
  <cols>
    <col min="1" max="1" width="5.375" style="152" customWidth="1"/>
    <col min="2" max="2" width="6.25833333333333" style="17" customWidth="1"/>
    <col min="3" max="4" width="6.25833333333333" style="17" customWidth="1" outlineLevel="1"/>
    <col min="5" max="8" width="6.375" style="17" customWidth="1" outlineLevel="1"/>
    <col min="9" max="12" width="6.25833333333333" style="17" customWidth="1" outlineLevel="1"/>
    <col min="13" max="15" width="7.375" style="17" customWidth="1" outlineLevel="1"/>
    <col min="16" max="16" width="2.5" style="17" customWidth="1"/>
    <col min="17" max="19" width="6.25833333333333" style="17" customWidth="1" outlineLevel="1"/>
    <col min="20" max="28" width="7.375" style="17" customWidth="1" outlineLevel="1"/>
    <col min="29" max="29" width="4.25833333333333" style="17" customWidth="1"/>
    <col min="30" max="30" width="5.5" style="17" customWidth="1" outlineLevel="1"/>
    <col min="31" max="33" width="8.375" style="17" customWidth="1" outlineLevel="1"/>
    <col min="34" max="34" width="9.625" style="17" customWidth="1" outlineLevel="1"/>
    <col min="35" max="35" width="8.375" style="17" customWidth="1" outlineLevel="1"/>
    <col min="36" max="38" width="9" style="17" customWidth="1" outlineLevel="1"/>
    <col min="39" max="39" width="3.875" style="17" customWidth="1"/>
    <col min="40" max="40" width="5.5" style="17" customWidth="1" outlineLevel="1"/>
    <col min="41" max="72" width="9" style="17" outlineLevel="1"/>
    <col min="73" max="16384" width="9" style="17"/>
  </cols>
  <sheetData>
    <row r="1" ht="13.5" customHeight="1" spans="1:72">
      <c r="A1" s="171" t="s">
        <v>0</v>
      </c>
      <c r="B1" s="20" t="s">
        <v>1</v>
      </c>
      <c r="C1" s="1" t="s">
        <v>2</v>
      </c>
      <c r="D1" s="1"/>
      <c r="E1" s="1"/>
      <c r="F1" s="1"/>
      <c r="G1" s="1"/>
      <c r="H1" s="1"/>
      <c r="I1" s="1" t="s">
        <v>3</v>
      </c>
      <c r="J1" s="1"/>
      <c r="K1" s="1" t="s">
        <v>4</v>
      </c>
      <c r="L1" s="1"/>
      <c r="M1" s="1" t="s">
        <v>5</v>
      </c>
      <c r="N1" s="1"/>
      <c r="O1" s="1"/>
      <c r="Q1" s="174" t="s">
        <v>6</v>
      </c>
      <c r="R1" s="175"/>
      <c r="S1" s="175"/>
      <c r="T1" s="21"/>
      <c r="U1" s="20" t="s">
        <v>7</v>
      </c>
      <c r="V1" s="20"/>
      <c r="W1" s="20"/>
      <c r="X1" s="20"/>
      <c r="Y1" s="20"/>
      <c r="Z1" s="20"/>
      <c r="AA1" s="20"/>
      <c r="AB1" s="20"/>
      <c r="AC1" s="180"/>
      <c r="AD1" s="171" t="s">
        <v>8</v>
      </c>
      <c r="AE1" s="171"/>
      <c r="AF1" s="171"/>
      <c r="AG1" s="171"/>
      <c r="AH1" s="171"/>
      <c r="AI1" s="171"/>
      <c r="AJ1" s="171"/>
      <c r="AK1" s="171"/>
      <c r="AL1" s="171"/>
      <c r="AM1" s="185"/>
      <c r="AN1" s="174" t="s">
        <v>9</v>
      </c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  <c r="BJ1" s="175"/>
      <c r="BK1" s="175"/>
      <c r="BL1" s="175"/>
      <c r="BM1" s="175"/>
      <c r="BN1" s="175"/>
      <c r="BO1" s="175"/>
      <c r="BP1" s="175"/>
      <c r="BQ1" s="175"/>
      <c r="BR1" s="175"/>
      <c r="BS1" s="175"/>
      <c r="BT1" s="21"/>
    </row>
    <row r="2" spans="1:72">
      <c r="A2" s="171"/>
      <c r="B2" s="20"/>
      <c r="C2" s="87">
        <v>1.5</v>
      </c>
      <c r="D2" s="87"/>
      <c r="E2" s="87"/>
      <c r="F2" s="87"/>
      <c r="G2" s="87"/>
      <c r="H2" s="87"/>
      <c r="I2" s="87">
        <v>1</v>
      </c>
      <c r="J2" s="87"/>
      <c r="K2" s="87">
        <v>1</v>
      </c>
      <c r="L2" s="87"/>
      <c r="M2" s="87">
        <v>10</v>
      </c>
      <c r="N2" s="87"/>
      <c r="O2" s="87"/>
      <c r="Q2" s="176">
        <v>1</v>
      </c>
      <c r="R2" s="177"/>
      <c r="S2" s="177"/>
      <c r="T2" s="178"/>
      <c r="U2" s="179">
        <v>0.1</v>
      </c>
      <c r="V2" s="179"/>
      <c r="W2" s="179"/>
      <c r="X2" s="179"/>
      <c r="Y2" s="179"/>
      <c r="Z2" s="179"/>
      <c r="AA2" s="179"/>
      <c r="AB2" s="179"/>
      <c r="AC2" s="180"/>
      <c r="AD2" s="171"/>
      <c r="AE2" s="171"/>
      <c r="AF2" s="171"/>
      <c r="AG2" s="171"/>
      <c r="AH2" s="171"/>
      <c r="AI2" s="171"/>
      <c r="AJ2" s="171"/>
      <c r="AK2" s="171"/>
      <c r="AL2" s="171"/>
      <c r="AM2" s="186"/>
      <c r="AN2" s="22"/>
      <c r="AO2" s="174" t="s">
        <v>10</v>
      </c>
      <c r="AP2" s="175"/>
      <c r="AQ2" s="175"/>
      <c r="AR2" s="175"/>
      <c r="AS2" s="175"/>
      <c r="AT2" s="175"/>
      <c r="AU2" s="175"/>
      <c r="AV2" s="21"/>
      <c r="AW2" s="174" t="s">
        <v>11</v>
      </c>
      <c r="AX2" s="175"/>
      <c r="AY2" s="175"/>
      <c r="AZ2" s="175"/>
      <c r="BA2" s="175"/>
      <c r="BB2" s="175"/>
      <c r="BC2" s="175"/>
      <c r="BD2" s="21"/>
      <c r="BE2" s="174" t="s">
        <v>12</v>
      </c>
      <c r="BF2" s="175"/>
      <c r="BG2" s="175"/>
      <c r="BH2" s="175"/>
      <c r="BI2" s="175"/>
      <c r="BJ2" s="175"/>
      <c r="BK2" s="175"/>
      <c r="BL2" s="21"/>
      <c r="BM2" s="174" t="s">
        <v>13</v>
      </c>
      <c r="BN2" s="175"/>
      <c r="BO2" s="175"/>
      <c r="BP2" s="175"/>
      <c r="BQ2" s="175"/>
      <c r="BR2" s="175"/>
      <c r="BS2" s="175"/>
      <c r="BT2" s="21"/>
    </row>
    <row r="3" spans="1:72">
      <c r="A3" s="171"/>
      <c r="B3" s="87">
        <v>1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2" t="s">
        <v>20</v>
      </c>
      <c r="J3" s="2" t="s">
        <v>21</v>
      </c>
      <c r="K3" s="9" t="s">
        <v>22</v>
      </c>
      <c r="L3" s="9" t="s">
        <v>23</v>
      </c>
      <c r="M3" s="9" t="s">
        <v>24</v>
      </c>
      <c r="N3" s="9" t="s">
        <v>25</v>
      </c>
      <c r="O3" s="9" t="s">
        <v>26</v>
      </c>
      <c r="Q3" s="9" t="s">
        <v>2</v>
      </c>
      <c r="R3" s="9" t="s">
        <v>3</v>
      </c>
      <c r="S3" s="9" t="s">
        <v>4</v>
      </c>
      <c r="T3" s="9" t="s">
        <v>5</v>
      </c>
      <c r="U3" s="9" t="s">
        <v>2</v>
      </c>
      <c r="V3" s="9" t="s">
        <v>3</v>
      </c>
      <c r="W3" s="9" t="s">
        <v>4</v>
      </c>
      <c r="X3" s="9" t="s">
        <v>5</v>
      </c>
      <c r="Y3" s="9" t="s">
        <v>27</v>
      </c>
      <c r="Z3" s="9" t="s">
        <v>28</v>
      </c>
      <c r="AA3" s="9" t="s">
        <v>29</v>
      </c>
      <c r="AB3" s="9" t="s">
        <v>30</v>
      </c>
      <c r="AC3" s="181"/>
      <c r="AD3" s="182" t="s">
        <v>31</v>
      </c>
      <c r="AE3" s="22" t="s">
        <v>32</v>
      </c>
      <c r="AF3" s="22" t="s">
        <v>33</v>
      </c>
      <c r="AG3" s="22" t="s">
        <v>34</v>
      </c>
      <c r="AH3" s="22" t="s">
        <v>35</v>
      </c>
      <c r="AI3" s="22" t="s">
        <v>36</v>
      </c>
      <c r="AJ3" s="2" t="s">
        <v>37</v>
      </c>
      <c r="AK3" s="2" t="s">
        <v>38</v>
      </c>
      <c r="AL3" s="2" t="s">
        <v>39</v>
      </c>
      <c r="AM3" s="183"/>
      <c r="AN3" s="182" t="s">
        <v>31</v>
      </c>
      <c r="AO3" s="187">
        <v>0.4</v>
      </c>
      <c r="AP3" s="188"/>
      <c r="AQ3" s="188"/>
      <c r="AR3" s="188"/>
      <c r="AS3" s="188"/>
      <c r="AT3" s="188"/>
      <c r="AU3" s="188"/>
      <c r="AV3" s="189"/>
      <c r="AW3" s="187">
        <v>0.5</v>
      </c>
      <c r="AX3" s="188"/>
      <c r="AY3" s="188"/>
      <c r="AZ3" s="188"/>
      <c r="BA3" s="188"/>
      <c r="BB3" s="188"/>
      <c r="BC3" s="188"/>
      <c r="BD3" s="189"/>
      <c r="BE3" s="187">
        <v>0.7</v>
      </c>
      <c r="BF3" s="188"/>
      <c r="BG3" s="188"/>
      <c r="BH3" s="188"/>
      <c r="BI3" s="188"/>
      <c r="BJ3" s="188"/>
      <c r="BK3" s="188"/>
      <c r="BL3" s="189"/>
      <c r="BM3" s="187">
        <v>0.9</v>
      </c>
      <c r="BN3" s="188"/>
      <c r="BO3" s="188"/>
      <c r="BP3" s="188"/>
      <c r="BQ3" s="188"/>
      <c r="BR3" s="188"/>
      <c r="BS3" s="188"/>
      <c r="BT3" s="189"/>
    </row>
    <row r="4" spans="1:72">
      <c r="A4" s="171"/>
      <c r="B4" s="1" t="s">
        <v>40</v>
      </c>
      <c r="C4" s="172">
        <v>1</v>
      </c>
      <c r="D4" s="172">
        <v>0.5</v>
      </c>
      <c r="E4" s="172">
        <v>0.5</v>
      </c>
      <c r="F4" s="172">
        <v>0.5</v>
      </c>
      <c r="G4" s="172">
        <v>0.5</v>
      </c>
      <c r="H4" s="172">
        <v>0.5</v>
      </c>
      <c r="I4" s="173">
        <v>0.7</v>
      </c>
      <c r="J4" s="173">
        <v>0.3</v>
      </c>
      <c r="K4" s="173">
        <v>0.6</v>
      </c>
      <c r="L4" s="173">
        <v>0.4</v>
      </c>
      <c r="M4" s="173">
        <v>1</v>
      </c>
      <c r="N4" s="173">
        <v>0</v>
      </c>
      <c r="O4" s="173">
        <v>0</v>
      </c>
      <c r="Q4" s="167">
        <v>1.5</v>
      </c>
      <c r="R4" s="167">
        <v>1</v>
      </c>
      <c r="S4" s="167">
        <v>1</v>
      </c>
      <c r="T4" s="167">
        <v>10</v>
      </c>
      <c r="U4" s="73">
        <v>1.5</v>
      </c>
      <c r="V4" s="73">
        <v>1</v>
      </c>
      <c r="W4" s="73">
        <v>1</v>
      </c>
      <c r="X4" s="73">
        <v>10</v>
      </c>
      <c r="Y4" s="73">
        <v>0.4</v>
      </c>
      <c r="Z4" s="73">
        <v>0.4</v>
      </c>
      <c r="AA4" s="73">
        <v>0.4</v>
      </c>
      <c r="AB4" s="73">
        <v>0.4</v>
      </c>
      <c r="AC4" s="183"/>
      <c r="AD4" s="9"/>
      <c r="AE4" s="176">
        <v>1</v>
      </c>
      <c r="AF4" s="177"/>
      <c r="AG4" s="177"/>
      <c r="AH4" s="177"/>
      <c r="AI4" s="177"/>
      <c r="AJ4" s="177"/>
      <c r="AK4" s="177"/>
      <c r="AL4" s="178"/>
      <c r="AM4" s="183"/>
      <c r="AN4" s="9"/>
      <c r="AO4" s="190" t="s">
        <v>32</v>
      </c>
      <c r="AP4" s="190" t="s">
        <v>33</v>
      </c>
      <c r="AQ4" s="190" t="s">
        <v>34</v>
      </c>
      <c r="AR4" s="190" t="s">
        <v>35</v>
      </c>
      <c r="AS4" s="190" t="s">
        <v>36</v>
      </c>
      <c r="AT4" s="190" t="s">
        <v>37</v>
      </c>
      <c r="AU4" s="190" t="s">
        <v>38</v>
      </c>
      <c r="AV4" s="190" t="s">
        <v>39</v>
      </c>
      <c r="AW4" s="190" t="s">
        <v>32</v>
      </c>
      <c r="AX4" s="190" t="s">
        <v>33</v>
      </c>
      <c r="AY4" s="190" t="s">
        <v>34</v>
      </c>
      <c r="AZ4" s="190" t="s">
        <v>35</v>
      </c>
      <c r="BA4" s="190" t="s">
        <v>36</v>
      </c>
      <c r="BB4" s="190" t="s">
        <v>37</v>
      </c>
      <c r="BC4" s="190" t="s">
        <v>38</v>
      </c>
      <c r="BD4" s="190" t="s">
        <v>39</v>
      </c>
      <c r="BE4" s="190" t="s">
        <v>32</v>
      </c>
      <c r="BF4" s="190" t="s">
        <v>33</v>
      </c>
      <c r="BG4" s="190" t="s">
        <v>34</v>
      </c>
      <c r="BH4" s="190" t="s">
        <v>35</v>
      </c>
      <c r="BI4" s="190" t="s">
        <v>36</v>
      </c>
      <c r="BJ4" s="190" t="s">
        <v>37</v>
      </c>
      <c r="BK4" s="190" t="s">
        <v>38</v>
      </c>
      <c r="BL4" s="190" t="s">
        <v>39</v>
      </c>
      <c r="BM4" s="190" t="s">
        <v>32</v>
      </c>
      <c r="BN4" s="190" t="s">
        <v>33</v>
      </c>
      <c r="BO4" s="190" t="s">
        <v>34</v>
      </c>
      <c r="BP4" s="190" t="s">
        <v>35</v>
      </c>
      <c r="BQ4" s="190" t="s">
        <v>36</v>
      </c>
      <c r="BR4" s="190" t="s">
        <v>37</v>
      </c>
      <c r="BS4" s="190" t="s">
        <v>38</v>
      </c>
      <c r="BT4" s="190" t="s">
        <v>39</v>
      </c>
    </row>
    <row r="5" spans="1:72">
      <c r="A5" s="1">
        <v>1</v>
      </c>
      <c r="B5" s="1">
        <f>IF(INT(A5/5)=0,1,INT(A5/5))*3</f>
        <v>3</v>
      </c>
      <c r="C5" s="1">
        <f t="shared" ref="C5:C68" si="0">INT(B5/$B$3*$C$4)</f>
        <v>3</v>
      </c>
      <c r="D5" s="1">
        <f t="shared" ref="D5:D68" si="1">INT(B5/$B$3*$D$4)</f>
        <v>1</v>
      </c>
      <c r="E5" s="1">
        <f>INT(B5/$B$3*$E$4)</f>
        <v>1</v>
      </c>
      <c r="F5" s="1">
        <f t="shared" ref="F5:F68" si="2">INT(B5/$B$3*$F$4)</f>
        <v>1</v>
      </c>
      <c r="G5" s="1">
        <f t="shared" ref="G5:G68" si="3">INT(B5/$B$3*$G$4)</f>
        <v>1</v>
      </c>
      <c r="H5" s="1">
        <f t="shared" ref="H5:H68" si="4">INT(B5/$B$3*$H$4)</f>
        <v>1</v>
      </c>
      <c r="I5" s="2">
        <f>INT(C5/$C$4*SUM($C$4:$H$4)/$C$2*$I$2*$I$4)</f>
        <v>4</v>
      </c>
      <c r="J5" s="2">
        <f>INT(I5/$I$4*$J$4)</f>
        <v>1</v>
      </c>
      <c r="K5" s="2">
        <f>INT(C5/$C$4*SUM($C$4:$H$4)/$C$2*$K$2*$K$4)</f>
        <v>4</v>
      </c>
      <c r="L5" s="2">
        <f>INT(K5/$K$4*$L$4)</f>
        <v>2</v>
      </c>
      <c r="M5" s="2">
        <f>INT(C5/$C$4*SUM($C$4:$H$4)/$C$2*$M$2*$M$4)</f>
        <v>70</v>
      </c>
      <c r="N5" s="2">
        <f>INT(0.042*A5^2+72.896*A5+150)</f>
        <v>222</v>
      </c>
      <c r="O5" s="2">
        <f>M5-N5</f>
        <v>-152</v>
      </c>
      <c r="Q5" s="2">
        <f>SUM(C5:H5)</f>
        <v>8</v>
      </c>
      <c r="R5" s="2">
        <f>SUM(I5:J5)</f>
        <v>5</v>
      </c>
      <c r="S5" s="2">
        <f>SUM(K5:L5)</f>
        <v>6</v>
      </c>
      <c r="T5" s="2">
        <f>N5</f>
        <v>222</v>
      </c>
      <c r="U5" s="2">
        <f>INT(Q5*$U$2)</f>
        <v>0</v>
      </c>
      <c r="V5" s="2">
        <f t="shared" ref="V5:X20" si="5">INT(R5*$U$2)</f>
        <v>0</v>
      </c>
      <c r="W5" s="2">
        <f t="shared" si="5"/>
        <v>0</v>
      </c>
      <c r="X5" s="2">
        <f>INT(T5*$U$2)</f>
        <v>22</v>
      </c>
      <c r="Y5" s="2">
        <f>AS5</f>
        <v>4</v>
      </c>
      <c r="Z5" s="2">
        <f t="shared" ref="Z5:AB20" si="6">AT5</f>
        <v>8</v>
      </c>
      <c r="AA5" s="2">
        <f t="shared" si="6"/>
        <v>0</v>
      </c>
      <c r="AB5" s="2">
        <f t="shared" si="6"/>
        <v>10</v>
      </c>
      <c r="AC5" s="183"/>
      <c r="AD5" s="164">
        <v>1</v>
      </c>
      <c r="AE5" s="2">
        <f>Q5+U5</f>
        <v>8</v>
      </c>
      <c r="AF5" s="2">
        <f>R5+V5</f>
        <v>5</v>
      </c>
      <c r="AG5" s="2">
        <f>S5+W5</f>
        <v>6</v>
      </c>
      <c r="AH5" s="2">
        <f>T5+X5</f>
        <v>244</v>
      </c>
      <c r="AI5" s="2">
        <v>10</v>
      </c>
      <c r="AJ5" s="2">
        <v>20</v>
      </c>
      <c r="AK5" s="2">
        <v>0</v>
      </c>
      <c r="AL5" s="2">
        <v>25</v>
      </c>
      <c r="AM5" s="184"/>
      <c r="AN5" s="1">
        <v>1</v>
      </c>
      <c r="AO5" s="1">
        <f t="shared" ref="AO5:AV36" si="7">INT(AE5*$AO$3)</f>
        <v>3</v>
      </c>
      <c r="AP5" s="1">
        <f t="shared" si="7"/>
        <v>2</v>
      </c>
      <c r="AQ5" s="1">
        <f t="shared" si="7"/>
        <v>2</v>
      </c>
      <c r="AR5" s="1">
        <f t="shared" si="7"/>
        <v>97</v>
      </c>
      <c r="AS5" s="1">
        <f t="shared" si="7"/>
        <v>4</v>
      </c>
      <c r="AT5" s="1">
        <f t="shared" si="7"/>
        <v>8</v>
      </c>
      <c r="AU5" s="1">
        <f t="shared" si="7"/>
        <v>0</v>
      </c>
      <c r="AV5" s="1">
        <f t="shared" si="7"/>
        <v>10</v>
      </c>
      <c r="AW5" s="1">
        <f t="shared" ref="AW5:BD36" si="8">INT(AE5*$AW$3)</f>
        <v>4</v>
      </c>
      <c r="AX5" s="1">
        <f t="shared" si="8"/>
        <v>2</v>
      </c>
      <c r="AY5" s="1">
        <f t="shared" si="8"/>
        <v>3</v>
      </c>
      <c r="AZ5" s="1">
        <f t="shared" si="8"/>
        <v>122</v>
      </c>
      <c r="BA5" s="1">
        <f t="shared" si="8"/>
        <v>5</v>
      </c>
      <c r="BB5" s="1">
        <f t="shared" si="8"/>
        <v>10</v>
      </c>
      <c r="BC5" s="1">
        <f t="shared" si="8"/>
        <v>0</v>
      </c>
      <c r="BD5" s="1">
        <f t="shared" si="8"/>
        <v>12</v>
      </c>
      <c r="BE5" s="1">
        <f t="shared" ref="BE5:BL36" si="9">INT(AE5*$BE$3)</f>
        <v>5</v>
      </c>
      <c r="BF5" s="1">
        <f t="shared" si="9"/>
        <v>3</v>
      </c>
      <c r="BG5" s="1">
        <f t="shared" si="9"/>
        <v>4</v>
      </c>
      <c r="BH5" s="1">
        <f t="shared" si="9"/>
        <v>170</v>
      </c>
      <c r="BI5" s="1">
        <f t="shared" si="9"/>
        <v>7</v>
      </c>
      <c r="BJ5" s="1">
        <f t="shared" si="9"/>
        <v>14</v>
      </c>
      <c r="BK5" s="1">
        <f t="shared" si="9"/>
        <v>0</v>
      </c>
      <c r="BL5" s="1">
        <f t="shared" si="9"/>
        <v>17</v>
      </c>
      <c r="BM5" s="1">
        <f t="shared" ref="BM5:BT36" si="10">INT(AE5*$BM$3)</f>
        <v>7</v>
      </c>
      <c r="BN5" s="1">
        <f t="shared" si="10"/>
        <v>4</v>
      </c>
      <c r="BO5" s="1">
        <f t="shared" si="10"/>
        <v>5</v>
      </c>
      <c r="BP5" s="1">
        <f t="shared" si="10"/>
        <v>219</v>
      </c>
      <c r="BQ5" s="1">
        <f t="shared" si="10"/>
        <v>9</v>
      </c>
      <c r="BR5" s="1">
        <f t="shared" si="10"/>
        <v>18</v>
      </c>
      <c r="BS5" s="1">
        <f t="shared" si="10"/>
        <v>0</v>
      </c>
      <c r="BT5" s="1">
        <f t="shared" si="10"/>
        <v>22</v>
      </c>
    </row>
    <row r="6" spans="1:72">
      <c r="A6" s="1">
        <v>2</v>
      </c>
      <c r="B6" s="1">
        <f t="shared" ref="B6:B37" si="11">IF(INT(A6/5)=0,1,INT(A6/5))*3</f>
        <v>3</v>
      </c>
      <c r="C6" s="1">
        <f t="shared" si="0"/>
        <v>3</v>
      </c>
      <c r="D6" s="1">
        <f t="shared" si="1"/>
        <v>1</v>
      </c>
      <c r="E6" s="1">
        <f t="shared" ref="E5:E68" si="12">INT(B6/$B$3*$E$4)</f>
        <v>1</v>
      </c>
      <c r="F6" s="1">
        <f t="shared" si="2"/>
        <v>1</v>
      </c>
      <c r="G6" s="1">
        <f t="shared" si="3"/>
        <v>1</v>
      </c>
      <c r="H6" s="1">
        <f t="shared" si="4"/>
        <v>1</v>
      </c>
      <c r="I6" s="2">
        <f t="shared" ref="I6:I69" si="13">INT(C6/$C$4*SUM($C$4:$H$4)/$C$2*$I$2*$I$4)</f>
        <v>4</v>
      </c>
      <c r="J6" s="2">
        <f t="shared" ref="J6:J69" si="14">INT(I6/$I$4*$J$4)</f>
        <v>1</v>
      </c>
      <c r="K6" s="2">
        <f t="shared" ref="K6:K69" si="15">INT(C6/$C$4*SUM($C$4:$H$4)/$C$2*$K$2*$K$4)</f>
        <v>4</v>
      </c>
      <c r="L6" s="2">
        <f t="shared" ref="L6:L69" si="16">INT(K6/$K$4*$L$4)</f>
        <v>2</v>
      </c>
      <c r="M6" s="2">
        <f t="shared" ref="M6:M69" si="17">INT(C6/$C$4*SUM($C$4:$H$4)/$C$2*$M$2*$M$4)</f>
        <v>70</v>
      </c>
      <c r="N6" s="2">
        <f t="shared" ref="N6:N69" si="18">INT(0.042*A6^2+72.896*A6+150)</f>
        <v>295</v>
      </c>
      <c r="O6" s="2">
        <f t="shared" ref="O6:O69" si="19">M6-N6</f>
        <v>-225</v>
      </c>
      <c r="Q6" s="2">
        <f t="shared" ref="Q6:Q69" si="20">SUM(C6:H6)</f>
        <v>8</v>
      </c>
      <c r="R6" s="2">
        <f t="shared" ref="R6:R69" si="21">SUM(I6:J6)</f>
        <v>5</v>
      </c>
      <c r="S6" s="2">
        <f t="shared" ref="S6:S69" si="22">SUM(K6:L6)</f>
        <v>6</v>
      </c>
      <c r="T6" s="2">
        <f t="shared" ref="T6:T69" si="23">N6</f>
        <v>295</v>
      </c>
      <c r="U6" s="2">
        <f t="shared" ref="U6:X69" si="24">INT(Q6*$U$2)</f>
        <v>0</v>
      </c>
      <c r="V6" s="2">
        <f t="shared" si="5"/>
        <v>0</v>
      </c>
      <c r="W6" s="2">
        <f t="shared" si="5"/>
        <v>0</v>
      </c>
      <c r="X6" s="2">
        <f t="shared" si="5"/>
        <v>29</v>
      </c>
      <c r="Y6" s="2">
        <f t="shared" ref="Y6:AB69" si="25">AS6</f>
        <v>4</v>
      </c>
      <c r="Z6" s="2">
        <f t="shared" si="6"/>
        <v>8</v>
      </c>
      <c r="AA6" s="2">
        <f t="shared" si="6"/>
        <v>0</v>
      </c>
      <c r="AB6" s="2">
        <f t="shared" si="6"/>
        <v>10</v>
      </c>
      <c r="AC6" s="184">
        <f>AE6-AE5</f>
        <v>0</v>
      </c>
      <c r="AD6" s="2">
        <v>2</v>
      </c>
      <c r="AE6" s="2">
        <f t="shared" ref="AE6:AH69" si="26">Q6+U6</f>
        <v>8</v>
      </c>
      <c r="AF6" s="2">
        <f t="shared" si="26"/>
        <v>5</v>
      </c>
      <c r="AG6" s="2">
        <f t="shared" si="26"/>
        <v>6</v>
      </c>
      <c r="AH6" s="2">
        <f t="shared" si="26"/>
        <v>324</v>
      </c>
      <c r="AI6" s="2">
        <v>10</v>
      </c>
      <c r="AJ6" s="2">
        <v>20</v>
      </c>
      <c r="AK6" s="2">
        <v>0</v>
      </c>
      <c r="AL6" s="2">
        <v>25</v>
      </c>
      <c r="AM6" s="184"/>
      <c r="AN6" s="1">
        <v>2</v>
      </c>
      <c r="AO6" s="1">
        <f t="shared" si="7"/>
        <v>3</v>
      </c>
      <c r="AP6" s="1">
        <f t="shared" si="7"/>
        <v>2</v>
      </c>
      <c r="AQ6" s="1">
        <f t="shared" si="7"/>
        <v>2</v>
      </c>
      <c r="AR6" s="1">
        <f t="shared" si="7"/>
        <v>129</v>
      </c>
      <c r="AS6" s="1">
        <f t="shared" si="7"/>
        <v>4</v>
      </c>
      <c r="AT6" s="1">
        <f t="shared" si="7"/>
        <v>8</v>
      </c>
      <c r="AU6" s="1">
        <f t="shared" si="7"/>
        <v>0</v>
      </c>
      <c r="AV6" s="1">
        <f t="shared" si="7"/>
        <v>10</v>
      </c>
      <c r="AW6" s="1">
        <f t="shared" si="8"/>
        <v>4</v>
      </c>
      <c r="AX6" s="1">
        <f t="shared" si="8"/>
        <v>2</v>
      </c>
      <c r="AY6" s="1">
        <f t="shared" si="8"/>
        <v>3</v>
      </c>
      <c r="AZ6" s="1">
        <f t="shared" si="8"/>
        <v>162</v>
      </c>
      <c r="BA6" s="1">
        <f t="shared" si="8"/>
        <v>5</v>
      </c>
      <c r="BB6" s="1">
        <f t="shared" si="8"/>
        <v>10</v>
      </c>
      <c r="BC6" s="1">
        <f t="shared" si="8"/>
        <v>0</v>
      </c>
      <c r="BD6" s="1">
        <f t="shared" si="8"/>
        <v>12</v>
      </c>
      <c r="BE6" s="1">
        <f t="shared" si="9"/>
        <v>5</v>
      </c>
      <c r="BF6" s="1">
        <f t="shared" si="9"/>
        <v>3</v>
      </c>
      <c r="BG6" s="1">
        <f t="shared" si="9"/>
        <v>4</v>
      </c>
      <c r="BH6" s="1">
        <f t="shared" si="9"/>
        <v>226</v>
      </c>
      <c r="BI6" s="1">
        <f t="shared" si="9"/>
        <v>7</v>
      </c>
      <c r="BJ6" s="1">
        <f t="shared" si="9"/>
        <v>14</v>
      </c>
      <c r="BK6" s="1">
        <f t="shared" si="9"/>
        <v>0</v>
      </c>
      <c r="BL6" s="1">
        <f t="shared" si="9"/>
        <v>17</v>
      </c>
      <c r="BM6" s="1">
        <f t="shared" si="10"/>
        <v>7</v>
      </c>
      <c r="BN6" s="1">
        <f t="shared" si="10"/>
        <v>4</v>
      </c>
      <c r="BO6" s="1">
        <f t="shared" si="10"/>
        <v>5</v>
      </c>
      <c r="BP6" s="1">
        <f t="shared" si="10"/>
        <v>291</v>
      </c>
      <c r="BQ6" s="1">
        <f t="shared" si="10"/>
        <v>9</v>
      </c>
      <c r="BR6" s="1">
        <f t="shared" si="10"/>
        <v>18</v>
      </c>
      <c r="BS6" s="1">
        <f t="shared" si="10"/>
        <v>0</v>
      </c>
      <c r="BT6" s="1">
        <f t="shared" si="10"/>
        <v>22</v>
      </c>
    </row>
    <row r="7" spans="1:72">
      <c r="A7" s="1">
        <v>3</v>
      </c>
      <c r="B7" s="1">
        <f t="shared" si="11"/>
        <v>3</v>
      </c>
      <c r="C7" s="1">
        <f t="shared" si="0"/>
        <v>3</v>
      </c>
      <c r="D7" s="1">
        <f t="shared" si="1"/>
        <v>1</v>
      </c>
      <c r="E7" s="1">
        <f t="shared" si="12"/>
        <v>1</v>
      </c>
      <c r="F7" s="1">
        <f t="shared" si="2"/>
        <v>1</v>
      </c>
      <c r="G7" s="1">
        <f t="shared" si="3"/>
        <v>1</v>
      </c>
      <c r="H7" s="1">
        <f t="shared" si="4"/>
        <v>1</v>
      </c>
      <c r="I7" s="2">
        <f t="shared" si="13"/>
        <v>4</v>
      </c>
      <c r="J7" s="2">
        <f t="shared" si="14"/>
        <v>1</v>
      </c>
      <c r="K7" s="2">
        <f t="shared" si="15"/>
        <v>4</v>
      </c>
      <c r="L7" s="2">
        <f t="shared" si="16"/>
        <v>2</v>
      </c>
      <c r="M7" s="2">
        <f t="shared" si="17"/>
        <v>70</v>
      </c>
      <c r="N7" s="2">
        <f t="shared" si="18"/>
        <v>369</v>
      </c>
      <c r="O7" s="2">
        <f t="shared" si="19"/>
        <v>-299</v>
      </c>
      <c r="Q7" s="2">
        <f t="shared" si="20"/>
        <v>8</v>
      </c>
      <c r="R7" s="2">
        <f t="shared" si="21"/>
        <v>5</v>
      </c>
      <c r="S7" s="2">
        <f t="shared" si="22"/>
        <v>6</v>
      </c>
      <c r="T7" s="2">
        <f t="shared" si="23"/>
        <v>369</v>
      </c>
      <c r="U7" s="2">
        <f t="shared" si="24"/>
        <v>0</v>
      </c>
      <c r="V7" s="2">
        <f t="shared" si="5"/>
        <v>0</v>
      </c>
      <c r="W7" s="2">
        <f t="shared" si="5"/>
        <v>0</v>
      </c>
      <c r="X7" s="2">
        <f t="shared" si="5"/>
        <v>36</v>
      </c>
      <c r="Y7" s="2">
        <f t="shared" si="25"/>
        <v>4</v>
      </c>
      <c r="Z7" s="2">
        <f t="shared" si="6"/>
        <v>8</v>
      </c>
      <c r="AA7" s="2">
        <f t="shared" si="6"/>
        <v>0</v>
      </c>
      <c r="AB7" s="2">
        <f t="shared" si="6"/>
        <v>10</v>
      </c>
      <c r="AC7" s="184">
        <f t="shared" ref="AC7:AC70" si="27">AE7-AE6</f>
        <v>0</v>
      </c>
      <c r="AD7" s="164">
        <v>3</v>
      </c>
      <c r="AE7" s="2">
        <f t="shared" si="26"/>
        <v>8</v>
      </c>
      <c r="AF7" s="2">
        <f t="shared" si="26"/>
        <v>5</v>
      </c>
      <c r="AG7" s="2">
        <f t="shared" si="26"/>
        <v>6</v>
      </c>
      <c r="AH7" s="2">
        <f t="shared" si="26"/>
        <v>405</v>
      </c>
      <c r="AI7" s="2">
        <v>10</v>
      </c>
      <c r="AJ7" s="2">
        <v>20</v>
      </c>
      <c r="AK7" s="2">
        <v>0</v>
      </c>
      <c r="AL7" s="2">
        <v>25</v>
      </c>
      <c r="AM7" s="184"/>
      <c r="AN7" s="1">
        <v>3</v>
      </c>
      <c r="AO7" s="1">
        <f t="shared" si="7"/>
        <v>3</v>
      </c>
      <c r="AP7" s="1">
        <f t="shared" si="7"/>
        <v>2</v>
      </c>
      <c r="AQ7" s="1">
        <f t="shared" si="7"/>
        <v>2</v>
      </c>
      <c r="AR7" s="1">
        <f t="shared" si="7"/>
        <v>162</v>
      </c>
      <c r="AS7" s="1">
        <f t="shared" si="7"/>
        <v>4</v>
      </c>
      <c r="AT7" s="1">
        <f t="shared" si="7"/>
        <v>8</v>
      </c>
      <c r="AU7" s="1">
        <f t="shared" si="7"/>
        <v>0</v>
      </c>
      <c r="AV7" s="1">
        <f t="shared" si="7"/>
        <v>10</v>
      </c>
      <c r="AW7" s="1">
        <f t="shared" si="8"/>
        <v>4</v>
      </c>
      <c r="AX7" s="1">
        <f t="shared" si="8"/>
        <v>2</v>
      </c>
      <c r="AY7" s="1">
        <f t="shared" si="8"/>
        <v>3</v>
      </c>
      <c r="AZ7" s="1">
        <f t="shared" si="8"/>
        <v>202</v>
      </c>
      <c r="BA7" s="1">
        <f t="shared" si="8"/>
        <v>5</v>
      </c>
      <c r="BB7" s="1">
        <f t="shared" si="8"/>
        <v>10</v>
      </c>
      <c r="BC7" s="1">
        <f t="shared" si="8"/>
        <v>0</v>
      </c>
      <c r="BD7" s="1">
        <f t="shared" si="8"/>
        <v>12</v>
      </c>
      <c r="BE7" s="1">
        <f t="shared" si="9"/>
        <v>5</v>
      </c>
      <c r="BF7" s="1">
        <f t="shared" si="9"/>
        <v>3</v>
      </c>
      <c r="BG7" s="1">
        <f t="shared" si="9"/>
        <v>4</v>
      </c>
      <c r="BH7" s="1">
        <f t="shared" si="9"/>
        <v>283</v>
      </c>
      <c r="BI7" s="1">
        <f t="shared" si="9"/>
        <v>7</v>
      </c>
      <c r="BJ7" s="1">
        <f t="shared" si="9"/>
        <v>14</v>
      </c>
      <c r="BK7" s="1">
        <f t="shared" si="9"/>
        <v>0</v>
      </c>
      <c r="BL7" s="1">
        <f t="shared" si="9"/>
        <v>17</v>
      </c>
      <c r="BM7" s="1">
        <f t="shared" si="10"/>
        <v>7</v>
      </c>
      <c r="BN7" s="1">
        <f t="shared" si="10"/>
        <v>4</v>
      </c>
      <c r="BO7" s="1">
        <f t="shared" si="10"/>
        <v>5</v>
      </c>
      <c r="BP7" s="1">
        <f t="shared" si="10"/>
        <v>364</v>
      </c>
      <c r="BQ7" s="1">
        <f t="shared" si="10"/>
        <v>9</v>
      </c>
      <c r="BR7" s="1">
        <f t="shared" si="10"/>
        <v>18</v>
      </c>
      <c r="BS7" s="1">
        <f t="shared" si="10"/>
        <v>0</v>
      </c>
      <c r="BT7" s="1">
        <f t="shared" si="10"/>
        <v>22</v>
      </c>
    </row>
    <row r="8" spans="1:72">
      <c r="A8" s="1">
        <v>4</v>
      </c>
      <c r="B8" s="1">
        <f t="shared" si="11"/>
        <v>3</v>
      </c>
      <c r="C8" s="1">
        <f t="shared" si="0"/>
        <v>3</v>
      </c>
      <c r="D8" s="1">
        <f t="shared" si="1"/>
        <v>1</v>
      </c>
      <c r="E8" s="1">
        <f t="shared" si="12"/>
        <v>1</v>
      </c>
      <c r="F8" s="1">
        <f t="shared" si="2"/>
        <v>1</v>
      </c>
      <c r="G8" s="1">
        <f t="shared" si="3"/>
        <v>1</v>
      </c>
      <c r="H8" s="1">
        <f t="shared" si="4"/>
        <v>1</v>
      </c>
      <c r="I8" s="2">
        <f t="shared" si="13"/>
        <v>4</v>
      </c>
      <c r="J8" s="2">
        <f t="shared" si="14"/>
        <v>1</v>
      </c>
      <c r="K8" s="2">
        <f t="shared" si="15"/>
        <v>4</v>
      </c>
      <c r="L8" s="2">
        <f t="shared" si="16"/>
        <v>2</v>
      </c>
      <c r="M8" s="2">
        <f t="shared" si="17"/>
        <v>70</v>
      </c>
      <c r="N8" s="2">
        <f t="shared" si="18"/>
        <v>442</v>
      </c>
      <c r="O8" s="2">
        <f t="shared" si="19"/>
        <v>-372</v>
      </c>
      <c r="Q8" s="2">
        <f t="shared" si="20"/>
        <v>8</v>
      </c>
      <c r="R8" s="2">
        <f t="shared" si="21"/>
        <v>5</v>
      </c>
      <c r="S8" s="2">
        <f t="shared" si="22"/>
        <v>6</v>
      </c>
      <c r="T8" s="2">
        <f t="shared" si="23"/>
        <v>442</v>
      </c>
      <c r="U8" s="2">
        <f t="shared" si="24"/>
        <v>0</v>
      </c>
      <c r="V8" s="2">
        <f t="shared" si="5"/>
        <v>0</v>
      </c>
      <c r="W8" s="2">
        <f t="shared" si="5"/>
        <v>0</v>
      </c>
      <c r="X8" s="2">
        <f t="shared" si="5"/>
        <v>44</v>
      </c>
      <c r="Y8" s="2">
        <f t="shared" si="25"/>
        <v>4</v>
      </c>
      <c r="Z8" s="2">
        <f t="shared" si="6"/>
        <v>8</v>
      </c>
      <c r="AA8" s="2">
        <f t="shared" si="6"/>
        <v>0</v>
      </c>
      <c r="AB8" s="2">
        <f t="shared" si="6"/>
        <v>10</v>
      </c>
      <c r="AC8" s="184">
        <f t="shared" si="27"/>
        <v>0</v>
      </c>
      <c r="AD8" s="2">
        <v>4</v>
      </c>
      <c r="AE8" s="2">
        <f t="shared" si="26"/>
        <v>8</v>
      </c>
      <c r="AF8" s="2">
        <f t="shared" si="26"/>
        <v>5</v>
      </c>
      <c r="AG8" s="2">
        <f t="shared" si="26"/>
        <v>6</v>
      </c>
      <c r="AH8" s="2">
        <f t="shared" si="26"/>
        <v>486</v>
      </c>
      <c r="AI8" s="2">
        <v>10</v>
      </c>
      <c r="AJ8" s="2">
        <v>20</v>
      </c>
      <c r="AK8" s="2">
        <v>0</v>
      </c>
      <c r="AL8" s="2">
        <v>25</v>
      </c>
      <c r="AM8" s="184"/>
      <c r="AN8" s="1">
        <v>4</v>
      </c>
      <c r="AO8" s="1">
        <f t="shared" si="7"/>
        <v>3</v>
      </c>
      <c r="AP8" s="1">
        <f t="shared" si="7"/>
        <v>2</v>
      </c>
      <c r="AQ8" s="1">
        <f t="shared" si="7"/>
        <v>2</v>
      </c>
      <c r="AR8" s="1">
        <f t="shared" si="7"/>
        <v>194</v>
      </c>
      <c r="AS8" s="1">
        <f t="shared" si="7"/>
        <v>4</v>
      </c>
      <c r="AT8" s="1">
        <f t="shared" si="7"/>
        <v>8</v>
      </c>
      <c r="AU8" s="1">
        <f t="shared" si="7"/>
        <v>0</v>
      </c>
      <c r="AV8" s="1">
        <f t="shared" si="7"/>
        <v>10</v>
      </c>
      <c r="AW8" s="1">
        <f t="shared" si="8"/>
        <v>4</v>
      </c>
      <c r="AX8" s="1">
        <f t="shared" si="8"/>
        <v>2</v>
      </c>
      <c r="AY8" s="1">
        <f t="shared" si="8"/>
        <v>3</v>
      </c>
      <c r="AZ8" s="1">
        <f t="shared" si="8"/>
        <v>243</v>
      </c>
      <c r="BA8" s="1">
        <f t="shared" si="8"/>
        <v>5</v>
      </c>
      <c r="BB8" s="1">
        <f t="shared" si="8"/>
        <v>10</v>
      </c>
      <c r="BC8" s="1">
        <f t="shared" si="8"/>
        <v>0</v>
      </c>
      <c r="BD8" s="1">
        <f t="shared" si="8"/>
        <v>12</v>
      </c>
      <c r="BE8" s="1">
        <f t="shared" si="9"/>
        <v>5</v>
      </c>
      <c r="BF8" s="1">
        <f t="shared" si="9"/>
        <v>3</v>
      </c>
      <c r="BG8" s="1">
        <f t="shared" si="9"/>
        <v>4</v>
      </c>
      <c r="BH8" s="1">
        <f t="shared" si="9"/>
        <v>340</v>
      </c>
      <c r="BI8" s="1">
        <f t="shared" si="9"/>
        <v>7</v>
      </c>
      <c r="BJ8" s="1">
        <f t="shared" si="9"/>
        <v>14</v>
      </c>
      <c r="BK8" s="1">
        <f t="shared" si="9"/>
        <v>0</v>
      </c>
      <c r="BL8" s="1">
        <f t="shared" si="9"/>
        <v>17</v>
      </c>
      <c r="BM8" s="1">
        <f t="shared" si="10"/>
        <v>7</v>
      </c>
      <c r="BN8" s="1">
        <f t="shared" si="10"/>
        <v>4</v>
      </c>
      <c r="BO8" s="1">
        <f t="shared" si="10"/>
        <v>5</v>
      </c>
      <c r="BP8" s="1">
        <f t="shared" si="10"/>
        <v>437</v>
      </c>
      <c r="BQ8" s="1">
        <f t="shared" si="10"/>
        <v>9</v>
      </c>
      <c r="BR8" s="1">
        <f t="shared" si="10"/>
        <v>18</v>
      </c>
      <c r="BS8" s="1">
        <f t="shared" si="10"/>
        <v>0</v>
      </c>
      <c r="BT8" s="1">
        <f t="shared" si="10"/>
        <v>22</v>
      </c>
    </row>
    <row r="9" spans="1:72">
      <c r="A9" s="1">
        <v>5</v>
      </c>
      <c r="B9" s="1">
        <f t="shared" si="11"/>
        <v>3</v>
      </c>
      <c r="C9" s="1">
        <f t="shared" si="0"/>
        <v>3</v>
      </c>
      <c r="D9" s="1">
        <f t="shared" si="1"/>
        <v>1</v>
      </c>
      <c r="E9" s="1">
        <f t="shared" si="12"/>
        <v>1</v>
      </c>
      <c r="F9" s="1">
        <f t="shared" si="2"/>
        <v>1</v>
      </c>
      <c r="G9" s="1">
        <f t="shared" si="3"/>
        <v>1</v>
      </c>
      <c r="H9" s="1">
        <f t="shared" si="4"/>
        <v>1</v>
      </c>
      <c r="I9" s="2">
        <f t="shared" si="13"/>
        <v>4</v>
      </c>
      <c r="J9" s="2">
        <f t="shared" si="14"/>
        <v>1</v>
      </c>
      <c r="K9" s="2">
        <f t="shared" si="15"/>
        <v>4</v>
      </c>
      <c r="L9" s="2">
        <f t="shared" si="16"/>
        <v>2</v>
      </c>
      <c r="M9" s="2">
        <f t="shared" si="17"/>
        <v>70</v>
      </c>
      <c r="N9" s="2">
        <f t="shared" si="18"/>
        <v>515</v>
      </c>
      <c r="O9" s="2">
        <f t="shared" si="19"/>
        <v>-445</v>
      </c>
      <c r="Q9" s="2">
        <f t="shared" si="20"/>
        <v>8</v>
      </c>
      <c r="R9" s="2">
        <f t="shared" si="21"/>
        <v>5</v>
      </c>
      <c r="S9" s="2">
        <f t="shared" si="22"/>
        <v>6</v>
      </c>
      <c r="T9" s="2">
        <f t="shared" si="23"/>
        <v>515</v>
      </c>
      <c r="U9" s="2">
        <f t="shared" si="24"/>
        <v>0</v>
      </c>
      <c r="V9" s="2">
        <f t="shared" si="5"/>
        <v>0</v>
      </c>
      <c r="W9" s="2">
        <f t="shared" si="5"/>
        <v>0</v>
      </c>
      <c r="X9" s="2">
        <f t="shared" si="5"/>
        <v>51</v>
      </c>
      <c r="Y9" s="2">
        <f t="shared" si="25"/>
        <v>4</v>
      </c>
      <c r="Z9" s="2">
        <f t="shared" si="6"/>
        <v>8</v>
      </c>
      <c r="AA9" s="2">
        <f t="shared" si="6"/>
        <v>0</v>
      </c>
      <c r="AB9" s="2">
        <f t="shared" si="6"/>
        <v>10</v>
      </c>
      <c r="AC9" s="184">
        <f t="shared" si="27"/>
        <v>0</v>
      </c>
      <c r="AD9" s="164">
        <v>5</v>
      </c>
      <c r="AE9" s="2">
        <f t="shared" si="26"/>
        <v>8</v>
      </c>
      <c r="AF9" s="2">
        <f t="shared" si="26"/>
        <v>5</v>
      </c>
      <c r="AG9" s="2">
        <f t="shared" si="26"/>
        <v>6</v>
      </c>
      <c r="AH9" s="2">
        <f t="shared" si="26"/>
        <v>566</v>
      </c>
      <c r="AI9" s="2">
        <v>10</v>
      </c>
      <c r="AJ9" s="2">
        <v>20</v>
      </c>
      <c r="AK9" s="2">
        <v>0</v>
      </c>
      <c r="AL9" s="2">
        <v>25</v>
      </c>
      <c r="AM9" s="184"/>
      <c r="AN9" s="1">
        <v>5</v>
      </c>
      <c r="AO9" s="1">
        <f t="shared" si="7"/>
        <v>3</v>
      </c>
      <c r="AP9" s="1">
        <f t="shared" si="7"/>
        <v>2</v>
      </c>
      <c r="AQ9" s="1">
        <f t="shared" si="7"/>
        <v>2</v>
      </c>
      <c r="AR9" s="1">
        <f t="shared" si="7"/>
        <v>226</v>
      </c>
      <c r="AS9" s="1">
        <f t="shared" si="7"/>
        <v>4</v>
      </c>
      <c r="AT9" s="1">
        <f t="shared" si="7"/>
        <v>8</v>
      </c>
      <c r="AU9" s="1">
        <f t="shared" si="7"/>
        <v>0</v>
      </c>
      <c r="AV9" s="1">
        <f t="shared" si="7"/>
        <v>10</v>
      </c>
      <c r="AW9" s="1">
        <f t="shared" si="8"/>
        <v>4</v>
      </c>
      <c r="AX9" s="1">
        <f t="shared" si="8"/>
        <v>2</v>
      </c>
      <c r="AY9" s="1">
        <f t="shared" si="8"/>
        <v>3</v>
      </c>
      <c r="AZ9" s="1">
        <f t="shared" si="8"/>
        <v>283</v>
      </c>
      <c r="BA9" s="1">
        <f t="shared" si="8"/>
        <v>5</v>
      </c>
      <c r="BB9" s="1">
        <f t="shared" si="8"/>
        <v>10</v>
      </c>
      <c r="BC9" s="1">
        <f t="shared" si="8"/>
        <v>0</v>
      </c>
      <c r="BD9" s="1">
        <f t="shared" si="8"/>
        <v>12</v>
      </c>
      <c r="BE9" s="1">
        <f t="shared" si="9"/>
        <v>5</v>
      </c>
      <c r="BF9" s="1">
        <f t="shared" si="9"/>
        <v>3</v>
      </c>
      <c r="BG9" s="1">
        <f t="shared" si="9"/>
        <v>4</v>
      </c>
      <c r="BH9" s="1">
        <f t="shared" si="9"/>
        <v>396</v>
      </c>
      <c r="BI9" s="1">
        <f t="shared" si="9"/>
        <v>7</v>
      </c>
      <c r="BJ9" s="1">
        <f t="shared" si="9"/>
        <v>14</v>
      </c>
      <c r="BK9" s="1">
        <f t="shared" si="9"/>
        <v>0</v>
      </c>
      <c r="BL9" s="1">
        <f t="shared" si="9"/>
        <v>17</v>
      </c>
      <c r="BM9" s="1">
        <f t="shared" si="10"/>
        <v>7</v>
      </c>
      <c r="BN9" s="1">
        <f t="shared" si="10"/>
        <v>4</v>
      </c>
      <c r="BO9" s="1">
        <f t="shared" si="10"/>
        <v>5</v>
      </c>
      <c r="BP9" s="1">
        <f t="shared" si="10"/>
        <v>509</v>
      </c>
      <c r="BQ9" s="1">
        <f t="shared" si="10"/>
        <v>9</v>
      </c>
      <c r="BR9" s="1">
        <f t="shared" si="10"/>
        <v>18</v>
      </c>
      <c r="BS9" s="1">
        <f t="shared" si="10"/>
        <v>0</v>
      </c>
      <c r="BT9" s="1">
        <f t="shared" si="10"/>
        <v>22</v>
      </c>
    </row>
    <row r="10" spans="1:72">
      <c r="A10" s="1">
        <v>6</v>
      </c>
      <c r="B10" s="1">
        <f t="shared" si="11"/>
        <v>3</v>
      </c>
      <c r="C10" s="1">
        <f t="shared" si="0"/>
        <v>3</v>
      </c>
      <c r="D10" s="1">
        <f t="shared" si="1"/>
        <v>1</v>
      </c>
      <c r="E10" s="1">
        <f t="shared" si="12"/>
        <v>1</v>
      </c>
      <c r="F10" s="1">
        <f t="shared" si="2"/>
        <v>1</v>
      </c>
      <c r="G10" s="1">
        <f t="shared" si="3"/>
        <v>1</v>
      </c>
      <c r="H10" s="1">
        <f t="shared" si="4"/>
        <v>1</v>
      </c>
      <c r="I10" s="2">
        <f t="shared" si="13"/>
        <v>4</v>
      </c>
      <c r="J10" s="2">
        <f t="shared" si="14"/>
        <v>1</v>
      </c>
      <c r="K10" s="2">
        <f t="shared" si="15"/>
        <v>4</v>
      </c>
      <c r="L10" s="2">
        <f t="shared" si="16"/>
        <v>2</v>
      </c>
      <c r="M10" s="2">
        <f t="shared" si="17"/>
        <v>70</v>
      </c>
      <c r="N10" s="2">
        <f t="shared" si="18"/>
        <v>588</v>
      </c>
      <c r="O10" s="2">
        <f t="shared" si="19"/>
        <v>-518</v>
      </c>
      <c r="Q10" s="2">
        <f t="shared" si="20"/>
        <v>8</v>
      </c>
      <c r="R10" s="2">
        <f t="shared" si="21"/>
        <v>5</v>
      </c>
      <c r="S10" s="2">
        <f t="shared" si="22"/>
        <v>6</v>
      </c>
      <c r="T10" s="2">
        <f t="shared" si="23"/>
        <v>588</v>
      </c>
      <c r="U10" s="2">
        <f t="shared" si="24"/>
        <v>0</v>
      </c>
      <c r="V10" s="2">
        <f t="shared" si="5"/>
        <v>0</v>
      </c>
      <c r="W10" s="2">
        <f t="shared" si="5"/>
        <v>0</v>
      </c>
      <c r="X10" s="2">
        <f t="shared" si="5"/>
        <v>58</v>
      </c>
      <c r="Y10" s="2">
        <f t="shared" si="25"/>
        <v>4</v>
      </c>
      <c r="Z10" s="2">
        <f t="shared" si="6"/>
        <v>8</v>
      </c>
      <c r="AA10" s="2">
        <f t="shared" si="6"/>
        <v>0</v>
      </c>
      <c r="AB10" s="2">
        <f t="shared" si="6"/>
        <v>10</v>
      </c>
      <c r="AC10" s="184">
        <f t="shared" si="27"/>
        <v>0</v>
      </c>
      <c r="AD10" s="2">
        <v>6</v>
      </c>
      <c r="AE10" s="2">
        <f t="shared" si="26"/>
        <v>8</v>
      </c>
      <c r="AF10" s="2">
        <f t="shared" si="26"/>
        <v>5</v>
      </c>
      <c r="AG10" s="2">
        <f t="shared" si="26"/>
        <v>6</v>
      </c>
      <c r="AH10" s="2">
        <f t="shared" si="26"/>
        <v>646</v>
      </c>
      <c r="AI10" s="2">
        <v>10</v>
      </c>
      <c r="AJ10" s="2">
        <v>20</v>
      </c>
      <c r="AK10" s="2">
        <v>0</v>
      </c>
      <c r="AL10" s="2">
        <v>25</v>
      </c>
      <c r="AM10" s="184"/>
      <c r="AN10" s="1">
        <v>6</v>
      </c>
      <c r="AO10" s="1">
        <f t="shared" si="7"/>
        <v>3</v>
      </c>
      <c r="AP10" s="1">
        <f t="shared" si="7"/>
        <v>2</v>
      </c>
      <c r="AQ10" s="1">
        <f t="shared" si="7"/>
        <v>2</v>
      </c>
      <c r="AR10" s="1">
        <f t="shared" si="7"/>
        <v>258</v>
      </c>
      <c r="AS10" s="1">
        <f t="shared" si="7"/>
        <v>4</v>
      </c>
      <c r="AT10" s="1">
        <f t="shared" si="7"/>
        <v>8</v>
      </c>
      <c r="AU10" s="1">
        <f t="shared" si="7"/>
        <v>0</v>
      </c>
      <c r="AV10" s="1">
        <f t="shared" si="7"/>
        <v>10</v>
      </c>
      <c r="AW10" s="1">
        <f t="shared" si="8"/>
        <v>4</v>
      </c>
      <c r="AX10" s="1">
        <f t="shared" si="8"/>
        <v>2</v>
      </c>
      <c r="AY10" s="1">
        <f t="shared" si="8"/>
        <v>3</v>
      </c>
      <c r="AZ10" s="1">
        <f t="shared" si="8"/>
        <v>323</v>
      </c>
      <c r="BA10" s="1">
        <f t="shared" si="8"/>
        <v>5</v>
      </c>
      <c r="BB10" s="1">
        <f t="shared" si="8"/>
        <v>10</v>
      </c>
      <c r="BC10" s="1">
        <f t="shared" si="8"/>
        <v>0</v>
      </c>
      <c r="BD10" s="1">
        <f t="shared" si="8"/>
        <v>12</v>
      </c>
      <c r="BE10" s="1">
        <f t="shared" si="9"/>
        <v>5</v>
      </c>
      <c r="BF10" s="1">
        <f t="shared" si="9"/>
        <v>3</v>
      </c>
      <c r="BG10" s="1">
        <f t="shared" si="9"/>
        <v>4</v>
      </c>
      <c r="BH10" s="1">
        <f t="shared" si="9"/>
        <v>452</v>
      </c>
      <c r="BI10" s="1">
        <f t="shared" si="9"/>
        <v>7</v>
      </c>
      <c r="BJ10" s="1">
        <f t="shared" si="9"/>
        <v>14</v>
      </c>
      <c r="BK10" s="1">
        <f t="shared" si="9"/>
        <v>0</v>
      </c>
      <c r="BL10" s="1">
        <f t="shared" si="9"/>
        <v>17</v>
      </c>
      <c r="BM10" s="1">
        <f t="shared" si="10"/>
        <v>7</v>
      </c>
      <c r="BN10" s="1">
        <f t="shared" si="10"/>
        <v>4</v>
      </c>
      <c r="BO10" s="1">
        <f t="shared" si="10"/>
        <v>5</v>
      </c>
      <c r="BP10" s="1">
        <f t="shared" si="10"/>
        <v>581</v>
      </c>
      <c r="BQ10" s="1">
        <f t="shared" si="10"/>
        <v>9</v>
      </c>
      <c r="BR10" s="1">
        <f t="shared" si="10"/>
        <v>18</v>
      </c>
      <c r="BS10" s="1">
        <f t="shared" si="10"/>
        <v>0</v>
      </c>
      <c r="BT10" s="1">
        <f t="shared" si="10"/>
        <v>22</v>
      </c>
    </row>
    <row r="11" spans="1:72">
      <c r="A11" s="1">
        <v>7</v>
      </c>
      <c r="B11" s="1">
        <f t="shared" si="11"/>
        <v>3</v>
      </c>
      <c r="C11" s="1">
        <f t="shared" si="0"/>
        <v>3</v>
      </c>
      <c r="D11" s="1">
        <f t="shared" si="1"/>
        <v>1</v>
      </c>
      <c r="E11" s="1">
        <f t="shared" si="12"/>
        <v>1</v>
      </c>
      <c r="F11" s="1">
        <f t="shared" si="2"/>
        <v>1</v>
      </c>
      <c r="G11" s="1">
        <f t="shared" si="3"/>
        <v>1</v>
      </c>
      <c r="H11" s="1">
        <f t="shared" si="4"/>
        <v>1</v>
      </c>
      <c r="I11" s="2">
        <f t="shared" si="13"/>
        <v>4</v>
      </c>
      <c r="J11" s="2">
        <f t="shared" si="14"/>
        <v>1</v>
      </c>
      <c r="K11" s="2">
        <f t="shared" si="15"/>
        <v>4</v>
      </c>
      <c r="L11" s="2">
        <f t="shared" si="16"/>
        <v>2</v>
      </c>
      <c r="M11" s="2">
        <f t="shared" si="17"/>
        <v>70</v>
      </c>
      <c r="N11" s="2">
        <f t="shared" si="18"/>
        <v>662</v>
      </c>
      <c r="O11" s="2">
        <f t="shared" si="19"/>
        <v>-592</v>
      </c>
      <c r="Q11" s="2">
        <f t="shared" si="20"/>
        <v>8</v>
      </c>
      <c r="R11" s="2">
        <f t="shared" si="21"/>
        <v>5</v>
      </c>
      <c r="S11" s="2">
        <f t="shared" si="22"/>
        <v>6</v>
      </c>
      <c r="T11" s="2">
        <f t="shared" si="23"/>
        <v>662</v>
      </c>
      <c r="U11" s="2">
        <f t="shared" si="24"/>
        <v>0</v>
      </c>
      <c r="V11" s="2">
        <f t="shared" si="5"/>
        <v>0</v>
      </c>
      <c r="W11" s="2">
        <f t="shared" si="5"/>
        <v>0</v>
      </c>
      <c r="X11" s="2">
        <f t="shared" si="5"/>
        <v>66</v>
      </c>
      <c r="Y11" s="2">
        <f t="shared" si="25"/>
        <v>4</v>
      </c>
      <c r="Z11" s="2">
        <f t="shared" si="6"/>
        <v>8</v>
      </c>
      <c r="AA11" s="2">
        <f t="shared" si="6"/>
        <v>0</v>
      </c>
      <c r="AB11" s="2">
        <f t="shared" si="6"/>
        <v>10</v>
      </c>
      <c r="AC11" s="184">
        <f t="shared" si="27"/>
        <v>0</v>
      </c>
      <c r="AD11" s="164">
        <v>7</v>
      </c>
      <c r="AE11" s="2">
        <f t="shared" si="26"/>
        <v>8</v>
      </c>
      <c r="AF11" s="2">
        <f t="shared" si="26"/>
        <v>5</v>
      </c>
      <c r="AG11" s="2">
        <f t="shared" si="26"/>
        <v>6</v>
      </c>
      <c r="AH11" s="2">
        <f t="shared" si="26"/>
        <v>728</v>
      </c>
      <c r="AI11" s="2">
        <v>10</v>
      </c>
      <c r="AJ11" s="2">
        <v>20</v>
      </c>
      <c r="AK11" s="2">
        <v>0</v>
      </c>
      <c r="AL11" s="2">
        <v>25</v>
      </c>
      <c r="AM11" s="184"/>
      <c r="AN11" s="1">
        <v>7</v>
      </c>
      <c r="AO11" s="1">
        <f t="shared" si="7"/>
        <v>3</v>
      </c>
      <c r="AP11" s="1">
        <f t="shared" si="7"/>
        <v>2</v>
      </c>
      <c r="AQ11" s="1">
        <f t="shared" si="7"/>
        <v>2</v>
      </c>
      <c r="AR11" s="1">
        <f t="shared" si="7"/>
        <v>291</v>
      </c>
      <c r="AS11" s="1">
        <f t="shared" si="7"/>
        <v>4</v>
      </c>
      <c r="AT11" s="1">
        <f t="shared" si="7"/>
        <v>8</v>
      </c>
      <c r="AU11" s="1">
        <f t="shared" si="7"/>
        <v>0</v>
      </c>
      <c r="AV11" s="1">
        <f t="shared" si="7"/>
        <v>10</v>
      </c>
      <c r="AW11" s="1">
        <f t="shared" si="8"/>
        <v>4</v>
      </c>
      <c r="AX11" s="1">
        <f t="shared" si="8"/>
        <v>2</v>
      </c>
      <c r="AY11" s="1">
        <f t="shared" si="8"/>
        <v>3</v>
      </c>
      <c r="AZ11" s="1">
        <f t="shared" si="8"/>
        <v>364</v>
      </c>
      <c r="BA11" s="1">
        <f t="shared" si="8"/>
        <v>5</v>
      </c>
      <c r="BB11" s="1">
        <f t="shared" si="8"/>
        <v>10</v>
      </c>
      <c r="BC11" s="1">
        <f t="shared" si="8"/>
        <v>0</v>
      </c>
      <c r="BD11" s="1">
        <f t="shared" si="8"/>
        <v>12</v>
      </c>
      <c r="BE11" s="1">
        <f t="shared" si="9"/>
        <v>5</v>
      </c>
      <c r="BF11" s="1">
        <f t="shared" si="9"/>
        <v>3</v>
      </c>
      <c r="BG11" s="1">
        <f t="shared" si="9"/>
        <v>4</v>
      </c>
      <c r="BH11" s="1">
        <f t="shared" si="9"/>
        <v>509</v>
      </c>
      <c r="BI11" s="1">
        <f t="shared" si="9"/>
        <v>7</v>
      </c>
      <c r="BJ11" s="1">
        <f t="shared" si="9"/>
        <v>14</v>
      </c>
      <c r="BK11" s="1">
        <f t="shared" si="9"/>
        <v>0</v>
      </c>
      <c r="BL11" s="1">
        <f t="shared" si="9"/>
        <v>17</v>
      </c>
      <c r="BM11" s="1">
        <f t="shared" si="10"/>
        <v>7</v>
      </c>
      <c r="BN11" s="1">
        <f t="shared" si="10"/>
        <v>4</v>
      </c>
      <c r="BO11" s="1">
        <f t="shared" si="10"/>
        <v>5</v>
      </c>
      <c r="BP11" s="1">
        <f t="shared" si="10"/>
        <v>655</v>
      </c>
      <c r="BQ11" s="1">
        <f t="shared" si="10"/>
        <v>9</v>
      </c>
      <c r="BR11" s="1">
        <f t="shared" si="10"/>
        <v>18</v>
      </c>
      <c r="BS11" s="1">
        <f t="shared" si="10"/>
        <v>0</v>
      </c>
      <c r="BT11" s="1">
        <f t="shared" si="10"/>
        <v>22</v>
      </c>
    </row>
    <row r="12" spans="1:72">
      <c r="A12" s="1">
        <v>8</v>
      </c>
      <c r="B12" s="1">
        <f t="shared" si="11"/>
        <v>3</v>
      </c>
      <c r="C12" s="1">
        <f t="shared" si="0"/>
        <v>3</v>
      </c>
      <c r="D12" s="1">
        <f t="shared" si="1"/>
        <v>1</v>
      </c>
      <c r="E12" s="1">
        <f t="shared" si="12"/>
        <v>1</v>
      </c>
      <c r="F12" s="1">
        <f t="shared" si="2"/>
        <v>1</v>
      </c>
      <c r="G12" s="1">
        <f t="shared" si="3"/>
        <v>1</v>
      </c>
      <c r="H12" s="1">
        <f t="shared" si="4"/>
        <v>1</v>
      </c>
      <c r="I12" s="2">
        <f t="shared" si="13"/>
        <v>4</v>
      </c>
      <c r="J12" s="2">
        <f t="shared" si="14"/>
        <v>1</v>
      </c>
      <c r="K12" s="2">
        <f t="shared" si="15"/>
        <v>4</v>
      </c>
      <c r="L12" s="2">
        <f t="shared" si="16"/>
        <v>2</v>
      </c>
      <c r="M12" s="2">
        <f t="shared" si="17"/>
        <v>70</v>
      </c>
      <c r="N12" s="2">
        <f t="shared" si="18"/>
        <v>735</v>
      </c>
      <c r="O12" s="2">
        <f t="shared" si="19"/>
        <v>-665</v>
      </c>
      <c r="Q12" s="2">
        <f t="shared" si="20"/>
        <v>8</v>
      </c>
      <c r="R12" s="2">
        <f t="shared" si="21"/>
        <v>5</v>
      </c>
      <c r="S12" s="2">
        <f t="shared" si="22"/>
        <v>6</v>
      </c>
      <c r="T12" s="2">
        <f t="shared" si="23"/>
        <v>735</v>
      </c>
      <c r="U12" s="2">
        <f t="shared" si="24"/>
        <v>0</v>
      </c>
      <c r="V12" s="2">
        <f t="shared" si="5"/>
        <v>0</v>
      </c>
      <c r="W12" s="2">
        <f t="shared" si="5"/>
        <v>0</v>
      </c>
      <c r="X12" s="2">
        <f t="shared" si="5"/>
        <v>73</v>
      </c>
      <c r="Y12" s="2">
        <f t="shared" si="25"/>
        <v>4</v>
      </c>
      <c r="Z12" s="2">
        <f t="shared" si="6"/>
        <v>8</v>
      </c>
      <c r="AA12" s="2">
        <f t="shared" si="6"/>
        <v>0</v>
      </c>
      <c r="AB12" s="2">
        <f t="shared" si="6"/>
        <v>10</v>
      </c>
      <c r="AC12" s="184">
        <f t="shared" si="27"/>
        <v>0</v>
      </c>
      <c r="AD12" s="2">
        <v>8</v>
      </c>
      <c r="AE12" s="2">
        <f t="shared" si="26"/>
        <v>8</v>
      </c>
      <c r="AF12" s="2">
        <f t="shared" si="26"/>
        <v>5</v>
      </c>
      <c r="AG12" s="2">
        <f t="shared" si="26"/>
        <v>6</v>
      </c>
      <c r="AH12" s="2">
        <f t="shared" si="26"/>
        <v>808</v>
      </c>
      <c r="AI12" s="2">
        <v>10</v>
      </c>
      <c r="AJ12" s="2">
        <v>20</v>
      </c>
      <c r="AK12" s="2">
        <v>0</v>
      </c>
      <c r="AL12" s="2">
        <v>25</v>
      </c>
      <c r="AM12" s="184"/>
      <c r="AN12" s="1">
        <v>8</v>
      </c>
      <c r="AO12" s="1">
        <f t="shared" si="7"/>
        <v>3</v>
      </c>
      <c r="AP12" s="1">
        <f t="shared" si="7"/>
        <v>2</v>
      </c>
      <c r="AQ12" s="1">
        <f t="shared" si="7"/>
        <v>2</v>
      </c>
      <c r="AR12" s="1">
        <f t="shared" si="7"/>
        <v>323</v>
      </c>
      <c r="AS12" s="1">
        <f t="shared" si="7"/>
        <v>4</v>
      </c>
      <c r="AT12" s="1">
        <f t="shared" si="7"/>
        <v>8</v>
      </c>
      <c r="AU12" s="1">
        <f t="shared" si="7"/>
        <v>0</v>
      </c>
      <c r="AV12" s="1">
        <f t="shared" si="7"/>
        <v>10</v>
      </c>
      <c r="AW12" s="1">
        <f t="shared" si="8"/>
        <v>4</v>
      </c>
      <c r="AX12" s="1">
        <f t="shared" si="8"/>
        <v>2</v>
      </c>
      <c r="AY12" s="1">
        <f t="shared" si="8"/>
        <v>3</v>
      </c>
      <c r="AZ12" s="1">
        <f t="shared" si="8"/>
        <v>404</v>
      </c>
      <c r="BA12" s="1">
        <f t="shared" si="8"/>
        <v>5</v>
      </c>
      <c r="BB12" s="1">
        <f t="shared" si="8"/>
        <v>10</v>
      </c>
      <c r="BC12" s="1">
        <f t="shared" si="8"/>
        <v>0</v>
      </c>
      <c r="BD12" s="1">
        <f t="shared" si="8"/>
        <v>12</v>
      </c>
      <c r="BE12" s="1">
        <f t="shared" si="9"/>
        <v>5</v>
      </c>
      <c r="BF12" s="1">
        <f t="shared" si="9"/>
        <v>3</v>
      </c>
      <c r="BG12" s="1">
        <f t="shared" si="9"/>
        <v>4</v>
      </c>
      <c r="BH12" s="1">
        <f t="shared" si="9"/>
        <v>565</v>
      </c>
      <c r="BI12" s="1">
        <f t="shared" si="9"/>
        <v>7</v>
      </c>
      <c r="BJ12" s="1">
        <f t="shared" si="9"/>
        <v>14</v>
      </c>
      <c r="BK12" s="1">
        <f t="shared" si="9"/>
        <v>0</v>
      </c>
      <c r="BL12" s="1">
        <f t="shared" si="9"/>
        <v>17</v>
      </c>
      <c r="BM12" s="1">
        <f t="shared" si="10"/>
        <v>7</v>
      </c>
      <c r="BN12" s="1">
        <f t="shared" si="10"/>
        <v>4</v>
      </c>
      <c r="BO12" s="1">
        <f t="shared" si="10"/>
        <v>5</v>
      </c>
      <c r="BP12" s="1">
        <f t="shared" si="10"/>
        <v>727</v>
      </c>
      <c r="BQ12" s="1">
        <f t="shared" si="10"/>
        <v>9</v>
      </c>
      <c r="BR12" s="1">
        <f t="shared" si="10"/>
        <v>18</v>
      </c>
      <c r="BS12" s="1">
        <f t="shared" si="10"/>
        <v>0</v>
      </c>
      <c r="BT12" s="1">
        <f t="shared" si="10"/>
        <v>22</v>
      </c>
    </row>
    <row r="13" spans="1:72">
      <c r="A13" s="1">
        <v>9</v>
      </c>
      <c r="B13" s="1">
        <f t="shared" si="11"/>
        <v>3</v>
      </c>
      <c r="C13" s="1">
        <f t="shared" si="0"/>
        <v>3</v>
      </c>
      <c r="D13" s="1">
        <f t="shared" si="1"/>
        <v>1</v>
      </c>
      <c r="E13" s="1">
        <f t="shared" si="12"/>
        <v>1</v>
      </c>
      <c r="F13" s="1">
        <f t="shared" si="2"/>
        <v>1</v>
      </c>
      <c r="G13" s="1">
        <f t="shared" si="3"/>
        <v>1</v>
      </c>
      <c r="H13" s="1">
        <f t="shared" si="4"/>
        <v>1</v>
      </c>
      <c r="I13" s="2">
        <f t="shared" si="13"/>
        <v>4</v>
      </c>
      <c r="J13" s="2">
        <f t="shared" si="14"/>
        <v>1</v>
      </c>
      <c r="K13" s="2">
        <f t="shared" si="15"/>
        <v>4</v>
      </c>
      <c r="L13" s="2">
        <f t="shared" si="16"/>
        <v>2</v>
      </c>
      <c r="M13" s="2">
        <f t="shared" si="17"/>
        <v>70</v>
      </c>
      <c r="N13" s="2">
        <f t="shared" si="18"/>
        <v>809</v>
      </c>
      <c r="O13" s="2">
        <f t="shared" si="19"/>
        <v>-739</v>
      </c>
      <c r="Q13" s="2">
        <f t="shared" si="20"/>
        <v>8</v>
      </c>
      <c r="R13" s="2">
        <f t="shared" si="21"/>
        <v>5</v>
      </c>
      <c r="S13" s="2">
        <f t="shared" si="22"/>
        <v>6</v>
      </c>
      <c r="T13" s="2">
        <f t="shared" si="23"/>
        <v>809</v>
      </c>
      <c r="U13" s="2">
        <f t="shared" si="24"/>
        <v>0</v>
      </c>
      <c r="V13" s="2">
        <f t="shared" si="5"/>
        <v>0</v>
      </c>
      <c r="W13" s="2">
        <f t="shared" si="5"/>
        <v>0</v>
      </c>
      <c r="X13" s="2">
        <f t="shared" si="5"/>
        <v>80</v>
      </c>
      <c r="Y13" s="2">
        <f t="shared" si="25"/>
        <v>4</v>
      </c>
      <c r="Z13" s="2">
        <f t="shared" si="6"/>
        <v>8</v>
      </c>
      <c r="AA13" s="2">
        <f t="shared" si="6"/>
        <v>0</v>
      </c>
      <c r="AB13" s="2">
        <f t="shared" si="6"/>
        <v>10</v>
      </c>
      <c r="AC13" s="184">
        <f t="shared" si="27"/>
        <v>0</v>
      </c>
      <c r="AD13" s="164">
        <v>9</v>
      </c>
      <c r="AE13" s="2">
        <f t="shared" si="26"/>
        <v>8</v>
      </c>
      <c r="AF13" s="2">
        <f t="shared" si="26"/>
        <v>5</v>
      </c>
      <c r="AG13" s="2">
        <f t="shared" si="26"/>
        <v>6</v>
      </c>
      <c r="AH13" s="2">
        <f t="shared" si="26"/>
        <v>889</v>
      </c>
      <c r="AI13" s="2">
        <v>10</v>
      </c>
      <c r="AJ13" s="2">
        <v>20</v>
      </c>
      <c r="AK13" s="2">
        <v>0</v>
      </c>
      <c r="AL13" s="2">
        <v>25</v>
      </c>
      <c r="AM13" s="184"/>
      <c r="AN13" s="1">
        <v>9</v>
      </c>
      <c r="AO13" s="1">
        <f t="shared" si="7"/>
        <v>3</v>
      </c>
      <c r="AP13" s="1">
        <f t="shared" si="7"/>
        <v>2</v>
      </c>
      <c r="AQ13" s="1">
        <f t="shared" si="7"/>
        <v>2</v>
      </c>
      <c r="AR13" s="1">
        <f t="shared" si="7"/>
        <v>355</v>
      </c>
      <c r="AS13" s="1">
        <f t="shared" si="7"/>
        <v>4</v>
      </c>
      <c r="AT13" s="1">
        <f t="shared" si="7"/>
        <v>8</v>
      </c>
      <c r="AU13" s="1">
        <f t="shared" si="7"/>
        <v>0</v>
      </c>
      <c r="AV13" s="1">
        <f t="shared" si="7"/>
        <v>10</v>
      </c>
      <c r="AW13" s="1">
        <f t="shared" si="8"/>
        <v>4</v>
      </c>
      <c r="AX13" s="1">
        <f t="shared" si="8"/>
        <v>2</v>
      </c>
      <c r="AY13" s="1">
        <f t="shared" si="8"/>
        <v>3</v>
      </c>
      <c r="AZ13" s="1">
        <f t="shared" si="8"/>
        <v>444</v>
      </c>
      <c r="BA13" s="1">
        <f t="shared" si="8"/>
        <v>5</v>
      </c>
      <c r="BB13" s="1">
        <f t="shared" si="8"/>
        <v>10</v>
      </c>
      <c r="BC13" s="1">
        <f t="shared" si="8"/>
        <v>0</v>
      </c>
      <c r="BD13" s="1">
        <f t="shared" si="8"/>
        <v>12</v>
      </c>
      <c r="BE13" s="1">
        <f t="shared" si="9"/>
        <v>5</v>
      </c>
      <c r="BF13" s="1">
        <f t="shared" si="9"/>
        <v>3</v>
      </c>
      <c r="BG13" s="1">
        <f t="shared" si="9"/>
        <v>4</v>
      </c>
      <c r="BH13" s="1">
        <f t="shared" si="9"/>
        <v>622</v>
      </c>
      <c r="BI13" s="1">
        <f t="shared" si="9"/>
        <v>7</v>
      </c>
      <c r="BJ13" s="1">
        <f t="shared" si="9"/>
        <v>14</v>
      </c>
      <c r="BK13" s="1">
        <f t="shared" si="9"/>
        <v>0</v>
      </c>
      <c r="BL13" s="1">
        <f t="shared" si="9"/>
        <v>17</v>
      </c>
      <c r="BM13" s="1">
        <f t="shared" si="10"/>
        <v>7</v>
      </c>
      <c r="BN13" s="1">
        <f t="shared" si="10"/>
        <v>4</v>
      </c>
      <c r="BO13" s="1">
        <f t="shared" si="10"/>
        <v>5</v>
      </c>
      <c r="BP13" s="1">
        <f t="shared" si="10"/>
        <v>800</v>
      </c>
      <c r="BQ13" s="1">
        <f t="shared" si="10"/>
        <v>9</v>
      </c>
      <c r="BR13" s="1">
        <f t="shared" si="10"/>
        <v>18</v>
      </c>
      <c r="BS13" s="1">
        <f t="shared" si="10"/>
        <v>0</v>
      </c>
      <c r="BT13" s="1">
        <f t="shared" si="10"/>
        <v>22</v>
      </c>
    </row>
    <row r="14" spans="1:72">
      <c r="A14" s="1">
        <v>10</v>
      </c>
      <c r="B14" s="1">
        <f t="shared" si="11"/>
        <v>6</v>
      </c>
      <c r="C14" s="1">
        <f t="shared" si="0"/>
        <v>6</v>
      </c>
      <c r="D14" s="1">
        <f t="shared" si="1"/>
        <v>3</v>
      </c>
      <c r="E14" s="1">
        <f t="shared" si="12"/>
        <v>3</v>
      </c>
      <c r="F14" s="1">
        <f t="shared" si="2"/>
        <v>3</v>
      </c>
      <c r="G14" s="1">
        <f t="shared" si="3"/>
        <v>3</v>
      </c>
      <c r="H14" s="1">
        <f t="shared" si="4"/>
        <v>3</v>
      </c>
      <c r="I14" s="2">
        <f t="shared" si="13"/>
        <v>9</v>
      </c>
      <c r="J14" s="2">
        <f t="shared" si="14"/>
        <v>3</v>
      </c>
      <c r="K14" s="2">
        <f t="shared" si="15"/>
        <v>8</v>
      </c>
      <c r="L14" s="2">
        <f t="shared" si="16"/>
        <v>5</v>
      </c>
      <c r="M14" s="2">
        <f t="shared" si="17"/>
        <v>140</v>
      </c>
      <c r="N14" s="2">
        <f t="shared" si="18"/>
        <v>883</v>
      </c>
      <c r="O14" s="2">
        <f t="shared" si="19"/>
        <v>-743</v>
      </c>
      <c r="Q14" s="2">
        <f t="shared" si="20"/>
        <v>21</v>
      </c>
      <c r="R14" s="2">
        <f t="shared" si="21"/>
        <v>12</v>
      </c>
      <c r="S14" s="2">
        <f t="shared" si="22"/>
        <v>13</v>
      </c>
      <c r="T14" s="2">
        <f t="shared" si="23"/>
        <v>883</v>
      </c>
      <c r="U14" s="2">
        <f t="shared" si="24"/>
        <v>2</v>
      </c>
      <c r="V14" s="2">
        <f t="shared" si="5"/>
        <v>1</v>
      </c>
      <c r="W14" s="2">
        <f t="shared" si="5"/>
        <v>1</v>
      </c>
      <c r="X14" s="2">
        <f t="shared" si="5"/>
        <v>88</v>
      </c>
      <c r="Y14" s="2">
        <f t="shared" si="25"/>
        <v>4</v>
      </c>
      <c r="Z14" s="2">
        <f t="shared" si="6"/>
        <v>8</v>
      </c>
      <c r="AA14" s="2">
        <f t="shared" si="6"/>
        <v>0</v>
      </c>
      <c r="AB14" s="2">
        <f t="shared" si="6"/>
        <v>10</v>
      </c>
      <c r="AC14" s="184">
        <f t="shared" si="27"/>
        <v>15</v>
      </c>
      <c r="AD14" s="2">
        <v>10</v>
      </c>
      <c r="AE14" s="2">
        <f t="shared" si="26"/>
        <v>23</v>
      </c>
      <c r="AF14" s="2">
        <f t="shared" si="26"/>
        <v>13</v>
      </c>
      <c r="AG14" s="2">
        <f t="shared" si="26"/>
        <v>14</v>
      </c>
      <c r="AH14" s="2">
        <f t="shared" si="26"/>
        <v>971</v>
      </c>
      <c r="AI14" s="2">
        <v>10</v>
      </c>
      <c r="AJ14" s="2">
        <v>20</v>
      </c>
      <c r="AK14" s="2">
        <v>0</v>
      </c>
      <c r="AL14" s="2">
        <v>25</v>
      </c>
      <c r="AM14" s="184"/>
      <c r="AN14" s="1">
        <v>10</v>
      </c>
      <c r="AO14" s="1">
        <f t="shared" si="7"/>
        <v>9</v>
      </c>
      <c r="AP14" s="1">
        <f t="shared" si="7"/>
        <v>5</v>
      </c>
      <c r="AQ14" s="1">
        <f t="shared" si="7"/>
        <v>5</v>
      </c>
      <c r="AR14" s="1">
        <f t="shared" si="7"/>
        <v>388</v>
      </c>
      <c r="AS14" s="1">
        <f t="shared" si="7"/>
        <v>4</v>
      </c>
      <c r="AT14" s="1">
        <f t="shared" si="7"/>
        <v>8</v>
      </c>
      <c r="AU14" s="1">
        <f t="shared" si="7"/>
        <v>0</v>
      </c>
      <c r="AV14" s="1">
        <f t="shared" si="7"/>
        <v>10</v>
      </c>
      <c r="AW14" s="1">
        <f t="shared" si="8"/>
        <v>11</v>
      </c>
      <c r="AX14" s="1">
        <f t="shared" si="8"/>
        <v>6</v>
      </c>
      <c r="AY14" s="1">
        <f t="shared" si="8"/>
        <v>7</v>
      </c>
      <c r="AZ14" s="1">
        <f t="shared" si="8"/>
        <v>485</v>
      </c>
      <c r="BA14" s="1">
        <f t="shared" si="8"/>
        <v>5</v>
      </c>
      <c r="BB14" s="1">
        <f t="shared" si="8"/>
        <v>10</v>
      </c>
      <c r="BC14" s="1">
        <f t="shared" si="8"/>
        <v>0</v>
      </c>
      <c r="BD14" s="1">
        <f t="shared" si="8"/>
        <v>12</v>
      </c>
      <c r="BE14" s="1">
        <f t="shared" si="9"/>
        <v>16</v>
      </c>
      <c r="BF14" s="1">
        <f t="shared" si="9"/>
        <v>9</v>
      </c>
      <c r="BG14" s="1">
        <f t="shared" si="9"/>
        <v>9</v>
      </c>
      <c r="BH14" s="1">
        <f t="shared" si="9"/>
        <v>679</v>
      </c>
      <c r="BI14" s="1">
        <f t="shared" si="9"/>
        <v>7</v>
      </c>
      <c r="BJ14" s="1">
        <f t="shared" si="9"/>
        <v>14</v>
      </c>
      <c r="BK14" s="1">
        <f t="shared" si="9"/>
        <v>0</v>
      </c>
      <c r="BL14" s="1">
        <f t="shared" si="9"/>
        <v>17</v>
      </c>
      <c r="BM14" s="1">
        <f t="shared" si="10"/>
        <v>20</v>
      </c>
      <c r="BN14" s="1">
        <f t="shared" si="10"/>
        <v>11</v>
      </c>
      <c r="BO14" s="1">
        <f t="shared" si="10"/>
        <v>12</v>
      </c>
      <c r="BP14" s="1">
        <f t="shared" si="10"/>
        <v>873</v>
      </c>
      <c r="BQ14" s="1">
        <f t="shared" si="10"/>
        <v>9</v>
      </c>
      <c r="BR14" s="1">
        <f t="shared" si="10"/>
        <v>18</v>
      </c>
      <c r="BS14" s="1">
        <f t="shared" si="10"/>
        <v>0</v>
      </c>
      <c r="BT14" s="1">
        <f t="shared" si="10"/>
        <v>22</v>
      </c>
    </row>
    <row r="15" spans="1:72">
      <c r="A15" s="1">
        <v>11</v>
      </c>
      <c r="B15" s="1">
        <f t="shared" si="11"/>
        <v>6</v>
      </c>
      <c r="C15" s="1">
        <f t="shared" si="0"/>
        <v>6</v>
      </c>
      <c r="D15" s="1">
        <f t="shared" si="1"/>
        <v>3</v>
      </c>
      <c r="E15" s="1">
        <f t="shared" si="12"/>
        <v>3</v>
      </c>
      <c r="F15" s="1">
        <f t="shared" si="2"/>
        <v>3</v>
      </c>
      <c r="G15" s="1">
        <f t="shared" si="3"/>
        <v>3</v>
      </c>
      <c r="H15" s="1">
        <f t="shared" si="4"/>
        <v>3</v>
      </c>
      <c r="I15" s="2">
        <f t="shared" si="13"/>
        <v>9</v>
      </c>
      <c r="J15" s="2">
        <f t="shared" si="14"/>
        <v>3</v>
      </c>
      <c r="K15" s="2">
        <f t="shared" si="15"/>
        <v>8</v>
      </c>
      <c r="L15" s="2">
        <f t="shared" si="16"/>
        <v>5</v>
      </c>
      <c r="M15" s="2">
        <f t="shared" si="17"/>
        <v>140</v>
      </c>
      <c r="N15" s="2">
        <f t="shared" si="18"/>
        <v>956</v>
      </c>
      <c r="O15" s="2">
        <f t="shared" si="19"/>
        <v>-816</v>
      </c>
      <c r="Q15" s="2">
        <f t="shared" si="20"/>
        <v>21</v>
      </c>
      <c r="R15" s="2">
        <f t="shared" si="21"/>
        <v>12</v>
      </c>
      <c r="S15" s="2">
        <f t="shared" si="22"/>
        <v>13</v>
      </c>
      <c r="T15" s="2">
        <f t="shared" si="23"/>
        <v>956</v>
      </c>
      <c r="U15" s="2">
        <f t="shared" si="24"/>
        <v>2</v>
      </c>
      <c r="V15" s="2">
        <f t="shared" si="5"/>
        <v>1</v>
      </c>
      <c r="W15" s="2">
        <f t="shared" si="5"/>
        <v>1</v>
      </c>
      <c r="X15" s="2">
        <f t="shared" si="5"/>
        <v>95</v>
      </c>
      <c r="Y15" s="2">
        <f t="shared" si="25"/>
        <v>4</v>
      </c>
      <c r="Z15" s="2">
        <f t="shared" si="6"/>
        <v>8</v>
      </c>
      <c r="AA15" s="2">
        <f t="shared" si="6"/>
        <v>0</v>
      </c>
      <c r="AB15" s="2">
        <f t="shared" si="6"/>
        <v>10</v>
      </c>
      <c r="AC15" s="184">
        <f t="shared" si="27"/>
        <v>0</v>
      </c>
      <c r="AD15" s="164">
        <v>11</v>
      </c>
      <c r="AE15" s="2">
        <f t="shared" si="26"/>
        <v>23</v>
      </c>
      <c r="AF15" s="2">
        <f t="shared" si="26"/>
        <v>13</v>
      </c>
      <c r="AG15" s="2">
        <f t="shared" si="26"/>
        <v>14</v>
      </c>
      <c r="AH15" s="2">
        <f t="shared" si="26"/>
        <v>1051</v>
      </c>
      <c r="AI15" s="2">
        <v>10</v>
      </c>
      <c r="AJ15" s="2">
        <v>20</v>
      </c>
      <c r="AK15" s="2">
        <v>0</v>
      </c>
      <c r="AL15" s="2">
        <v>25</v>
      </c>
      <c r="AM15" s="184"/>
      <c r="AN15" s="1">
        <v>11</v>
      </c>
      <c r="AO15" s="1">
        <f t="shared" si="7"/>
        <v>9</v>
      </c>
      <c r="AP15" s="1">
        <f t="shared" si="7"/>
        <v>5</v>
      </c>
      <c r="AQ15" s="1">
        <f t="shared" si="7"/>
        <v>5</v>
      </c>
      <c r="AR15" s="1">
        <f t="shared" si="7"/>
        <v>420</v>
      </c>
      <c r="AS15" s="1">
        <f t="shared" si="7"/>
        <v>4</v>
      </c>
      <c r="AT15" s="1">
        <f t="shared" si="7"/>
        <v>8</v>
      </c>
      <c r="AU15" s="1">
        <f t="shared" si="7"/>
        <v>0</v>
      </c>
      <c r="AV15" s="1">
        <f t="shared" si="7"/>
        <v>10</v>
      </c>
      <c r="AW15" s="1">
        <f t="shared" si="8"/>
        <v>11</v>
      </c>
      <c r="AX15" s="1">
        <f t="shared" si="8"/>
        <v>6</v>
      </c>
      <c r="AY15" s="1">
        <f t="shared" si="8"/>
        <v>7</v>
      </c>
      <c r="AZ15" s="1">
        <f t="shared" si="8"/>
        <v>525</v>
      </c>
      <c r="BA15" s="1">
        <f t="shared" si="8"/>
        <v>5</v>
      </c>
      <c r="BB15" s="1">
        <f t="shared" si="8"/>
        <v>10</v>
      </c>
      <c r="BC15" s="1">
        <f t="shared" si="8"/>
        <v>0</v>
      </c>
      <c r="BD15" s="1">
        <f t="shared" si="8"/>
        <v>12</v>
      </c>
      <c r="BE15" s="1">
        <f t="shared" si="9"/>
        <v>16</v>
      </c>
      <c r="BF15" s="1">
        <f t="shared" si="9"/>
        <v>9</v>
      </c>
      <c r="BG15" s="1">
        <f t="shared" si="9"/>
        <v>9</v>
      </c>
      <c r="BH15" s="1">
        <f t="shared" si="9"/>
        <v>735</v>
      </c>
      <c r="BI15" s="1">
        <f t="shared" si="9"/>
        <v>7</v>
      </c>
      <c r="BJ15" s="1">
        <f t="shared" si="9"/>
        <v>14</v>
      </c>
      <c r="BK15" s="1">
        <f t="shared" si="9"/>
        <v>0</v>
      </c>
      <c r="BL15" s="1">
        <f t="shared" si="9"/>
        <v>17</v>
      </c>
      <c r="BM15" s="1">
        <f t="shared" si="10"/>
        <v>20</v>
      </c>
      <c r="BN15" s="1">
        <f t="shared" si="10"/>
        <v>11</v>
      </c>
      <c r="BO15" s="1">
        <f t="shared" si="10"/>
        <v>12</v>
      </c>
      <c r="BP15" s="1">
        <f t="shared" si="10"/>
        <v>945</v>
      </c>
      <c r="BQ15" s="1">
        <f t="shared" si="10"/>
        <v>9</v>
      </c>
      <c r="BR15" s="1">
        <f t="shared" si="10"/>
        <v>18</v>
      </c>
      <c r="BS15" s="1">
        <f t="shared" si="10"/>
        <v>0</v>
      </c>
      <c r="BT15" s="1">
        <f t="shared" si="10"/>
        <v>22</v>
      </c>
    </row>
    <row r="16" spans="1:72">
      <c r="A16" s="1">
        <v>12</v>
      </c>
      <c r="B16" s="1">
        <f t="shared" si="11"/>
        <v>6</v>
      </c>
      <c r="C16" s="1">
        <f t="shared" si="0"/>
        <v>6</v>
      </c>
      <c r="D16" s="1">
        <f t="shared" si="1"/>
        <v>3</v>
      </c>
      <c r="E16" s="1">
        <f t="shared" si="12"/>
        <v>3</v>
      </c>
      <c r="F16" s="1">
        <f t="shared" si="2"/>
        <v>3</v>
      </c>
      <c r="G16" s="1">
        <f t="shared" si="3"/>
        <v>3</v>
      </c>
      <c r="H16" s="1">
        <f t="shared" si="4"/>
        <v>3</v>
      </c>
      <c r="I16" s="2">
        <f t="shared" si="13"/>
        <v>9</v>
      </c>
      <c r="J16" s="2">
        <f t="shared" si="14"/>
        <v>3</v>
      </c>
      <c r="K16" s="2">
        <f t="shared" si="15"/>
        <v>8</v>
      </c>
      <c r="L16" s="2">
        <f t="shared" si="16"/>
        <v>5</v>
      </c>
      <c r="M16" s="2">
        <f t="shared" si="17"/>
        <v>140</v>
      </c>
      <c r="N16" s="2">
        <f t="shared" si="18"/>
        <v>1030</v>
      </c>
      <c r="O16" s="2">
        <f t="shared" si="19"/>
        <v>-890</v>
      </c>
      <c r="Q16" s="2">
        <f t="shared" si="20"/>
        <v>21</v>
      </c>
      <c r="R16" s="2">
        <f t="shared" si="21"/>
        <v>12</v>
      </c>
      <c r="S16" s="2">
        <f t="shared" si="22"/>
        <v>13</v>
      </c>
      <c r="T16" s="2">
        <f t="shared" si="23"/>
        <v>1030</v>
      </c>
      <c r="U16" s="2">
        <f t="shared" si="24"/>
        <v>2</v>
      </c>
      <c r="V16" s="2">
        <f t="shared" si="5"/>
        <v>1</v>
      </c>
      <c r="W16" s="2">
        <f t="shared" si="5"/>
        <v>1</v>
      </c>
      <c r="X16" s="2">
        <f t="shared" si="5"/>
        <v>103</v>
      </c>
      <c r="Y16" s="2">
        <f t="shared" si="25"/>
        <v>4</v>
      </c>
      <c r="Z16" s="2">
        <f t="shared" si="6"/>
        <v>8</v>
      </c>
      <c r="AA16" s="2">
        <f t="shared" si="6"/>
        <v>0</v>
      </c>
      <c r="AB16" s="2">
        <f t="shared" si="6"/>
        <v>10</v>
      </c>
      <c r="AC16" s="184">
        <f t="shared" si="27"/>
        <v>0</v>
      </c>
      <c r="AD16" s="2">
        <v>12</v>
      </c>
      <c r="AE16" s="2">
        <f t="shared" si="26"/>
        <v>23</v>
      </c>
      <c r="AF16" s="2">
        <f t="shared" si="26"/>
        <v>13</v>
      </c>
      <c r="AG16" s="2">
        <f t="shared" si="26"/>
        <v>14</v>
      </c>
      <c r="AH16" s="2">
        <f t="shared" si="26"/>
        <v>1133</v>
      </c>
      <c r="AI16" s="2">
        <v>10</v>
      </c>
      <c r="AJ16" s="2">
        <v>20</v>
      </c>
      <c r="AK16" s="2">
        <v>0</v>
      </c>
      <c r="AL16" s="2">
        <v>25</v>
      </c>
      <c r="AM16" s="184"/>
      <c r="AN16" s="1">
        <v>12</v>
      </c>
      <c r="AO16" s="1">
        <f t="shared" si="7"/>
        <v>9</v>
      </c>
      <c r="AP16" s="1">
        <f t="shared" si="7"/>
        <v>5</v>
      </c>
      <c r="AQ16" s="1">
        <f t="shared" si="7"/>
        <v>5</v>
      </c>
      <c r="AR16" s="1">
        <f t="shared" si="7"/>
        <v>453</v>
      </c>
      <c r="AS16" s="1">
        <f t="shared" si="7"/>
        <v>4</v>
      </c>
      <c r="AT16" s="1">
        <f t="shared" si="7"/>
        <v>8</v>
      </c>
      <c r="AU16" s="1">
        <f t="shared" si="7"/>
        <v>0</v>
      </c>
      <c r="AV16" s="1">
        <f t="shared" si="7"/>
        <v>10</v>
      </c>
      <c r="AW16" s="1">
        <f t="shared" si="8"/>
        <v>11</v>
      </c>
      <c r="AX16" s="1">
        <f t="shared" si="8"/>
        <v>6</v>
      </c>
      <c r="AY16" s="1">
        <f t="shared" si="8"/>
        <v>7</v>
      </c>
      <c r="AZ16" s="1">
        <f t="shared" si="8"/>
        <v>566</v>
      </c>
      <c r="BA16" s="1">
        <f t="shared" si="8"/>
        <v>5</v>
      </c>
      <c r="BB16" s="1">
        <f t="shared" si="8"/>
        <v>10</v>
      </c>
      <c r="BC16" s="1">
        <f t="shared" si="8"/>
        <v>0</v>
      </c>
      <c r="BD16" s="1">
        <f t="shared" si="8"/>
        <v>12</v>
      </c>
      <c r="BE16" s="1">
        <f t="shared" si="9"/>
        <v>16</v>
      </c>
      <c r="BF16" s="1">
        <f t="shared" si="9"/>
        <v>9</v>
      </c>
      <c r="BG16" s="1">
        <f t="shared" si="9"/>
        <v>9</v>
      </c>
      <c r="BH16" s="1">
        <f t="shared" si="9"/>
        <v>793</v>
      </c>
      <c r="BI16" s="1">
        <f t="shared" si="9"/>
        <v>7</v>
      </c>
      <c r="BJ16" s="1">
        <f t="shared" si="9"/>
        <v>14</v>
      </c>
      <c r="BK16" s="1">
        <f t="shared" si="9"/>
        <v>0</v>
      </c>
      <c r="BL16" s="1">
        <f t="shared" si="9"/>
        <v>17</v>
      </c>
      <c r="BM16" s="1">
        <f t="shared" si="10"/>
        <v>20</v>
      </c>
      <c r="BN16" s="1">
        <f t="shared" si="10"/>
        <v>11</v>
      </c>
      <c r="BO16" s="1">
        <f t="shared" si="10"/>
        <v>12</v>
      </c>
      <c r="BP16" s="1">
        <f t="shared" si="10"/>
        <v>1019</v>
      </c>
      <c r="BQ16" s="1">
        <f t="shared" si="10"/>
        <v>9</v>
      </c>
      <c r="BR16" s="1">
        <f t="shared" si="10"/>
        <v>18</v>
      </c>
      <c r="BS16" s="1">
        <f t="shared" si="10"/>
        <v>0</v>
      </c>
      <c r="BT16" s="1">
        <f t="shared" si="10"/>
        <v>22</v>
      </c>
    </row>
    <row r="17" spans="1:72">
      <c r="A17" s="1">
        <v>13</v>
      </c>
      <c r="B17" s="1">
        <f t="shared" si="11"/>
        <v>6</v>
      </c>
      <c r="C17" s="1">
        <f t="shared" si="0"/>
        <v>6</v>
      </c>
      <c r="D17" s="1">
        <f t="shared" si="1"/>
        <v>3</v>
      </c>
      <c r="E17" s="1">
        <f t="shared" si="12"/>
        <v>3</v>
      </c>
      <c r="F17" s="1">
        <f t="shared" si="2"/>
        <v>3</v>
      </c>
      <c r="G17" s="1">
        <f t="shared" si="3"/>
        <v>3</v>
      </c>
      <c r="H17" s="1">
        <f t="shared" si="4"/>
        <v>3</v>
      </c>
      <c r="I17" s="2">
        <f t="shared" si="13"/>
        <v>9</v>
      </c>
      <c r="J17" s="2">
        <f t="shared" si="14"/>
        <v>3</v>
      </c>
      <c r="K17" s="2">
        <f t="shared" si="15"/>
        <v>8</v>
      </c>
      <c r="L17" s="2">
        <f t="shared" si="16"/>
        <v>5</v>
      </c>
      <c r="M17" s="2">
        <f t="shared" si="17"/>
        <v>140</v>
      </c>
      <c r="N17" s="2">
        <f t="shared" si="18"/>
        <v>1104</v>
      </c>
      <c r="O17" s="2">
        <f t="shared" si="19"/>
        <v>-964</v>
      </c>
      <c r="Q17" s="2">
        <f t="shared" si="20"/>
        <v>21</v>
      </c>
      <c r="R17" s="2">
        <f t="shared" si="21"/>
        <v>12</v>
      </c>
      <c r="S17" s="2">
        <f t="shared" si="22"/>
        <v>13</v>
      </c>
      <c r="T17" s="2">
        <f t="shared" si="23"/>
        <v>1104</v>
      </c>
      <c r="U17" s="2">
        <f t="shared" si="24"/>
        <v>2</v>
      </c>
      <c r="V17" s="2">
        <f t="shared" si="5"/>
        <v>1</v>
      </c>
      <c r="W17" s="2">
        <f t="shared" si="5"/>
        <v>1</v>
      </c>
      <c r="X17" s="2">
        <f t="shared" si="5"/>
        <v>110</v>
      </c>
      <c r="Y17" s="2">
        <f t="shared" si="25"/>
        <v>4</v>
      </c>
      <c r="Z17" s="2">
        <f t="shared" si="6"/>
        <v>8</v>
      </c>
      <c r="AA17" s="2">
        <f t="shared" si="6"/>
        <v>0</v>
      </c>
      <c r="AB17" s="2">
        <f t="shared" si="6"/>
        <v>10</v>
      </c>
      <c r="AC17" s="184">
        <f t="shared" si="27"/>
        <v>0</v>
      </c>
      <c r="AD17" s="164">
        <v>13</v>
      </c>
      <c r="AE17" s="2">
        <f t="shared" si="26"/>
        <v>23</v>
      </c>
      <c r="AF17" s="2">
        <f t="shared" si="26"/>
        <v>13</v>
      </c>
      <c r="AG17" s="2">
        <f t="shared" si="26"/>
        <v>14</v>
      </c>
      <c r="AH17" s="2">
        <f t="shared" si="26"/>
        <v>1214</v>
      </c>
      <c r="AI17" s="2">
        <v>10</v>
      </c>
      <c r="AJ17" s="2">
        <v>20</v>
      </c>
      <c r="AK17" s="2">
        <v>0</v>
      </c>
      <c r="AL17" s="2">
        <v>25</v>
      </c>
      <c r="AM17" s="184"/>
      <c r="AN17" s="1">
        <v>13</v>
      </c>
      <c r="AO17" s="1">
        <f t="shared" si="7"/>
        <v>9</v>
      </c>
      <c r="AP17" s="1">
        <f t="shared" si="7"/>
        <v>5</v>
      </c>
      <c r="AQ17" s="1">
        <f t="shared" si="7"/>
        <v>5</v>
      </c>
      <c r="AR17" s="1">
        <f t="shared" si="7"/>
        <v>485</v>
      </c>
      <c r="AS17" s="1">
        <f t="shared" si="7"/>
        <v>4</v>
      </c>
      <c r="AT17" s="1">
        <f t="shared" si="7"/>
        <v>8</v>
      </c>
      <c r="AU17" s="1">
        <f t="shared" si="7"/>
        <v>0</v>
      </c>
      <c r="AV17" s="1">
        <f t="shared" si="7"/>
        <v>10</v>
      </c>
      <c r="AW17" s="1">
        <f t="shared" si="8"/>
        <v>11</v>
      </c>
      <c r="AX17" s="1">
        <f t="shared" si="8"/>
        <v>6</v>
      </c>
      <c r="AY17" s="1">
        <f t="shared" si="8"/>
        <v>7</v>
      </c>
      <c r="AZ17" s="1">
        <f t="shared" si="8"/>
        <v>607</v>
      </c>
      <c r="BA17" s="1">
        <f t="shared" si="8"/>
        <v>5</v>
      </c>
      <c r="BB17" s="1">
        <f t="shared" si="8"/>
        <v>10</v>
      </c>
      <c r="BC17" s="1">
        <f t="shared" si="8"/>
        <v>0</v>
      </c>
      <c r="BD17" s="1">
        <f t="shared" si="8"/>
        <v>12</v>
      </c>
      <c r="BE17" s="1">
        <f t="shared" si="9"/>
        <v>16</v>
      </c>
      <c r="BF17" s="1">
        <f t="shared" si="9"/>
        <v>9</v>
      </c>
      <c r="BG17" s="1">
        <f t="shared" si="9"/>
        <v>9</v>
      </c>
      <c r="BH17" s="1">
        <f t="shared" si="9"/>
        <v>849</v>
      </c>
      <c r="BI17" s="1">
        <f t="shared" si="9"/>
        <v>7</v>
      </c>
      <c r="BJ17" s="1">
        <f t="shared" si="9"/>
        <v>14</v>
      </c>
      <c r="BK17" s="1">
        <f t="shared" si="9"/>
        <v>0</v>
      </c>
      <c r="BL17" s="1">
        <f t="shared" si="9"/>
        <v>17</v>
      </c>
      <c r="BM17" s="1">
        <f t="shared" si="10"/>
        <v>20</v>
      </c>
      <c r="BN17" s="1">
        <f t="shared" si="10"/>
        <v>11</v>
      </c>
      <c r="BO17" s="1">
        <f t="shared" si="10"/>
        <v>12</v>
      </c>
      <c r="BP17" s="1">
        <f t="shared" si="10"/>
        <v>1092</v>
      </c>
      <c r="BQ17" s="1">
        <f t="shared" si="10"/>
        <v>9</v>
      </c>
      <c r="BR17" s="1">
        <f t="shared" si="10"/>
        <v>18</v>
      </c>
      <c r="BS17" s="1">
        <f t="shared" si="10"/>
        <v>0</v>
      </c>
      <c r="BT17" s="1">
        <f t="shared" si="10"/>
        <v>22</v>
      </c>
    </row>
    <row r="18" spans="1:72">
      <c r="A18" s="1">
        <v>14</v>
      </c>
      <c r="B18" s="1">
        <f t="shared" si="11"/>
        <v>6</v>
      </c>
      <c r="C18" s="1">
        <f t="shared" si="0"/>
        <v>6</v>
      </c>
      <c r="D18" s="1">
        <f t="shared" si="1"/>
        <v>3</v>
      </c>
      <c r="E18" s="1">
        <f t="shared" si="12"/>
        <v>3</v>
      </c>
      <c r="F18" s="1">
        <f t="shared" si="2"/>
        <v>3</v>
      </c>
      <c r="G18" s="1">
        <f t="shared" si="3"/>
        <v>3</v>
      </c>
      <c r="H18" s="1">
        <f t="shared" si="4"/>
        <v>3</v>
      </c>
      <c r="I18" s="2">
        <f t="shared" si="13"/>
        <v>9</v>
      </c>
      <c r="J18" s="2">
        <f t="shared" si="14"/>
        <v>3</v>
      </c>
      <c r="K18" s="2">
        <f t="shared" si="15"/>
        <v>8</v>
      </c>
      <c r="L18" s="2">
        <f t="shared" si="16"/>
        <v>5</v>
      </c>
      <c r="M18" s="2">
        <f t="shared" si="17"/>
        <v>140</v>
      </c>
      <c r="N18" s="2">
        <f t="shared" si="18"/>
        <v>1178</v>
      </c>
      <c r="O18" s="2">
        <f t="shared" si="19"/>
        <v>-1038</v>
      </c>
      <c r="Q18" s="2">
        <f t="shared" si="20"/>
        <v>21</v>
      </c>
      <c r="R18" s="2">
        <f t="shared" si="21"/>
        <v>12</v>
      </c>
      <c r="S18" s="2">
        <f t="shared" si="22"/>
        <v>13</v>
      </c>
      <c r="T18" s="2">
        <f t="shared" si="23"/>
        <v>1178</v>
      </c>
      <c r="U18" s="2">
        <f t="shared" si="24"/>
        <v>2</v>
      </c>
      <c r="V18" s="2">
        <f t="shared" si="5"/>
        <v>1</v>
      </c>
      <c r="W18" s="2">
        <f t="shared" si="5"/>
        <v>1</v>
      </c>
      <c r="X18" s="2">
        <f t="shared" si="5"/>
        <v>117</v>
      </c>
      <c r="Y18" s="2">
        <f t="shared" si="25"/>
        <v>4</v>
      </c>
      <c r="Z18" s="2">
        <f t="shared" si="6"/>
        <v>8</v>
      </c>
      <c r="AA18" s="2">
        <f t="shared" si="6"/>
        <v>0</v>
      </c>
      <c r="AB18" s="2">
        <f t="shared" si="6"/>
        <v>10</v>
      </c>
      <c r="AC18" s="184">
        <f t="shared" si="27"/>
        <v>0</v>
      </c>
      <c r="AD18" s="2">
        <v>14</v>
      </c>
      <c r="AE18" s="2">
        <f t="shared" si="26"/>
        <v>23</v>
      </c>
      <c r="AF18" s="2">
        <f t="shared" si="26"/>
        <v>13</v>
      </c>
      <c r="AG18" s="2">
        <f t="shared" si="26"/>
        <v>14</v>
      </c>
      <c r="AH18" s="2">
        <f t="shared" si="26"/>
        <v>1295</v>
      </c>
      <c r="AI18" s="2">
        <v>10</v>
      </c>
      <c r="AJ18" s="2">
        <v>20</v>
      </c>
      <c r="AK18" s="2">
        <v>0</v>
      </c>
      <c r="AL18" s="2">
        <v>25</v>
      </c>
      <c r="AM18" s="184"/>
      <c r="AN18" s="1">
        <v>14</v>
      </c>
      <c r="AO18" s="1">
        <f t="shared" si="7"/>
        <v>9</v>
      </c>
      <c r="AP18" s="1">
        <f t="shared" si="7"/>
        <v>5</v>
      </c>
      <c r="AQ18" s="1">
        <f t="shared" si="7"/>
        <v>5</v>
      </c>
      <c r="AR18" s="1">
        <f t="shared" si="7"/>
        <v>518</v>
      </c>
      <c r="AS18" s="1">
        <f t="shared" si="7"/>
        <v>4</v>
      </c>
      <c r="AT18" s="1">
        <f t="shared" si="7"/>
        <v>8</v>
      </c>
      <c r="AU18" s="1">
        <f t="shared" si="7"/>
        <v>0</v>
      </c>
      <c r="AV18" s="1">
        <f t="shared" si="7"/>
        <v>10</v>
      </c>
      <c r="AW18" s="1">
        <f t="shared" si="8"/>
        <v>11</v>
      </c>
      <c r="AX18" s="1">
        <f t="shared" si="8"/>
        <v>6</v>
      </c>
      <c r="AY18" s="1">
        <f t="shared" si="8"/>
        <v>7</v>
      </c>
      <c r="AZ18" s="1">
        <f t="shared" si="8"/>
        <v>647</v>
      </c>
      <c r="BA18" s="1">
        <f t="shared" si="8"/>
        <v>5</v>
      </c>
      <c r="BB18" s="1">
        <f t="shared" si="8"/>
        <v>10</v>
      </c>
      <c r="BC18" s="1">
        <f t="shared" si="8"/>
        <v>0</v>
      </c>
      <c r="BD18" s="1">
        <f t="shared" si="8"/>
        <v>12</v>
      </c>
      <c r="BE18" s="1">
        <f t="shared" si="9"/>
        <v>16</v>
      </c>
      <c r="BF18" s="1">
        <f t="shared" si="9"/>
        <v>9</v>
      </c>
      <c r="BG18" s="1">
        <f t="shared" si="9"/>
        <v>9</v>
      </c>
      <c r="BH18" s="1">
        <f t="shared" si="9"/>
        <v>906</v>
      </c>
      <c r="BI18" s="1">
        <f t="shared" si="9"/>
        <v>7</v>
      </c>
      <c r="BJ18" s="1">
        <f t="shared" si="9"/>
        <v>14</v>
      </c>
      <c r="BK18" s="1">
        <f t="shared" si="9"/>
        <v>0</v>
      </c>
      <c r="BL18" s="1">
        <f t="shared" si="9"/>
        <v>17</v>
      </c>
      <c r="BM18" s="1">
        <f t="shared" si="10"/>
        <v>20</v>
      </c>
      <c r="BN18" s="1">
        <f t="shared" si="10"/>
        <v>11</v>
      </c>
      <c r="BO18" s="1">
        <f t="shared" si="10"/>
        <v>12</v>
      </c>
      <c r="BP18" s="1">
        <f t="shared" si="10"/>
        <v>1165</v>
      </c>
      <c r="BQ18" s="1">
        <f t="shared" si="10"/>
        <v>9</v>
      </c>
      <c r="BR18" s="1">
        <f t="shared" si="10"/>
        <v>18</v>
      </c>
      <c r="BS18" s="1">
        <f t="shared" si="10"/>
        <v>0</v>
      </c>
      <c r="BT18" s="1">
        <f t="shared" si="10"/>
        <v>22</v>
      </c>
    </row>
    <row r="19" spans="1:72">
      <c r="A19" s="1">
        <v>15</v>
      </c>
      <c r="B19" s="1">
        <f t="shared" si="11"/>
        <v>9</v>
      </c>
      <c r="C19" s="1">
        <f t="shared" si="0"/>
        <v>9</v>
      </c>
      <c r="D19" s="1">
        <f t="shared" si="1"/>
        <v>4</v>
      </c>
      <c r="E19" s="1">
        <f t="shared" si="12"/>
        <v>4</v>
      </c>
      <c r="F19" s="1">
        <f t="shared" si="2"/>
        <v>4</v>
      </c>
      <c r="G19" s="1">
        <f t="shared" si="3"/>
        <v>4</v>
      </c>
      <c r="H19" s="1">
        <f t="shared" si="4"/>
        <v>4</v>
      </c>
      <c r="I19" s="2">
        <f t="shared" si="13"/>
        <v>14</v>
      </c>
      <c r="J19" s="2">
        <f t="shared" si="14"/>
        <v>6</v>
      </c>
      <c r="K19" s="2">
        <f t="shared" si="15"/>
        <v>12</v>
      </c>
      <c r="L19" s="2">
        <f t="shared" si="16"/>
        <v>8</v>
      </c>
      <c r="M19" s="2">
        <f t="shared" si="17"/>
        <v>210</v>
      </c>
      <c r="N19" s="2">
        <f t="shared" si="18"/>
        <v>1252</v>
      </c>
      <c r="O19" s="2">
        <f t="shared" si="19"/>
        <v>-1042</v>
      </c>
      <c r="Q19" s="2">
        <f t="shared" si="20"/>
        <v>29</v>
      </c>
      <c r="R19" s="2">
        <f t="shared" si="21"/>
        <v>20</v>
      </c>
      <c r="S19" s="2">
        <f t="shared" si="22"/>
        <v>20</v>
      </c>
      <c r="T19" s="2">
        <f t="shared" si="23"/>
        <v>1252</v>
      </c>
      <c r="U19" s="2">
        <f t="shared" si="24"/>
        <v>2</v>
      </c>
      <c r="V19" s="2">
        <f t="shared" si="5"/>
        <v>2</v>
      </c>
      <c r="W19" s="2">
        <f t="shared" si="5"/>
        <v>2</v>
      </c>
      <c r="X19" s="2">
        <f t="shared" si="5"/>
        <v>125</v>
      </c>
      <c r="Y19" s="2">
        <f t="shared" si="25"/>
        <v>4</v>
      </c>
      <c r="Z19" s="2">
        <f t="shared" si="6"/>
        <v>8</v>
      </c>
      <c r="AA19" s="2">
        <f t="shared" si="6"/>
        <v>0</v>
      </c>
      <c r="AB19" s="2">
        <f t="shared" si="6"/>
        <v>10</v>
      </c>
      <c r="AC19" s="184">
        <f t="shared" si="27"/>
        <v>8</v>
      </c>
      <c r="AD19" s="164">
        <v>15</v>
      </c>
      <c r="AE19" s="2">
        <f t="shared" si="26"/>
        <v>31</v>
      </c>
      <c r="AF19" s="2">
        <f t="shared" si="26"/>
        <v>22</v>
      </c>
      <c r="AG19" s="2">
        <f t="shared" si="26"/>
        <v>22</v>
      </c>
      <c r="AH19" s="2">
        <f t="shared" si="26"/>
        <v>1377</v>
      </c>
      <c r="AI19" s="2">
        <v>10</v>
      </c>
      <c r="AJ19" s="2">
        <v>20</v>
      </c>
      <c r="AK19" s="2">
        <v>0</v>
      </c>
      <c r="AL19" s="2">
        <v>25</v>
      </c>
      <c r="AM19" s="184"/>
      <c r="AN19" s="1">
        <v>15</v>
      </c>
      <c r="AO19" s="1">
        <f t="shared" si="7"/>
        <v>12</v>
      </c>
      <c r="AP19" s="1">
        <f t="shared" si="7"/>
        <v>8</v>
      </c>
      <c r="AQ19" s="1">
        <f t="shared" si="7"/>
        <v>8</v>
      </c>
      <c r="AR19" s="1">
        <f t="shared" si="7"/>
        <v>550</v>
      </c>
      <c r="AS19" s="1">
        <f t="shared" si="7"/>
        <v>4</v>
      </c>
      <c r="AT19" s="1">
        <f t="shared" si="7"/>
        <v>8</v>
      </c>
      <c r="AU19" s="1">
        <f t="shared" si="7"/>
        <v>0</v>
      </c>
      <c r="AV19" s="1">
        <f t="shared" si="7"/>
        <v>10</v>
      </c>
      <c r="AW19" s="1">
        <f t="shared" si="8"/>
        <v>15</v>
      </c>
      <c r="AX19" s="1">
        <f t="shared" si="8"/>
        <v>11</v>
      </c>
      <c r="AY19" s="1">
        <f t="shared" si="8"/>
        <v>11</v>
      </c>
      <c r="AZ19" s="1">
        <f t="shared" si="8"/>
        <v>688</v>
      </c>
      <c r="BA19" s="1">
        <f t="shared" si="8"/>
        <v>5</v>
      </c>
      <c r="BB19" s="1">
        <f t="shared" si="8"/>
        <v>10</v>
      </c>
      <c r="BC19" s="1">
        <f t="shared" si="8"/>
        <v>0</v>
      </c>
      <c r="BD19" s="1">
        <f t="shared" si="8"/>
        <v>12</v>
      </c>
      <c r="BE19" s="1">
        <f t="shared" si="9"/>
        <v>21</v>
      </c>
      <c r="BF19" s="1">
        <f t="shared" si="9"/>
        <v>15</v>
      </c>
      <c r="BG19" s="1">
        <f t="shared" si="9"/>
        <v>15</v>
      </c>
      <c r="BH19" s="1">
        <f t="shared" si="9"/>
        <v>963</v>
      </c>
      <c r="BI19" s="1">
        <f t="shared" si="9"/>
        <v>7</v>
      </c>
      <c r="BJ19" s="1">
        <f t="shared" si="9"/>
        <v>14</v>
      </c>
      <c r="BK19" s="1">
        <f t="shared" si="9"/>
        <v>0</v>
      </c>
      <c r="BL19" s="1">
        <f t="shared" si="9"/>
        <v>17</v>
      </c>
      <c r="BM19" s="1">
        <f t="shared" si="10"/>
        <v>27</v>
      </c>
      <c r="BN19" s="1">
        <f t="shared" si="10"/>
        <v>19</v>
      </c>
      <c r="BO19" s="1">
        <f t="shared" si="10"/>
        <v>19</v>
      </c>
      <c r="BP19" s="1">
        <f t="shared" si="10"/>
        <v>1239</v>
      </c>
      <c r="BQ19" s="1">
        <f t="shared" si="10"/>
        <v>9</v>
      </c>
      <c r="BR19" s="1">
        <f t="shared" si="10"/>
        <v>18</v>
      </c>
      <c r="BS19" s="1">
        <f t="shared" si="10"/>
        <v>0</v>
      </c>
      <c r="BT19" s="1">
        <f t="shared" si="10"/>
        <v>22</v>
      </c>
    </row>
    <row r="20" spans="1:72">
      <c r="A20" s="1">
        <v>16</v>
      </c>
      <c r="B20" s="1">
        <f t="shared" si="11"/>
        <v>9</v>
      </c>
      <c r="C20" s="1">
        <f t="shared" si="0"/>
        <v>9</v>
      </c>
      <c r="D20" s="1">
        <f t="shared" si="1"/>
        <v>4</v>
      </c>
      <c r="E20" s="1">
        <f t="shared" si="12"/>
        <v>4</v>
      </c>
      <c r="F20" s="1">
        <f t="shared" si="2"/>
        <v>4</v>
      </c>
      <c r="G20" s="1">
        <f t="shared" si="3"/>
        <v>4</v>
      </c>
      <c r="H20" s="1">
        <f t="shared" si="4"/>
        <v>4</v>
      </c>
      <c r="I20" s="2">
        <f t="shared" si="13"/>
        <v>14</v>
      </c>
      <c r="J20" s="2">
        <f t="shared" si="14"/>
        <v>6</v>
      </c>
      <c r="K20" s="2">
        <f t="shared" si="15"/>
        <v>12</v>
      </c>
      <c r="L20" s="2">
        <f t="shared" si="16"/>
        <v>8</v>
      </c>
      <c r="M20" s="2">
        <f t="shared" si="17"/>
        <v>210</v>
      </c>
      <c r="N20" s="2">
        <f t="shared" si="18"/>
        <v>1327</v>
      </c>
      <c r="O20" s="2">
        <f t="shared" si="19"/>
        <v>-1117</v>
      </c>
      <c r="Q20" s="2">
        <f t="shared" si="20"/>
        <v>29</v>
      </c>
      <c r="R20" s="2">
        <f t="shared" si="21"/>
        <v>20</v>
      </c>
      <c r="S20" s="2">
        <f t="shared" si="22"/>
        <v>20</v>
      </c>
      <c r="T20" s="2">
        <f t="shared" si="23"/>
        <v>1327</v>
      </c>
      <c r="U20" s="2">
        <f t="shared" si="24"/>
        <v>2</v>
      </c>
      <c r="V20" s="2">
        <f t="shared" si="5"/>
        <v>2</v>
      </c>
      <c r="W20" s="2">
        <f t="shared" si="5"/>
        <v>2</v>
      </c>
      <c r="X20" s="2">
        <f t="shared" si="5"/>
        <v>132</v>
      </c>
      <c r="Y20" s="2">
        <f t="shared" si="25"/>
        <v>4</v>
      </c>
      <c r="Z20" s="2">
        <f t="shared" si="6"/>
        <v>8</v>
      </c>
      <c r="AA20" s="2">
        <f t="shared" si="6"/>
        <v>0</v>
      </c>
      <c r="AB20" s="2">
        <f t="shared" si="6"/>
        <v>10</v>
      </c>
      <c r="AC20" s="184">
        <f t="shared" si="27"/>
        <v>0</v>
      </c>
      <c r="AD20" s="2">
        <v>16</v>
      </c>
      <c r="AE20" s="2">
        <f t="shared" si="26"/>
        <v>31</v>
      </c>
      <c r="AF20" s="2">
        <f t="shared" si="26"/>
        <v>22</v>
      </c>
      <c r="AG20" s="2">
        <f t="shared" si="26"/>
        <v>22</v>
      </c>
      <c r="AH20" s="2">
        <f t="shared" si="26"/>
        <v>1459</v>
      </c>
      <c r="AI20" s="2">
        <v>10</v>
      </c>
      <c r="AJ20" s="2">
        <v>20</v>
      </c>
      <c r="AK20" s="2">
        <v>0</v>
      </c>
      <c r="AL20" s="2">
        <v>25</v>
      </c>
      <c r="AM20" s="184"/>
      <c r="AN20" s="1">
        <v>16</v>
      </c>
      <c r="AO20" s="1">
        <f t="shared" si="7"/>
        <v>12</v>
      </c>
      <c r="AP20" s="1">
        <f t="shared" si="7"/>
        <v>8</v>
      </c>
      <c r="AQ20" s="1">
        <f t="shared" si="7"/>
        <v>8</v>
      </c>
      <c r="AR20" s="1">
        <f t="shared" si="7"/>
        <v>583</v>
      </c>
      <c r="AS20" s="1">
        <f t="shared" si="7"/>
        <v>4</v>
      </c>
      <c r="AT20" s="1">
        <f t="shared" si="7"/>
        <v>8</v>
      </c>
      <c r="AU20" s="1">
        <f t="shared" si="7"/>
        <v>0</v>
      </c>
      <c r="AV20" s="1">
        <f t="shared" si="7"/>
        <v>10</v>
      </c>
      <c r="AW20" s="1">
        <f t="shared" si="8"/>
        <v>15</v>
      </c>
      <c r="AX20" s="1">
        <f t="shared" si="8"/>
        <v>11</v>
      </c>
      <c r="AY20" s="1">
        <f t="shared" si="8"/>
        <v>11</v>
      </c>
      <c r="AZ20" s="1">
        <f t="shared" si="8"/>
        <v>729</v>
      </c>
      <c r="BA20" s="1">
        <f t="shared" si="8"/>
        <v>5</v>
      </c>
      <c r="BB20" s="1">
        <f t="shared" si="8"/>
        <v>10</v>
      </c>
      <c r="BC20" s="1">
        <f t="shared" si="8"/>
        <v>0</v>
      </c>
      <c r="BD20" s="1">
        <f t="shared" si="8"/>
        <v>12</v>
      </c>
      <c r="BE20" s="1">
        <f t="shared" si="9"/>
        <v>21</v>
      </c>
      <c r="BF20" s="1">
        <f t="shared" si="9"/>
        <v>15</v>
      </c>
      <c r="BG20" s="1">
        <f t="shared" si="9"/>
        <v>15</v>
      </c>
      <c r="BH20" s="1">
        <f t="shared" si="9"/>
        <v>1021</v>
      </c>
      <c r="BI20" s="1">
        <f t="shared" si="9"/>
        <v>7</v>
      </c>
      <c r="BJ20" s="1">
        <f t="shared" si="9"/>
        <v>14</v>
      </c>
      <c r="BK20" s="1">
        <f t="shared" si="9"/>
        <v>0</v>
      </c>
      <c r="BL20" s="1">
        <f t="shared" si="9"/>
        <v>17</v>
      </c>
      <c r="BM20" s="1">
        <f t="shared" si="10"/>
        <v>27</v>
      </c>
      <c r="BN20" s="1">
        <f t="shared" si="10"/>
        <v>19</v>
      </c>
      <c r="BO20" s="1">
        <f t="shared" si="10"/>
        <v>19</v>
      </c>
      <c r="BP20" s="1">
        <f t="shared" si="10"/>
        <v>1313</v>
      </c>
      <c r="BQ20" s="1">
        <f t="shared" si="10"/>
        <v>9</v>
      </c>
      <c r="BR20" s="1">
        <f t="shared" si="10"/>
        <v>18</v>
      </c>
      <c r="BS20" s="1">
        <f t="shared" si="10"/>
        <v>0</v>
      </c>
      <c r="BT20" s="1">
        <f t="shared" si="10"/>
        <v>22</v>
      </c>
    </row>
    <row r="21" spans="1:72">
      <c r="A21" s="1">
        <v>17</v>
      </c>
      <c r="B21" s="1">
        <f t="shared" si="11"/>
        <v>9</v>
      </c>
      <c r="C21" s="1">
        <f t="shared" si="0"/>
        <v>9</v>
      </c>
      <c r="D21" s="1">
        <f t="shared" si="1"/>
        <v>4</v>
      </c>
      <c r="E21" s="1">
        <f t="shared" si="12"/>
        <v>4</v>
      </c>
      <c r="F21" s="1">
        <f t="shared" si="2"/>
        <v>4</v>
      </c>
      <c r="G21" s="1">
        <f t="shared" si="3"/>
        <v>4</v>
      </c>
      <c r="H21" s="1">
        <f t="shared" si="4"/>
        <v>4</v>
      </c>
      <c r="I21" s="2">
        <f t="shared" si="13"/>
        <v>14</v>
      </c>
      <c r="J21" s="2">
        <f t="shared" si="14"/>
        <v>6</v>
      </c>
      <c r="K21" s="2">
        <f t="shared" si="15"/>
        <v>12</v>
      </c>
      <c r="L21" s="2">
        <f t="shared" si="16"/>
        <v>8</v>
      </c>
      <c r="M21" s="2">
        <f t="shared" si="17"/>
        <v>210</v>
      </c>
      <c r="N21" s="2">
        <f t="shared" si="18"/>
        <v>1401</v>
      </c>
      <c r="O21" s="2">
        <f t="shared" si="19"/>
        <v>-1191</v>
      </c>
      <c r="Q21" s="2">
        <f t="shared" si="20"/>
        <v>29</v>
      </c>
      <c r="R21" s="2">
        <f t="shared" si="21"/>
        <v>20</v>
      </c>
      <c r="S21" s="2">
        <f t="shared" si="22"/>
        <v>20</v>
      </c>
      <c r="T21" s="2">
        <f t="shared" si="23"/>
        <v>1401</v>
      </c>
      <c r="U21" s="2">
        <f t="shared" si="24"/>
        <v>2</v>
      </c>
      <c r="V21" s="2">
        <f t="shared" si="24"/>
        <v>2</v>
      </c>
      <c r="W21" s="2">
        <f t="shared" si="24"/>
        <v>2</v>
      </c>
      <c r="X21" s="2">
        <f t="shared" si="24"/>
        <v>140</v>
      </c>
      <c r="Y21" s="2">
        <f t="shared" si="25"/>
        <v>4</v>
      </c>
      <c r="Z21" s="2">
        <f t="shared" si="25"/>
        <v>8</v>
      </c>
      <c r="AA21" s="2">
        <f t="shared" si="25"/>
        <v>0</v>
      </c>
      <c r="AB21" s="2">
        <f t="shared" si="25"/>
        <v>10</v>
      </c>
      <c r="AC21" s="184">
        <f t="shared" si="27"/>
        <v>0</v>
      </c>
      <c r="AD21" s="164">
        <v>17</v>
      </c>
      <c r="AE21" s="2">
        <f t="shared" si="26"/>
        <v>31</v>
      </c>
      <c r="AF21" s="2">
        <f t="shared" si="26"/>
        <v>22</v>
      </c>
      <c r="AG21" s="2">
        <f t="shared" si="26"/>
        <v>22</v>
      </c>
      <c r="AH21" s="2">
        <f t="shared" si="26"/>
        <v>1541</v>
      </c>
      <c r="AI21" s="2">
        <v>10</v>
      </c>
      <c r="AJ21" s="2">
        <v>20</v>
      </c>
      <c r="AK21" s="2">
        <v>0</v>
      </c>
      <c r="AL21" s="2">
        <v>25</v>
      </c>
      <c r="AM21" s="184"/>
      <c r="AN21" s="1">
        <v>17</v>
      </c>
      <c r="AO21" s="1">
        <f t="shared" si="7"/>
        <v>12</v>
      </c>
      <c r="AP21" s="1">
        <f t="shared" si="7"/>
        <v>8</v>
      </c>
      <c r="AQ21" s="1">
        <f t="shared" si="7"/>
        <v>8</v>
      </c>
      <c r="AR21" s="1">
        <f t="shared" si="7"/>
        <v>616</v>
      </c>
      <c r="AS21" s="1">
        <f t="shared" si="7"/>
        <v>4</v>
      </c>
      <c r="AT21" s="1">
        <f t="shared" si="7"/>
        <v>8</v>
      </c>
      <c r="AU21" s="1">
        <f t="shared" si="7"/>
        <v>0</v>
      </c>
      <c r="AV21" s="1">
        <f t="shared" si="7"/>
        <v>10</v>
      </c>
      <c r="AW21" s="1">
        <f t="shared" si="8"/>
        <v>15</v>
      </c>
      <c r="AX21" s="1">
        <f t="shared" si="8"/>
        <v>11</v>
      </c>
      <c r="AY21" s="1">
        <f t="shared" si="8"/>
        <v>11</v>
      </c>
      <c r="AZ21" s="1">
        <f t="shared" si="8"/>
        <v>770</v>
      </c>
      <c r="BA21" s="1">
        <f t="shared" si="8"/>
        <v>5</v>
      </c>
      <c r="BB21" s="1">
        <f t="shared" si="8"/>
        <v>10</v>
      </c>
      <c r="BC21" s="1">
        <f t="shared" si="8"/>
        <v>0</v>
      </c>
      <c r="BD21" s="1">
        <f t="shared" si="8"/>
        <v>12</v>
      </c>
      <c r="BE21" s="1">
        <f t="shared" si="9"/>
        <v>21</v>
      </c>
      <c r="BF21" s="1">
        <f t="shared" si="9"/>
        <v>15</v>
      </c>
      <c r="BG21" s="1">
        <f t="shared" si="9"/>
        <v>15</v>
      </c>
      <c r="BH21" s="1">
        <f t="shared" si="9"/>
        <v>1078</v>
      </c>
      <c r="BI21" s="1">
        <f t="shared" si="9"/>
        <v>7</v>
      </c>
      <c r="BJ21" s="1">
        <f t="shared" si="9"/>
        <v>14</v>
      </c>
      <c r="BK21" s="1">
        <f t="shared" si="9"/>
        <v>0</v>
      </c>
      <c r="BL21" s="1">
        <f t="shared" si="9"/>
        <v>17</v>
      </c>
      <c r="BM21" s="1">
        <f t="shared" si="10"/>
        <v>27</v>
      </c>
      <c r="BN21" s="1">
        <f t="shared" si="10"/>
        <v>19</v>
      </c>
      <c r="BO21" s="1">
        <f t="shared" si="10"/>
        <v>19</v>
      </c>
      <c r="BP21" s="1">
        <f t="shared" si="10"/>
        <v>1386</v>
      </c>
      <c r="BQ21" s="1">
        <f t="shared" si="10"/>
        <v>9</v>
      </c>
      <c r="BR21" s="1">
        <f t="shared" si="10"/>
        <v>18</v>
      </c>
      <c r="BS21" s="1">
        <f t="shared" si="10"/>
        <v>0</v>
      </c>
      <c r="BT21" s="1">
        <f t="shared" si="10"/>
        <v>22</v>
      </c>
    </row>
    <row r="22" spans="1:72">
      <c r="A22" s="1">
        <v>18</v>
      </c>
      <c r="B22" s="1">
        <f t="shared" si="11"/>
        <v>9</v>
      </c>
      <c r="C22" s="1">
        <f t="shared" si="0"/>
        <v>9</v>
      </c>
      <c r="D22" s="1">
        <f t="shared" si="1"/>
        <v>4</v>
      </c>
      <c r="E22" s="1">
        <f t="shared" si="12"/>
        <v>4</v>
      </c>
      <c r="F22" s="1">
        <f t="shared" si="2"/>
        <v>4</v>
      </c>
      <c r="G22" s="1">
        <f t="shared" si="3"/>
        <v>4</v>
      </c>
      <c r="H22" s="1">
        <f t="shared" si="4"/>
        <v>4</v>
      </c>
      <c r="I22" s="2">
        <f t="shared" si="13"/>
        <v>14</v>
      </c>
      <c r="J22" s="2">
        <f t="shared" si="14"/>
        <v>6</v>
      </c>
      <c r="K22" s="2">
        <f t="shared" si="15"/>
        <v>12</v>
      </c>
      <c r="L22" s="2">
        <f t="shared" si="16"/>
        <v>8</v>
      </c>
      <c r="M22" s="2">
        <f t="shared" si="17"/>
        <v>210</v>
      </c>
      <c r="N22" s="2">
        <f t="shared" si="18"/>
        <v>1475</v>
      </c>
      <c r="O22" s="2">
        <f t="shared" si="19"/>
        <v>-1265</v>
      </c>
      <c r="Q22" s="2">
        <f t="shared" si="20"/>
        <v>29</v>
      </c>
      <c r="R22" s="2">
        <f t="shared" si="21"/>
        <v>20</v>
      </c>
      <c r="S22" s="2">
        <f t="shared" si="22"/>
        <v>20</v>
      </c>
      <c r="T22" s="2">
        <f t="shared" si="23"/>
        <v>1475</v>
      </c>
      <c r="U22" s="2">
        <f t="shared" si="24"/>
        <v>2</v>
      </c>
      <c r="V22" s="2">
        <f t="shared" si="24"/>
        <v>2</v>
      </c>
      <c r="W22" s="2">
        <f t="shared" si="24"/>
        <v>2</v>
      </c>
      <c r="X22" s="2">
        <f t="shared" si="24"/>
        <v>147</v>
      </c>
      <c r="Y22" s="2">
        <f t="shared" si="25"/>
        <v>4</v>
      </c>
      <c r="Z22" s="2">
        <f t="shared" si="25"/>
        <v>8</v>
      </c>
      <c r="AA22" s="2">
        <f t="shared" si="25"/>
        <v>0</v>
      </c>
      <c r="AB22" s="2">
        <f t="shared" si="25"/>
        <v>10</v>
      </c>
      <c r="AC22" s="184">
        <f t="shared" si="27"/>
        <v>0</v>
      </c>
      <c r="AD22" s="2">
        <v>18</v>
      </c>
      <c r="AE22" s="2">
        <f t="shared" si="26"/>
        <v>31</v>
      </c>
      <c r="AF22" s="2">
        <f t="shared" si="26"/>
        <v>22</v>
      </c>
      <c r="AG22" s="2">
        <f t="shared" si="26"/>
        <v>22</v>
      </c>
      <c r="AH22" s="2">
        <f t="shared" si="26"/>
        <v>1622</v>
      </c>
      <c r="AI22" s="2">
        <v>10</v>
      </c>
      <c r="AJ22" s="2">
        <v>20</v>
      </c>
      <c r="AK22" s="2">
        <v>0</v>
      </c>
      <c r="AL22" s="2">
        <v>25</v>
      </c>
      <c r="AM22" s="184"/>
      <c r="AN22" s="1">
        <v>18</v>
      </c>
      <c r="AO22" s="1">
        <f t="shared" si="7"/>
        <v>12</v>
      </c>
      <c r="AP22" s="1">
        <f t="shared" si="7"/>
        <v>8</v>
      </c>
      <c r="AQ22" s="1">
        <f t="shared" si="7"/>
        <v>8</v>
      </c>
      <c r="AR22" s="1">
        <f t="shared" si="7"/>
        <v>648</v>
      </c>
      <c r="AS22" s="1">
        <f t="shared" si="7"/>
        <v>4</v>
      </c>
      <c r="AT22" s="1">
        <f t="shared" si="7"/>
        <v>8</v>
      </c>
      <c r="AU22" s="1">
        <f t="shared" si="7"/>
        <v>0</v>
      </c>
      <c r="AV22" s="1">
        <f t="shared" si="7"/>
        <v>10</v>
      </c>
      <c r="AW22" s="1">
        <f t="shared" si="8"/>
        <v>15</v>
      </c>
      <c r="AX22" s="1">
        <f t="shared" si="8"/>
        <v>11</v>
      </c>
      <c r="AY22" s="1">
        <f t="shared" si="8"/>
        <v>11</v>
      </c>
      <c r="AZ22" s="1">
        <f t="shared" si="8"/>
        <v>811</v>
      </c>
      <c r="BA22" s="1">
        <f t="shared" si="8"/>
        <v>5</v>
      </c>
      <c r="BB22" s="1">
        <f t="shared" si="8"/>
        <v>10</v>
      </c>
      <c r="BC22" s="1">
        <f t="shared" si="8"/>
        <v>0</v>
      </c>
      <c r="BD22" s="1">
        <f t="shared" si="8"/>
        <v>12</v>
      </c>
      <c r="BE22" s="1">
        <f t="shared" si="9"/>
        <v>21</v>
      </c>
      <c r="BF22" s="1">
        <f t="shared" si="9"/>
        <v>15</v>
      </c>
      <c r="BG22" s="1">
        <f t="shared" si="9"/>
        <v>15</v>
      </c>
      <c r="BH22" s="1">
        <f t="shared" si="9"/>
        <v>1135</v>
      </c>
      <c r="BI22" s="1">
        <f t="shared" si="9"/>
        <v>7</v>
      </c>
      <c r="BJ22" s="1">
        <f t="shared" si="9"/>
        <v>14</v>
      </c>
      <c r="BK22" s="1">
        <f t="shared" si="9"/>
        <v>0</v>
      </c>
      <c r="BL22" s="1">
        <f t="shared" si="9"/>
        <v>17</v>
      </c>
      <c r="BM22" s="1">
        <f t="shared" si="10"/>
        <v>27</v>
      </c>
      <c r="BN22" s="1">
        <f t="shared" si="10"/>
        <v>19</v>
      </c>
      <c r="BO22" s="1">
        <f t="shared" si="10"/>
        <v>19</v>
      </c>
      <c r="BP22" s="1">
        <f t="shared" si="10"/>
        <v>1459</v>
      </c>
      <c r="BQ22" s="1">
        <f t="shared" si="10"/>
        <v>9</v>
      </c>
      <c r="BR22" s="1">
        <f t="shared" si="10"/>
        <v>18</v>
      </c>
      <c r="BS22" s="1">
        <f t="shared" si="10"/>
        <v>0</v>
      </c>
      <c r="BT22" s="1">
        <f t="shared" si="10"/>
        <v>22</v>
      </c>
    </row>
    <row r="23" spans="1:72">
      <c r="A23" s="1">
        <v>19</v>
      </c>
      <c r="B23" s="1">
        <f t="shared" si="11"/>
        <v>9</v>
      </c>
      <c r="C23" s="1">
        <f t="shared" si="0"/>
        <v>9</v>
      </c>
      <c r="D23" s="1">
        <f t="shared" si="1"/>
        <v>4</v>
      </c>
      <c r="E23" s="1">
        <f t="shared" si="12"/>
        <v>4</v>
      </c>
      <c r="F23" s="1">
        <f t="shared" si="2"/>
        <v>4</v>
      </c>
      <c r="G23" s="1">
        <f t="shared" si="3"/>
        <v>4</v>
      </c>
      <c r="H23" s="1">
        <f t="shared" si="4"/>
        <v>4</v>
      </c>
      <c r="I23" s="2">
        <f t="shared" si="13"/>
        <v>14</v>
      </c>
      <c r="J23" s="2">
        <f t="shared" si="14"/>
        <v>6</v>
      </c>
      <c r="K23" s="2">
        <f t="shared" si="15"/>
        <v>12</v>
      </c>
      <c r="L23" s="2">
        <f t="shared" si="16"/>
        <v>8</v>
      </c>
      <c r="M23" s="2">
        <f t="shared" si="17"/>
        <v>210</v>
      </c>
      <c r="N23" s="2">
        <f t="shared" si="18"/>
        <v>1550</v>
      </c>
      <c r="O23" s="2">
        <f t="shared" si="19"/>
        <v>-1340</v>
      </c>
      <c r="Q23" s="2">
        <f t="shared" si="20"/>
        <v>29</v>
      </c>
      <c r="R23" s="2">
        <f t="shared" si="21"/>
        <v>20</v>
      </c>
      <c r="S23" s="2">
        <f t="shared" si="22"/>
        <v>20</v>
      </c>
      <c r="T23" s="2">
        <f t="shared" si="23"/>
        <v>1550</v>
      </c>
      <c r="U23" s="2">
        <f t="shared" si="24"/>
        <v>2</v>
      </c>
      <c r="V23" s="2">
        <f t="shared" si="24"/>
        <v>2</v>
      </c>
      <c r="W23" s="2">
        <f t="shared" si="24"/>
        <v>2</v>
      </c>
      <c r="X23" s="2">
        <f t="shared" si="24"/>
        <v>155</v>
      </c>
      <c r="Y23" s="2">
        <f t="shared" si="25"/>
        <v>4</v>
      </c>
      <c r="Z23" s="2">
        <f t="shared" si="25"/>
        <v>8</v>
      </c>
      <c r="AA23" s="2">
        <f t="shared" si="25"/>
        <v>0</v>
      </c>
      <c r="AB23" s="2">
        <f t="shared" si="25"/>
        <v>10</v>
      </c>
      <c r="AC23" s="184">
        <f t="shared" si="27"/>
        <v>0</v>
      </c>
      <c r="AD23" s="164">
        <v>19</v>
      </c>
      <c r="AE23" s="2">
        <f t="shared" si="26"/>
        <v>31</v>
      </c>
      <c r="AF23" s="2">
        <f t="shared" si="26"/>
        <v>22</v>
      </c>
      <c r="AG23" s="2">
        <f t="shared" si="26"/>
        <v>22</v>
      </c>
      <c r="AH23" s="2">
        <f t="shared" si="26"/>
        <v>1705</v>
      </c>
      <c r="AI23" s="2">
        <v>10</v>
      </c>
      <c r="AJ23" s="2">
        <v>20</v>
      </c>
      <c r="AK23" s="2">
        <v>0</v>
      </c>
      <c r="AL23" s="2">
        <v>25</v>
      </c>
      <c r="AM23" s="184"/>
      <c r="AN23" s="1">
        <v>19</v>
      </c>
      <c r="AO23" s="1">
        <f t="shared" si="7"/>
        <v>12</v>
      </c>
      <c r="AP23" s="1">
        <f t="shared" si="7"/>
        <v>8</v>
      </c>
      <c r="AQ23" s="1">
        <f t="shared" si="7"/>
        <v>8</v>
      </c>
      <c r="AR23" s="1">
        <f t="shared" si="7"/>
        <v>682</v>
      </c>
      <c r="AS23" s="1">
        <f t="shared" si="7"/>
        <v>4</v>
      </c>
      <c r="AT23" s="1">
        <f t="shared" si="7"/>
        <v>8</v>
      </c>
      <c r="AU23" s="1">
        <f t="shared" si="7"/>
        <v>0</v>
      </c>
      <c r="AV23" s="1">
        <f t="shared" si="7"/>
        <v>10</v>
      </c>
      <c r="AW23" s="1">
        <f t="shared" si="8"/>
        <v>15</v>
      </c>
      <c r="AX23" s="1">
        <f t="shared" si="8"/>
        <v>11</v>
      </c>
      <c r="AY23" s="1">
        <f t="shared" si="8"/>
        <v>11</v>
      </c>
      <c r="AZ23" s="1">
        <f t="shared" si="8"/>
        <v>852</v>
      </c>
      <c r="BA23" s="1">
        <f t="shared" si="8"/>
        <v>5</v>
      </c>
      <c r="BB23" s="1">
        <f t="shared" si="8"/>
        <v>10</v>
      </c>
      <c r="BC23" s="1">
        <f t="shared" si="8"/>
        <v>0</v>
      </c>
      <c r="BD23" s="1">
        <f t="shared" si="8"/>
        <v>12</v>
      </c>
      <c r="BE23" s="1">
        <f t="shared" si="9"/>
        <v>21</v>
      </c>
      <c r="BF23" s="1">
        <f t="shared" si="9"/>
        <v>15</v>
      </c>
      <c r="BG23" s="1">
        <f t="shared" si="9"/>
        <v>15</v>
      </c>
      <c r="BH23" s="1">
        <f t="shared" si="9"/>
        <v>1193</v>
      </c>
      <c r="BI23" s="1">
        <f t="shared" si="9"/>
        <v>7</v>
      </c>
      <c r="BJ23" s="1">
        <f t="shared" si="9"/>
        <v>14</v>
      </c>
      <c r="BK23" s="1">
        <f t="shared" si="9"/>
        <v>0</v>
      </c>
      <c r="BL23" s="1">
        <f t="shared" si="9"/>
        <v>17</v>
      </c>
      <c r="BM23" s="1">
        <f t="shared" si="10"/>
        <v>27</v>
      </c>
      <c r="BN23" s="1">
        <f t="shared" si="10"/>
        <v>19</v>
      </c>
      <c r="BO23" s="1">
        <f t="shared" si="10"/>
        <v>19</v>
      </c>
      <c r="BP23" s="1">
        <f t="shared" si="10"/>
        <v>1534</v>
      </c>
      <c r="BQ23" s="1">
        <f t="shared" si="10"/>
        <v>9</v>
      </c>
      <c r="BR23" s="1">
        <f t="shared" si="10"/>
        <v>18</v>
      </c>
      <c r="BS23" s="1">
        <f t="shared" si="10"/>
        <v>0</v>
      </c>
      <c r="BT23" s="1">
        <f t="shared" si="10"/>
        <v>22</v>
      </c>
    </row>
    <row r="24" spans="1:72">
      <c r="A24" s="1">
        <v>20</v>
      </c>
      <c r="B24" s="1">
        <f t="shared" si="11"/>
        <v>12</v>
      </c>
      <c r="C24" s="1">
        <f t="shared" si="0"/>
        <v>12</v>
      </c>
      <c r="D24" s="1">
        <f t="shared" si="1"/>
        <v>6</v>
      </c>
      <c r="E24" s="1">
        <f t="shared" si="12"/>
        <v>6</v>
      </c>
      <c r="F24" s="1">
        <f t="shared" si="2"/>
        <v>6</v>
      </c>
      <c r="G24" s="1">
        <f t="shared" si="3"/>
        <v>6</v>
      </c>
      <c r="H24" s="1">
        <f t="shared" si="4"/>
        <v>6</v>
      </c>
      <c r="I24" s="2">
        <f t="shared" si="13"/>
        <v>19</v>
      </c>
      <c r="J24" s="2">
        <f t="shared" si="14"/>
        <v>8</v>
      </c>
      <c r="K24" s="2">
        <f t="shared" si="15"/>
        <v>16</v>
      </c>
      <c r="L24" s="2">
        <f t="shared" si="16"/>
        <v>10</v>
      </c>
      <c r="M24" s="2">
        <f t="shared" si="17"/>
        <v>280</v>
      </c>
      <c r="N24" s="2">
        <f t="shared" si="18"/>
        <v>1624</v>
      </c>
      <c r="O24" s="2">
        <f t="shared" si="19"/>
        <v>-1344</v>
      </c>
      <c r="Q24" s="2">
        <f t="shared" si="20"/>
        <v>42</v>
      </c>
      <c r="R24" s="2">
        <f t="shared" si="21"/>
        <v>27</v>
      </c>
      <c r="S24" s="2">
        <f t="shared" si="22"/>
        <v>26</v>
      </c>
      <c r="T24" s="2">
        <f t="shared" si="23"/>
        <v>1624</v>
      </c>
      <c r="U24" s="2">
        <f t="shared" si="24"/>
        <v>4</v>
      </c>
      <c r="V24" s="2">
        <f t="shared" si="24"/>
        <v>2</v>
      </c>
      <c r="W24" s="2">
        <f t="shared" si="24"/>
        <v>2</v>
      </c>
      <c r="X24" s="2">
        <f t="shared" si="24"/>
        <v>162</v>
      </c>
      <c r="Y24" s="2">
        <f t="shared" si="25"/>
        <v>4</v>
      </c>
      <c r="Z24" s="2">
        <f t="shared" si="25"/>
        <v>8</v>
      </c>
      <c r="AA24" s="2">
        <f t="shared" si="25"/>
        <v>0</v>
      </c>
      <c r="AB24" s="2">
        <f t="shared" si="25"/>
        <v>10</v>
      </c>
      <c r="AC24" s="184">
        <f t="shared" si="27"/>
        <v>15</v>
      </c>
      <c r="AD24" s="2">
        <v>20</v>
      </c>
      <c r="AE24" s="2">
        <f t="shared" si="26"/>
        <v>46</v>
      </c>
      <c r="AF24" s="2">
        <f t="shared" si="26"/>
        <v>29</v>
      </c>
      <c r="AG24" s="2">
        <f t="shared" si="26"/>
        <v>28</v>
      </c>
      <c r="AH24" s="2">
        <f t="shared" si="26"/>
        <v>1786</v>
      </c>
      <c r="AI24" s="2">
        <v>10</v>
      </c>
      <c r="AJ24" s="2">
        <v>20</v>
      </c>
      <c r="AK24" s="2">
        <v>0</v>
      </c>
      <c r="AL24" s="2">
        <v>25</v>
      </c>
      <c r="AM24" s="184"/>
      <c r="AN24" s="1">
        <v>20</v>
      </c>
      <c r="AO24" s="1">
        <f t="shared" si="7"/>
        <v>18</v>
      </c>
      <c r="AP24" s="1">
        <f t="shared" si="7"/>
        <v>11</v>
      </c>
      <c r="AQ24" s="1">
        <f t="shared" si="7"/>
        <v>11</v>
      </c>
      <c r="AR24" s="1">
        <f t="shared" si="7"/>
        <v>714</v>
      </c>
      <c r="AS24" s="1">
        <f t="shared" si="7"/>
        <v>4</v>
      </c>
      <c r="AT24" s="1">
        <f t="shared" si="7"/>
        <v>8</v>
      </c>
      <c r="AU24" s="1">
        <f t="shared" si="7"/>
        <v>0</v>
      </c>
      <c r="AV24" s="1">
        <f t="shared" si="7"/>
        <v>10</v>
      </c>
      <c r="AW24" s="1">
        <f t="shared" si="8"/>
        <v>23</v>
      </c>
      <c r="AX24" s="1">
        <f t="shared" si="8"/>
        <v>14</v>
      </c>
      <c r="AY24" s="1">
        <f t="shared" si="8"/>
        <v>14</v>
      </c>
      <c r="AZ24" s="1">
        <f t="shared" si="8"/>
        <v>893</v>
      </c>
      <c r="BA24" s="1">
        <f t="shared" si="8"/>
        <v>5</v>
      </c>
      <c r="BB24" s="1">
        <f t="shared" si="8"/>
        <v>10</v>
      </c>
      <c r="BC24" s="1">
        <f t="shared" si="8"/>
        <v>0</v>
      </c>
      <c r="BD24" s="1">
        <f t="shared" si="8"/>
        <v>12</v>
      </c>
      <c r="BE24" s="1">
        <f t="shared" si="9"/>
        <v>32</v>
      </c>
      <c r="BF24" s="1">
        <f t="shared" si="9"/>
        <v>20</v>
      </c>
      <c r="BG24" s="1">
        <f t="shared" si="9"/>
        <v>19</v>
      </c>
      <c r="BH24" s="1">
        <f t="shared" si="9"/>
        <v>1250</v>
      </c>
      <c r="BI24" s="1">
        <f t="shared" si="9"/>
        <v>7</v>
      </c>
      <c r="BJ24" s="1">
        <f t="shared" si="9"/>
        <v>14</v>
      </c>
      <c r="BK24" s="1">
        <f t="shared" si="9"/>
        <v>0</v>
      </c>
      <c r="BL24" s="1">
        <f t="shared" si="9"/>
        <v>17</v>
      </c>
      <c r="BM24" s="1">
        <f t="shared" si="10"/>
        <v>41</v>
      </c>
      <c r="BN24" s="1">
        <f t="shared" si="10"/>
        <v>26</v>
      </c>
      <c r="BO24" s="1">
        <f t="shared" si="10"/>
        <v>25</v>
      </c>
      <c r="BP24" s="1">
        <f t="shared" si="10"/>
        <v>1607</v>
      </c>
      <c r="BQ24" s="1">
        <f t="shared" si="10"/>
        <v>9</v>
      </c>
      <c r="BR24" s="1">
        <f t="shared" si="10"/>
        <v>18</v>
      </c>
      <c r="BS24" s="1">
        <f t="shared" si="10"/>
        <v>0</v>
      </c>
      <c r="BT24" s="1">
        <f t="shared" si="10"/>
        <v>22</v>
      </c>
    </row>
    <row r="25" spans="1:72">
      <c r="A25" s="1">
        <v>21</v>
      </c>
      <c r="B25" s="1">
        <f t="shared" si="11"/>
        <v>12</v>
      </c>
      <c r="C25" s="1">
        <f t="shared" si="0"/>
        <v>12</v>
      </c>
      <c r="D25" s="1">
        <f t="shared" si="1"/>
        <v>6</v>
      </c>
      <c r="E25" s="1">
        <f t="shared" si="12"/>
        <v>6</v>
      </c>
      <c r="F25" s="1">
        <f t="shared" si="2"/>
        <v>6</v>
      </c>
      <c r="G25" s="1">
        <f t="shared" si="3"/>
        <v>6</v>
      </c>
      <c r="H25" s="1">
        <f t="shared" si="4"/>
        <v>6</v>
      </c>
      <c r="I25" s="2">
        <f t="shared" si="13"/>
        <v>19</v>
      </c>
      <c r="J25" s="2">
        <f t="shared" si="14"/>
        <v>8</v>
      </c>
      <c r="K25" s="2">
        <f t="shared" si="15"/>
        <v>16</v>
      </c>
      <c r="L25" s="2">
        <f t="shared" si="16"/>
        <v>10</v>
      </c>
      <c r="M25" s="2">
        <f t="shared" si="17"/>
        <v>280</v>
      </c>
      <c r="N25" s="2">
        <f t="shared" si="18"/>
        <v>1699</v>
      </c>
      <c r="O25" s="2">
        <f t="shared" si="19"/>
        <v>-1419</v>
      </c>
      <c r="Q25" s="2">
        <f t="shared" si="20"/>
        <v>42</v>
      </c>
      <c r="R25" s="2">
        <f t="shared" si="21"/>
        <v>27</v>
      </c>
      <c r="S25" s="2">
        <f t="shared" si="22"/>
        <v>26</v>
      </c>
      <c r="T25" s="2">
        <f t="shared" si="23"/>
        <v>1699</v>
      </c>
      <c r="U25" s="2">
        <f t="shared" si="24"/>
        <v>4</v>
      </c>
      <c r="V25" s="2">
        <f t="shared" si="24"/>
        <v>2</v>
      </c>
      <c r="W25" s="2">
        <f t="shared" si="24"/>
        <v>2</v>
      </c>
      <c r="X25" s="2">
        <f t="shared" si="24"/>
        <v>169</v>
      </c>
      <c r="Y25" s="2">
        <f t="shared" si="25"/>
        <v>4</v>
      </c>
      <c r="Z25" s="2">
        <f t="shared" si="25"/>
        <v>8</v>
      </c>
      <c r="AA25" s="2">
        <f t="shared" si="25"/>
        <v>0</v>
      </c>
      <c r="AB25" s="2">
        <f t="shared" si="25"/>
        <v>10</v>
      </c>
      <c r="AC25" s="184">
        <f t="shared" si="27"/>
        <v>0</v>
      </c>
      <c r="AD25" s="164">
        <v>21</v>
      </c>
      <c r="AE25" s="2">
        <f t="shared" si="26"/>
        <v>46</v>
      </c>
      <c r="AF25" s="2">
        <f t="shared" si="26"/>
        <v>29</v>
      </c>
      <c r="AG25" s="2">
        <f t="shared" si="26"/>
        <v>28</v>
      </c>
      <c r="AH25" s="2">
        <f t="shared" si="26"/>
        <v>1868</v>
      </c>
      <c r="AI25" s="2">
        <v>10</v>
      </c>
      <c r="AJ25" s="2">
        <v>20</v>
      </c>
      <c r="AK25" s="2">
        <v>0</v>
      </c>
      <c r="AL25" s="2">
        <v>25</v>
      </c>
      <c r="AM25" s="184"/>
      <c r="AN25" s="1">
        <v>21</v>
      </c>
      <c r="AO25" s="1">
        <f t="shared" si="7"/>
        <v>18</v>
      </c>
      <c r="AP25" s="1">
        <f t="shared" si="7"/>
        <v>11</v>
      </c>
      <c r="AQ25" s="1">
        <f t="shared" si="7"/>
        <v>11</v>
      </c>
      <c r="AR25" s="1">
        <f t="shared" si="7"/>
        <v>747</v>
      </c>
      <c r="AS25" s="1">
        <f t="shared" si="7"/>
        <v>4</v>
      </c>
      <c r="AT25" s="1">
        <f t="shared" si="7"/>
        <v>8</v>
      </c>
      <c r="AU25" s="1">
        <f t="shared" si="7"/>
        <v>0</v>
      </c>
      <c r="AV25" s="1">
        <f t="shared" si="7"/>
        <v>10</v>
      </c>
      <c r="AW25" s="1">
        <f t="shared" si="8"/>
        <v>23</v>
      </c>
      <c r="AX25" s="1">
        <f t="shared" si="8"/>
        <v>14</v>
      </c>
      <c r="AY25" s="1">
        <f t="shared" si="8"/>
        <v>14</v>
      </c>
      <c r="AZ25" s="1">
        <f t="shared" si="8"/>
        <v>934</v>
      </c>
      <c r="BA25" s="1">
        <f t="shared" si="8"/>
        <v>5</v>
      </c>
      <c r="BB25" s="1">
        <f t="shared" si="8"/>
        <v>10</v>
      </c>
      <c r="BC25" s="1">
        <f t="shared" si="8"/>
        <v>0</v>
      </c>
      <c r="BD25" s="1">
        <f t="shared" si="8"/>
        <v>12</v>
      </c>
      <c r="BE25" s="1">
        <f t="shared" si="9"/>
        <v>32</v>
      </c>
      <c r="BF25" s="1">
        <f t="shared" si="9"/>
        <v>20</v>
      </c>
      <c r="BG25" s="1">
        <f t="shared" si="9"/>
        <v>19</v>
      </c>
      <c r="BH25" s="1">
        <f t="shared" si="9"/>
        <v>1307</v>
      </c>
      <c r="BI25" s="1">
        <f t="shared" si="9"/>
        <v>7</v>
      </c>
      <c r="BJ25" s="1">
        <f t="shared" si="9"/>
        <v>14</v>
      </c>
      <c r="BK25" s="1">
        <f t="shared" si="9"/>
        <v>0</v>
      </c>
      <c r="BL25" s="1">
        <f t="shared" si="9"/>
        <v>17</v>
      </c>
      <c r="BM25" s="1">
        <f t="shared" si="10"/>
        <v>41</v>
      </c>
      <c r="BN25" s="1">
        <f t="shared" si="10"/>
        <v>26</v>
      </c>
      <c r="BO25" s="1">
        <f t="shared" si="10"/>
        <v>25</v>
      </c>
      <c r="BP25" s="1">
        <f t="shared" si="10"/>
        <v>1681</v>
      </c>
      <c r="BQ25" s="1">
        <f t="shared" si="10"/>
        <v>9</v>
      </c>
      <c r="BR25" s="1">
        <f t="shared" si="10"/>
        <v>18</v>
      </c>
      <c r="BS25" s="1">
        <f t="shared" si="10"/>
        <v>0</v>
      </c>
      <c r="BT25" s="1">
        <f t="shared" si="10"/>
        <v>22</v>
      </c>
    </row>
    <row r="26" spans="1:72">
      <c r="A26" s="1">
        <v>22</v>
      </c>
      <c r="B26" s="1">
        <f t="shared" si="11"/>
        <v>12</v>
      </c>
      <c r="C26" s="1">
        <f t="shared" si="0"/>
        <v>12</v>
      </c>
      <c r="D26" s="1">
        <f t="shared" si="1"/>
        <v>6</v>
      </c>
      <c r="E26" s="1">
        <f t="shared" si="12"/>
        <v>6</v>
      </c>
      <c r="F26" s="1">
        <f t="shared" si="2"/>
        <v>6</v>
      </c>
      <c r="G26" s="1">
        <f t="shared" si="3"/>
        <v>6</v>
      </c>
      <c r="H26" s="1">
        <f t="shared" si="4"/>
        <v>6</v>
      </c>
      <c r="I26" s="2">
        <f t="shared" si="13"/>
        <v>19</v>
      </c>
      <c r="J26" s="2">
        <f t="shared" si="14"/>
        <v>8</v>
      </c>
      <c r="K26" s="2">
        <f t="shared" si="15"/>
        <v>16</v>
      </c>
      <c r="L26" s="2">
        <f t="shared" si="16"/>
        <v>10</v>
      </c>
      <c r="M26" s="2">
        <f t="shared" si="17"/>
        <v>280</v>
      </c>
      <c r="N26" s="2">
        <f t="shared" si="18"/>
        <v>1774</v>
      </c>
      <c r="O26" s="2">
        <f t="shared" si="19"/>
        <v>-1494</v>
      </c>
      <c r="Q26" s="2">
        <f t="shared" si="20"/>
        <v>42</v>
      </c>
      <c r="R26" s="2">
        <f t="shared" si="21"/>
        <v>27</v>
      </c>
      <c r="S26" s="2">
        <f t="shared" si="22"/>
        <v>26</v>
      </c>
      <c r="T26" s="2">
        <f t="shared" si="23"/>
        <v>1774</v>
      </c>
      <c r="U26" s="2">
        <f t="shared" si="24"/>
        <v>4</v>
      </c>
      <c r="V26" s="2">
        <f t="shared" si="24"/>
        <v>2</v>
      </c>
      <c r="W26" s="2">
        <f t="shared" si="24"/>
        <v>2</v>
      </c>
      <c r="X26" s="2">
        <f t="shared" si="24"/>
        <v>177</v>
      </c>
      <c r="Y26" s="2">
        <f t="shared" si="25"/>
        <v>4</v>
      </c>
      <c r="Z26" s="2">
        <f t="shared" si="25"/>
        <v>8</v>
      </c>
      <c r="AA26" s="2">
        <f t="shared" si="25"/>
        <v>0</v>
      </c>
      <c r="AB26" s="2">
        <f t="shared" si="25"/>
        <v>10</v>
      </c>
      <c r="AC26" s="184">
        <f t="shared" si="27"/>
        <v>0</v>
      </c>
      <c r="AD26" s="2">
        <v>22</v>
      </c>
      <c r="AE26" s="2">
        <f t="shared" si="26"/>
        <v>46</v>
      </c>
      <c r="AF26" s="2">
        <f t="shared" si="26"/>
        <v>29</v>
      </c>
      <c r="AG26" s="2">
        <f t="shared" si="26"/>
        <v>28</v>
      </c>
      <c r="AH26" s="2">
        <f t="shared" si="26"/>
        <v>1951</v>
      </c>
      <c r="AI26" s="2">
        <v>10</v>
      </c>
      <c r="AJ26" s="2">
        <v>20</v>
      </c>
      <c r="AK26" s="2">
        <v>0</v>
      </c>
      <c r="AL26" s="2">
        <v>25</v>
      </c>
      <c r="AM26" s="184"/>
      <c r="AN26" s="1">
        <v>22</v>
      </c>
      <c r="AO26" s="1">
        <f t="shared" si="7"/>
        <v>18</v>
      </c>
      <c r="AP26" s="1">
        <f t="shared" si="7"/>
        <v>11</v>
      </c>
      <c r="AQ26" s="1">
        <f t="shared" si="7"/>
        <v>11</v>
      </c>
      <c r="AR26" s="1">
        <f t="shared" si="7"/>
        <v>780</v>
      </c>
      <c r="AS26" s="1">
        <f t="shared" si="7"/>
        <v>4</v>
      </c>
      <c r="AT26" s="1">
        <f t="shared" si="7"/>
        <v>8</v>
      </c>
      <c r="AU26" s="1">
        <f t="shared" si="7"/>
        <v>0</v>
      </c>
      <c r="AV26" s="1">
        <f t="shared" si="7"/>
        <v>10</v>
      </c>
      <c r="AW26" s="1">
        <f t="shared" si="8"/>
        <v>23</v>
      </c>
      <c r="AX26" s="1">
        <f t="shared" si="8"/>
        <v>14</v>
      </c>
      <c r="AY26" s="1">
        <f t="shared" si="8"/>
        <v>14</v>
      </c>
      <c r="AZ26" s="1">
        <f t="shared" si="8"/>
        <v>975</v>
      </c>
      <c r="BA26" s="1">
        <f t="shared" si="8"/>
        <v>5</v>
      </c>
      <c r="BB26" s="1">
        <f t="shared" si="8"/>
        <v>10</v>
      </c>
      <c r="BC26" s="1">
        <f t="shared" si="8"/>
        <v>0</v>
      </c>
      <c r="BD26" s="1">
        <f t="shared" si="8"/>
        <v>12</v>
      </c>
      <c r="BE26" s="1">
        <f t="shared" si="9"/>
        <v>32</v>
      </c>
      <c r="BF26" s="1">
        <f t="shared" si="9"/>
        <v>20</v>
      </c>
      <c r="BG26" s="1">
        <f t="shared" si="9"/>
        <v>19</v>
      </c>
      <c r="BH26" s="1">
        <f t="shared" si="9"/>
        <v>1365</v>
      </c>
      <c r="BI26" s="1">
        <f t="shared" si="9"/>
        <v>7</v>
      </c>
      <c r="BJ26" s="1">
        <f t="shared" si="9"/>
        <v>14</v>
      </c>
      <c r="BK26" s="1">
        <f t="shared" si="9"/>
        <v>0</v>
      </c>
      <c r="BL26" s="1">
        <f t="shared" si="9"/>
        <v>17</v>
      </c>
      <c r="BM26" s="1">
        <f t="shared" si="10"/>
        <v>41</v>
      </c>
      <c r="BN26" s="1">
        <f t="shared" si="10"/>
        <v>26</v>
      </c>
      <c r="BO26" s="1">
        <f t="shared" si="10"/>
        <v>25</v>
      </c>
      <c r="BP26" s="1">
        <f t="shared" si="10"/>
        <v>1755</v>
      </c>
      <c r="BQ26" s="1">
        <f t="shared" si="10"/>
        <v>9</v>
      </c>
      <c r="BR26" s="1">
        <f t="shared" si="10"/>
        <v>18</v>
      </c>
      <c r="BS26" s="1">
        <f t="shared" si="10"/>
        <v>0</v>
      </c>
      <c r="BT26" s="1">
        <f t="shared" si="10"/>
        <v>22</v>
      </c>
    </row>
    <row r="27" spans="1:72">
      <c r="A27" s="1">
        <v>23</v>
      </c>
      <c r="B27" s="1">
        <f t="shared" si="11"/>
        <v>12</v>
      </c>
      <c r="C27" s="1">
        <f t="shared" si="0"/>
        <v>12</v>
      </c>
      <c r="D27" s="1">
        <f t="shared" si="1"/>
        <v>6</v>
      </c>
      <c r="E27" s="1">
        <f t="shared" si="12"/>
        <v>6</v>
      </c>
      <c r="F27" s="1">
        <f t="shared" si="2"/>
        <v>6</v>
      </c>
      <c r="G27" s="1">
        <f t="shared" si="3"/>
        <v>6</v>
      </c>
      <c r="H27" s="1">
        <f t="shared" si="4"/>
        <v>6</v>
      </c>
      <c r="I27" s="2">
        <f t="shared" si="13"/>
        <v>19</v>
      </c>
      <c r="J27" s="2">
        <f t="shared" si="14"/>
        <v>8</v>
      </c>
      <c r="K27" s="2">
        <f t="shared" si="15"/>
        <v>16</v>
      </c>
      <c r="L27" s="2">
        <f t="shared" si="16"/>
        <v>10</v>
      </c>
      <c r="M27" s="2">
        <f t="shared" si="17"/>
        <v>280</v>
      </c>
      <c r="N27" s="2">
        <f t="shared" si="18"/>
        <v>1848</v>
      </c>
      <c r="O27" s="2">
        <f t="shared" si="19"/>
        <v>-1568</v>
      </c>
      <c r="Q27" s="2">
        <f t="shared" si="20"/>
        <v>42</v>
      </c>
      <c r="R27" s="2">
        <f t="shared" si="21"/>
        <v>27</v>
      </c>
      <c r="S27" s="2">
        <f t="shared" si="22"/>
        <v>26</v>
      </c>
      <c r="T27" s="2">
        <f t="shared" si="23"/>
        <v>1848</v>
      </c>
      <c r="U27" s="2">
        <f t="shared" si="24"/>
        <v>4</v>
      </c>
      <c r="V27" s="2">
        <f t="shared" si="24"/>
        <v>2</v>
      </c>
      <c r="W27" s="2">
        <f t="shared" si="24"/>
        <v>2</v>
      </c>
      <c r="X27" s="2">
        <f t="shared" si="24"/>
        <v>184</v>
      </c>
      <c r="Y27" s="2">
        <f t="shared" si="25"/>
        <v>4</v>
      </c>
      <c r="Z27" s="2">
        <f t="shared" si="25"/>
        <v>8</v>
      </c>
      <c r="AA27" s="2">
        <f t="shared" si="25"/>
        <v>0</v>
      </c>
      <c r="AB27" s="2">
        <f t="shared" si="25"/>
        <v>10</v>
      </c>
      <c r="AC27" s="184">
        <f t="shared" si="27"/>
        <v>0</v>
      </c>
      <c r="AD27" s="164">
        <v>23</v>
      </c>
      <c r="AE27" s="2">
        <f t="shared" si="26"/>
        <v>46</v>
      </c>
      <c r="AF27" s="2">
        <f t="shared" si="26"/>
        <v>29</v>
      </c>
      <c r="AG27" s="2">
        <f t="shared" si="26"/>
        <v>28</v>
      </c>
      <c r="AH27" s="2">
        <f t="shared" si="26"/>
        <v>2032</v>
      </c>
      <c r="AI27" s="2">
        <v>10</v>
      </c>
      <c r="AJ27" s="2">
        <v>20</v>
      </c>
      <c r="AK27" s="2">
        <v>0</v>
      </c>
      <c r="AL27" s="2">
        <v>25</v>
      </c>
      <c r="AM27" s="184"/>
      <c r="AN27" s="1">
        <v>23</v>
      </c>
      <c r="AO27" s="1">
        <f t="shared" si="7"/>
        <v>18</v>
      </c>
      <c r="AP27" s="1">
        <f t="shared" si="7"/>
        <v>11</v>
      </c>
      <c r="AQ27" s="1">
        <f t="shared" si="7"/>
        <v>11</v>
      </c>
      <c r="AR27" s="1">
        <f t="shared" si="7"/>
        <v>812</v>
      </c>
      <c r="AS27" s="1">
        <f t="shared" si="7"/>
        <v>4</v>
      </c>
      <c r="AT27" s="1">
        <f t="shared" si="7"/>
        <v>8</v>
      </c>
      <c r="AU27" s="1">
        <f t="shared" si="7"/>
        <v>0</v>
      </c>
      <c r="AV27" s="1">
        <f t="shared" si="7"/>
        <v>10</v>
      </c>
      <c r="AW27" s="1">
        <f t="shared" si="8"/>
        <v>23</v>
      </c>
      <c r="AX27" s="1">
        <f t="shared" si="8"/>
        <v>14</v>
      </c>
      <c r="AY27" s="1">
        <f t="shared" si="8"/>
        <v>14</v>
      </c>
      <c r="AZ27" s="1">
        <f t="shared" si="8"/>
        <v>1016</v>
      </c>
      <c r="BA27" s="1">
        <f t="shared" si="8"/>
        <v>5</v>
      </c>
      <c r="BB27" s="1">
        <f t="shared" si="8"/>
        <v>10</v>
      </c>
      <c r="BC27" s="1">
        <f t="shared" si="8"/>
        <v>0</v>
      </c>
      <c r="BD27" s="1">
        <f t="shared" si="8"/>
        <v>12</v>
      </c>
      <c r="BE27" s="1">
        <f t="shared" si="9"/>
        <v>32</v>
      </c>
      <c r="BF27" s="1">
        <f t="shared" si="9"/>
        <v>20</v>
      </c>
      <c r="BG27" s="1">
        <f t="shared" si="9"/>
        <v>19</v>
      </c>
      <c r="BH27" s="1">
        <f t="shared" si="9"/>
        <v>1422</v>
      </c>
      <c r="BI27" s="1">
        <f t="shared" si="9"/>
        <v>7</v>
      </c>
      <c r="BJ27" s="1">
        <f t="shared" si="9"/>
        <v>14</v>
      </c>
      <c r="BK27" s="1">
        <f t="shared" si="9"/>
        <v>0</v>
      </c>
      <c r="BL27" s="1">
        <f t="shared" si="9"/>
        <v>17</v>
      </c>
      <c r="BM27" s="1">
        <f t="shared" si="10"/>
        <v>41</v>
      </c>
      <c r="BN27" s="1">
        <f t="shared" si="10"/>
        <v>26</v>
      </c>
      <c r="BO27" s="1">
        <f t="shared" si="10"/>
        <v>25</v>
      </c>
      <c r="BP27" s="1">
        <f t="shared" si="10"/>
        <v>1828</v>
      </c>
      <c r="BQ27" s="1">
        <f t="shared" si="10"/>
        <v>9</v>
      </c>
      <c r="BR27" s="1">
        <f t="shared" si="10"/>
        <v>18</v>
      </c>
      <c r="BS27" s="1">
        <f t="shared" si="10"/>
        <v>0</v>
      </c>
      <c r="BT27" s="1">
        <f t="shared" si="10"/>
        <v>22</v>
      </c>
    </row>
    <row r="28" spans="1:72">
      <c r="A28" s="1">
        <v>24</v>
      </c>
      <c r="B28" s="1">
        <f t="shared" si="11"/>
        <v>12</v>
      </c>
      <c r="C28" s="1">
        <f t="shared" si="0"/>
        <v>12</v>
      </c>
      <c r="D28" s="1">
        <f t="shared" si="1"/>
        <v>6</v>
      </c>
      <c r="E28" s="1">
        <f t="shared" si="12"/>
        <v>6</v>
      </c>
      <c r="F28" s="1">
        <f t="shared" si="2"/>
        <v>6</v>
      </c>
      <c r="G28" s="1">
        <f t="shared" si="3"/>
        <v>6</v>
      </c>
      <c r="H28" s="1">
        <f t="shared" si="4"/>
        <v>6</v>
      </c>
      <c r="I28" s="2">
        <f t="shared" si="13"/>
        <v>19</v>
      </c>
      <c r="J28" s="2">
        <f t="shared" si="14"/>
        <v>8</v>
      </c>
      <c r="K28" s="2">
        <f t="shared" si="15"/>
        <v>16</v>
      </c>
      <c r="L28" s="2">
        <f t="shared" si="16"/>
        <v>10</v>
      </c>
      <c r="M28" s="2">
        <f t="shared" si="17"/>
        <v>280</v>
      </c>
      <c r="N28" s="2">
        <f t="shared" si="18"/>
        <v>1923</v>
      </c>
      <c r="O28" s="2">
        <f t="shared" si="19"/>
        <v>-1643</v>
      </c>
      <c r="Q28" s="2">
        <f t="shared" si="20"/>
        <v>42</v>
      </c>
      <c r="R28" s="2">
        <f t="shared" si="21"/>
        <v>27</v>
      </c>
      <c r="S28" s="2">
        <f t="shared" si="22"/>
        <v>26</v>
      </c>
      <c r="T28" s="2">
        <f t="shared" si="23"/>
        <v>1923</v>
      </c>
      <c r="U28" s="2">
        <f t="shared" si="24"/>
        <v>4</v>
      </c>
      <c r="V28" s="2">
        <f t="shared" si="24"/>
        <v>2</v>
      </c>
      <c r="W28" s="2">
        <f t="shared" si="24"/>
        <v>2</v>
      </c>
      <c r="X28" s="2">
        <f t="shared" si="24"/>
        <v>192</v>
      </c>
      <c r="Y28" s="2">
        <f t="shared" si="25"/>
        <v>4</v>
      </c>
      <c r="Z28" s="2">
        <f t="shared" si="25"/>
        <v>8</v>
      </c>
      <c r="AA28" s="2">
        <f t="shared" si="25"/>
        <v>0</v>
      </c>
      <c r="AB28" s="2">
        <f t="shared" si="25"/>
        <v>10</v>
      </c>
      <c r="AC28" s="184">
        <f t="shared" si="27"/>
        <v>0</v>
      </c>
      <c r="AD28" s="2">
        <v>24</v>
      </c>
      <c r="AE28" s="2">
        <f t="shared" si="26"/>
        <v>46</v>
      </c>
      <c r="AF28" s="2">
        <f t="shared" si="26"/>
        <v>29</v>
      </c>
      <c r="AG28" s="2">
        <f t="shared" si="26"/>
        <v>28</v>
      </c>
      <c r="AH28" s="2">
        <f t="shared" si="26"/>
        <v>2115</v>
      </c>
      <c r="AI28" s="2">
        <v>10</v>
      </c>
      <c r="AJ28" s="2">
        <v>20</v>
      </c>
      <c r="AK28" s="2">
        <v>0</v>
      </c>
      <c r="AL28" s="2">
        <v>25</v>
      </c>
      <c r="AM28" s="184"/>
      <c r="AN28" s="1">
        <v>24</v>
      </c>
      <c r="AO28" s="1">
        <f t="shared" si="7"/>
        <v>18</v>
      </c>
      <c r="AP28" s="1">
        <f t="shared" si="7"/>
        <v>11</v>
      </c>
      <c r="AQ28" s="1">
        <f t="shared" si="7"/>
        <v>11</v>
      </c>
      <c r="AR28" s="1">
        <f t="shared" si="7"/>
        <v>846</v>
      </c>
      <c r="AS28" s="1">
        <f t="shared" si="7"/>
        <v>4</v>
      </c>
      <c r="AT28" s="1">
        <f t="shared" si="7"/>
        <v>8</v>
      </c>
      <c r="AU28" s="1">
        <f t="shared" si="7"/>
        <v>0</v>
      </c>
      <c r="AV28" s="1">
        <f t="shared" si="7"/>
        <v>10</v>
      </c>
      <c r="AW28" s="1">
        <f t="shared" si="8"/>
        <v>23</v>
      </c>
      <c r="AX28" s="1">
        <f t="shared" si="8"/>
        <v>14</v>
      </c>
      <c r="AY28" s="1">
        <f t="shared" si="8"/>
        <v>14</v>
      </c>
      <c r="AZ28" s="1">
        <f t="shared" si="8"/>
        <v>1057</v>
      </c>
      <c r="BA28" s="1">
        <f t="shared" si="8"/>
        <v>5</v>
      </c>
      <c r="BB28" s="1">
        <f t="shared" si="8"/>
        <v>10</v>
      </c>
      <c r="BC28" s="1">
        <f t="shared" si="8"/>
        <v>0</v>
      </c>
      <c r="BD28" s="1">
        <f t="shared" si="8"/>
        <v>12</v>
      </c>
      <c r="BE28" s="1">
        <f t="shared" si="9"/>
        <v>32</v>
      </c>
      <c r="BF28" s="1">
        <f t="shared" si="9"/>
        <v>20</v>
      </c>
      <c r="BG28" s="1">
        <f t="shared" si="9"/>
        <v>19</v>
      </c>
      <c r="BH28" s="1">
        <f t="shared" si="9"/>
        <v>1480</v>
      </c>
      <c r="BI28" s="1">
        <f t="shared" si="9"/>
        <v>7</v>
      </c>
      <c r="BJ28" s="1">
        <f t="shared" si="9"/>
        <v>14</v>
      </c>
      <c r="BK28" s="1">
        <f t="shared" si="9"/>
        <v>0</v>
      </c>
      <c r="BL28" s="1">
        <f t="shared" si="9"/>
        <v>17</v>
      </c>
      <c r="BM28" s="1">
        <f t="shared" si="10"/>
        <v>41</v>
      </c>
      <c r="BN28" s="1">
        <f t="shared" si="10"/>
        <v>26</v>
      </c>
      <c r="BO28" s="1">
        <f t="shared" si="10"/>
        <v>25</v>
      </c>
      <c r="BP28" s="1">
        <f t="shared" si="10"/>
        <v>1903</v>
      </c>
      <c r="BQ28" s="1">
        <f t="shared" si="10"/>
        <v>9</v>
      </c>
      <c r="BR28" s="1">
        <f t="shared" si="10"/>
        <v>18</v>
      </c>
      <c r="BS28" s="1">
        <f t="shared" si="10"/>
        <v>0</v>
      </c>
      <c r="BT28" s="1">
        <f t="shared" si="10"/>
        <v>22</v>
      </c>
    </row>
    <row r="29" spans="1:72">
      <c r="A29" s="1">
        <v>25</v>
      </c>
      <c r="B29" s="1">
        <f t="shared" si="11"/>
        <v>15</v>
      </c>
      <c r="C29" s="1">
        <f t="shared" si="0"/>
        <v>15</v>
      </c>
      <c r="D29" s="1">
        <f t="shared" si="1"/>
        <v>7</v>
      </c>
      <c r="E29" s="1">
        <f t="shared" si="12"/>
        <v>7</v>
      </c>
      <c r="F29" s="1">
        <f t="shared" si="2"/>
        <v>7</v>
      </c>
      <c r="G29" s="1">
        <f t="shared" si="3"/>
        <v>7</v>
      </c>
      <c r="H29" s="1">
        <f t="shared" si="4"/>
        <v>7</v>
      </c>
      <c r="I29" s="2">
        <f t="shared" si="13"/>
        <v>24</v>
      </c>
      <c r="J29" s="2">
        <f t="shared" si="14"/>
        <v>10</v>
      </c>
      <c r="K29" s="2">
        <f t="shared" si="15"/>
        <v>21</v>
      </c>
      <c r="L29" s="2">
        <f t="shared" si="16"/>
        <v>14</v>
      </c>
      <c r="M29" s="2">
        <f t="shared" si="17"/>
        <v>350</v>
      </c>
      <c r="N29" s="2">
        <f t="shared" si="18"/>
        <v>1998</v>
      </c>
      <c r="O29" s="2">
        <f t="shared" si="19"/>
        <v>-1648</v>
      </c>
      <c r="Q29" s="2">
        <f t="shared" si="20"/>
        <v>50</v>
      </c>
      <c r="R29" s="2">
        <f t="shared" si="21"/>
        <v>34</v>
      </c>
      <c r="S29" s="2">
        <f t="shared" si="22"/>
        <v>35</v>
      </c>
      <c r="T29" s="2">
        <f t="shared" si="23"/>
        <v>1998</v>
      </c>
      <c r="U29" s="2">
        <f t="shared" si="24"/>
        <v>5</v>
      </c>
      <c r="V29" s="2">
        <f t="shared" si="24"/>
        <v>3</v>
      </c>
      <c r="W29" s="2">
        <f t="shared" si="24"/>
        <v>3</v>
      </c>
      <c r="X29" s="2">
        <f t="shared" si="24"/>
        <v>199</v>
      </c>
      <c r="Y29" s="2">
        <f t="shared" si="25"/>
        <v>4</v>
      </c>
      <c r="Z29" s="2">
        <f t="shared" si="25"/>
        <v>8</v>
      </c>
      <c r="AA29" s="2">
        <f t="shared" si="25"/>
        <v>0</v>
      </c>
      <c r="AB29" s="2">
        <f t="shared" si="25"/>
        <v>10</v>
      </c>
      <c r="AC29" s="184">
        <f t="shared" si="27"/>
        <v>9</v>
      </c>
      <c r="AD29" s="164">
        <v>25</v>
      </c>
      <c r="AE29" s="2">
        <f t="shared" si="26"/>
        <v>55</v>
      </c>
      <c r="AF29" s="2">
        <f t="shared" si="26"/>
        <v>37</v>
      </c>
      <c r="AG29" s="2">
        <f t="shared" si="26"/>
        <v>38</v>
      </c>
      <c r="AH29" s="2">
        <f t="shared" si="26"/>
        <v>2197</v>
      </c>
      <c r="AI29" s="2">
        <v>10</v>
      </c>
      <c r="AJ29" s="2">
        <v>20</v>
      </c>
      <c r="AK29" s="2">
        <v>0</v>
      </c>
      <c r="AL29" s="2">
        <v>25</v>
      </c>
      <c r="AM29" s="184"/>
      <c r="AN29" s="1">
        <v>25</v>
      </c>
      <c r="AO29" s="1">
        <f t="shared" si="7"/>
        <v>22</v>
      </c>
      <c r="AP29" s="1">
        <f t="shared" si="7"/>
        <v>14</v>
      </c>
      <c r="AQ29" s="1">
        <f t="shared" si="7"/>
        <v>15</v>
      </c>
      <c r="AR29" s="1">
        <f t="shared" si="7"/>
        <v>878</v>
      </c>
      <c r="AS29" s="1">
        <f t="shared" si="7"/>
        <v>4</v>
      </c>
      <c r="AT29" s="1">
        <f t="shared" si="7"/>
        <v>8</v>
      </c>
      <c r="AU29" s="1">
        <f t="shared" si="7"/>
        <v>0</v>
      </c>
      <c r="AV29" s="1">
        <f t="shared" si="7"/>
        <v>10</v>
      </c>
      <c r="AW29" s="1">
        <f t="shared" si="8"/>
        <v>27</v>
      </c>
      <c r="AX29" s="1">
        <f t="shared" si="8"/>
        <v>18</v>
      </c>
      <c r="AY29" s="1">
        <f t="shared" si="8"/>
        <v>19</v>
      </c>
      <c r="AZ29" s="1">
        <f t="shared" si="8"/>
        <v>1098</v>
      </c>
      <c r="BA29" s="1">
        <f t="shared" si="8"/>
        <v>5</v>
      </c>
      <c r="BB29" s="1">
        <f t="shared" si="8"/>
        <v>10</v>
      </c>
      <c r="BC29" s="1">
        <f t="shared" si="8"/>
        <v>0</v>
      </c>
      <c r="BD29" s="1">
        <f t="shared" si="8"/>
        <v>12</v>
      </c>
      <c r="BE29" s="1">
        <f t="shared" si="9"/>
        <v>38</v>
      </c>
      <c r="BF29" s="1">
        <f t="shared" si="9"/>
        <v>25</v>
      </c>
      <c r="BG29" s="1">
        <f t="shared" si="9"/>
        <v>26</v>
      </c>
      <c r="BH29" s="1">
        <f t="shared" si="9"/>
        <v>1537</v>
      </c>
      <c r="BI29" s="1">
        <f t="shared" si="9"/>
        <v>7</v>
      </c>
      <c r="BJ29" s="1">
        <f t="shared" si="9"/>
        <v>14</v>
      </c>
      <c r="BK29" s="1">
        <f t="shared" si="9"/>
        <v>0</v>
      </c>
      <c r="BL29" s="1">
        <f t="shared" si="9"/>
        <v>17</v>
      </c>
      <c r="BM29" s="1">
        <f t="shared" si="10"/>
        <v>49</v>
      </c>
      <c r="BN29" s="1">
        <f t="shared" si="10"/>
        <v>33</v>
      </c>
      <c r="BO29" s="1">
        <f t="shared" si="10"/>
        <v>34</v>
      </c>
      <c r="BP29" s="1">
        <f t="shared" si="10"/>
        <v>1977</v>
      </c>
      <c r="BQ29" s="1">
        <f t="shared" si="10"/>
        <v>9</v>
      </c>
      <c r="BR29" s="1">
        <f t="shared" si="10"/>
        <v>18</v>
      </c>
      <c r="BS29" s="1">
        <f t="shared" si="10"/>
        <v>0</v>
      </c>
      <c r="BT29" s="1">
        <f t="shared" si="10"/>
        <v>22</v>
      </c>
    </row>
    <row r="30" spans="1:72">
      <c r="A30" s="1">
        <v>26</v>
      </c>
      <c r="B30" s="1">
        <f t="shared" si="11"/>
        <v>15</v>
      </c>
      <c r="C30" s="1">
        <f t="shared" si="0"/>
        <v>15</v>
      </c>
      <c r="D30" s="1">
        <f t="shared" si="1"/>
        <v>7</v>
      </c>
      <c r="E30" s="1">
        <f t="shared" si="12"/>
        <v>7</v>
      </c>
      <c r="F30" s="1">
        <f t="shared" si="2"/>
        <v>7</v>
      </c>
      <c r="G30" s="1">
        <f t="shared" si="3"/>
        <v>7</v>
      </c>
      <c r="H30" s="1">
        <f t="shared" si="4"/>
        <v>7</v>
      </c>
      <c r="I30" s="2">
        <f t="shared" si="13"/>
        <v>24</v>
      </c>
      <c r="J30" s="2">
        <f t="shared" si="14"/>
        <v>10</v>
      </c>
      <c r="K30" s="2">
        <f t="shared" si="15"/>
        <v>21</v>
      </c>
      <c r="L30" s="2">
        <f t="shared" si="16"/>
        <v>14</v>
      </c>
      <c r="M30" s="2">
        <f t="shared" si="17"/>
        <v>350</v>
      </c>
      <c r="N30" s="2">
        <f t="shared" si="18"/>
        <v>2073</v>
      </c>
      <c r="O30" s="2">
        <f t="shared" si="19"/>
        <v>-1723</v>
      </c>
      <c r="Q30" s="2">
        <f t="shared" si="20"/>
        <v>50</v>
      </c>
      <c r="R30" s="2">
        <f t="shared" si="21"/>
        <v>34</v>
      </c>
      <c r="S30" s="2">
        <f t="shared" si="22"/>
        <v>35</v>
      </c>
      <c r="T30" s="2">
        <f t="shared" si="23"/>
        <v>2073</v>
      </c>
      <c r="U30" s="2">
        <f t="shared" si="24"/>
        <v>5</v>
      </c>
      <c r="V30" s="2">
        <f t="shared" si="24"/>
        <v>3</v>
      </c>
      <c r="W30" s="2">
        <f t="shared" si="24"/>
        <v>3</v>
      </c>
      <c r="X30" s="2">
        <f t="shared" si="24"/>
        <v>207</v>
      </c>
      <c r="Y30" s="2">
        <f t="shared" si="25"/>
        <v>4</v>
      </c>
      <c r="Z30" s="2">
        <f t="shared" si="25"/>
        <v>8</v>
      </c>
      <c r="AA30" s="2">
        <f t="shared" si="25"/>
        <v>0</v>
      </c>
      <c r="AB30" s="2">
        <f t="shared" si="25"/>
        <v>10</v>
      </c>
      <c r="AC30" s="184">
        <f t="shared" si="27"/>
        <v>0</v>
      </c>
      <c r="AD30" s="2">
        <v>26</v>
      </c>
      <c r="AE30" s="2">
        <f t="shared" si="26"/>
        <v>55</v>
      </c>
      <c r="AF30" s="2">
        <f t="shared" si="26"/>
        <v>37</v>
      </c>
      <c r="AG30" s="2">
        <f t="shared" si="26"/>
        <v>38</v>
      </c>
      <c r="AH30" s="2">
        <f t="shared" si="26"/>
        <v>2280</v>
      </c>
      <c r="AI30" s="2">
        <v>10</v>
      </c>
      <c r="AJ30" s="2">
        <v>20</v>
      </c>
      <c r="AK30" s="2">
        <v>0</v>
      </c>
      <c r="AL30" s="2">
        <v>25</v>
      </c>
      <c r="AM30" s="184"/>
      <c r="AN30" s="1">
        <v>26</v>
      </c>
      <c r="AO30" s="1">
        <f t="shared" si="7"/>
        <v>22</v>
      </c>
      <c r="AP30" s="1">
        <f t="shared" si="7"/>
        <v>14</v>
      </c>
      <c r="AQ30" s="1">
        <f t="shared" si="7"/>
        <v>15</v>
      </c>
      <c r="AR30" s="1">
        <f t="shared" si="7"/>
        <v>912</v>
      </c>
      <c r="AS30" s="1">
        <f t="shared" si="7"/>
        <v>4</v>
      </c>
      <c r="AT30" s="1">
        <f t="shared" si="7"/>
        <v>8</v>
      </c>
      <c r="AU30" s="1">
        <f t="shared" si="7"/>
        <v>0</v>
      </c>
      <c r="AV30" s="1">
        <f t="shared" si="7"/>
        <v>10</v>
      </c>
      <c r="AW30" s="1">
        <f t="shared" si="8"/>
        <v>27</v>
      </c>
      <c r="AX30" s="1">
        <f t="shared" si="8"/>
        <v>18</v>
      </c>
      <c r="AY30" s="1">
        <f t="shared" si="8"/>
        <v>19</v>
      </c>
      <c r="AZ30" s="1">
        <f t="shared" si="8"/>
        <v>1140</v>
      </c>
      <c r="BA30" s="1">
        <f t="shared" si="8"/>
        <v>5</v>
      </c>
      <c r="BB30" s="1">
        <f t="shared" si="8"/>
        <v>10</v>
      </c>
      <c r="BC30" s="1">
        <f t="shared" si="8"/>
        <v>0</v>
      </c>
      <c r="BD30" s="1">
        <f t="shared" si="8"/>
        <v>12</v>
      </c>
      <c r="BE30" s="1">
        <f t="shared" si="9"/>
        <v>38</v>
      </c>
      <c r="BF30" s="1">
        <f t="shared" si="9"/>
        <v>25</v>
      </c>
      <c r="BG30" s="1">
        <f t="shared" si="9"/>
        <v>26</v>
      </c>
      <c r="BH30" s="1">
        <f t="shared" si="9"/>
        <v>1596</v>
      </c>
      <c r="BI30" s="1">
        <f t="shared" si="9"/>
        <v>7</v>
      </c>
      <c r="BJ30" s="1">
        <f t="shared" si="9"/>
        <v>14</v>
      </c>
      <c r="BK30" s="1">
        <f t="shared" si="9"/>
        <v>0</v>
      </c>
      <c r="BL30" s="1">
        <f t="shared" si="9"/>
        <v>17</v>
      </c>
      <c r="BM30" s="1">
        <f t="shared" si="10"/>
        <v>49</v>
      </c>
      <c r="BN30" s="1">
        <f t="shared" si="10"/>
        <v>33</v>
      </c>
      <c r="BO30" s="1">
        <f t="shared" si="10"/>
        <v>34</v>
      </c>
      <c r="BP30" s="1">
        <f t="shared" si="10"/>
        <v>2052</v>
      </c>
      <c r="BQ30" s="1">
        <f t="shared" si="10"/>
        <v>9</v>
      </c>
      <c r="BR30" s="1">
        <f t="shared" si="10"/>
        <v>18</v>
      </c>
      <c r="BS30" s="1">
        <f t="shared" si="10"/>
        <v>0</v>
      </c>
      <c r="BT30" s="1">
        <f t="shared" si="10"/>
        <v>22</v>
      </c>
    </row>
    <row r="31" spans="1:72">
      <c r="A31" s="1">
        <v>27</v>
      </c>
      <c r="B31" s="1">
        <f t="shared" si="11"/>
        <v>15</v>
      </c>
      <c r="C31" s="1">
        <f t="shared" si="0"/>
        <v>15</v>
      </c>
      <c r="D31" s="1">
        <f t="shared" si="1"/>
        <v>7</v>
      </c>
      <c r="E31" s="1">
        <f t="shared" si="12"/>
        <v>7</v>
      </c>
      <c r="F31" s="1">
        <f t="shared" si="2"/>
        <v>7</v>
      </c>
      <c r="G31" s="1">
        <f t="shared" si="3"/>
        <v>7</v>
      </c>
      <c r="H31" s="1">
        <f t="shared" si="4"/>
        <v>7</v>
      </c>
      <c r="I31" s="2">
        <f t="shared" si="13"/>
        <v>24</v>
      </c>
      <c r="J31" s="2">
        <f t="shared" si="14"/>
        <v>10</v>
      </c>
      <c r="K31" s="2">
        <f t="shared" si="15"/>
        <v>21</v>
      </c>
      <c r="L31" s="2">
        <f t="shared" si="16"/>
        <v>14</v>
      </c>
      <c r="M31" s="2">
        <f t="shared" si="17"/>
        <v>350</v>
      </c>
      <c r="N31" s="2">
        <f t="shared" si="18"/>
        <v>2148</v>
      </c>
      <c r="O31" s="2">
        <f t="shared" si="19"/>
        <v>-1798</v>
      </c>
      <c r="Q31" s="2">
        <f t="shared" si="20"/>
        <v>50</v>
      </c>
      <c r="R31" s="2">
        <f t="shared" si="21"/>
        <v>34</v>
      </c>
      <c r="S31" s="2">
        <f t="shared" si="22"/>
        <v>35</v>
      </c>
      <c r="T31" s="2">
        <f t="shared" si="23"/>
        <v>2148</v>
      </c>
      <c r="U31" s="2">
        <f t="shared" si="24"/>
        <v>5</v>
      </c>
      <c r="V31" s="2">
        <f t="shared" si="24"/>
        <v>3</v>
      </c>
      <c r="W31" s="2">
        <f t="shared" si="24"/>
        <v>3</v>
      </c>
      <c r="X31" s="2">
        <f t="shared" si="24"/>
        <v>214</v>
      </c>
      <c r="Y31" s="2">
        <f t="shared" si="25"/>
        <v>4</v>
      </c>
      <c r="Z31" s="2">
        <f t="shared" si="25"/>
        <v>8</v>
      </c>
      <c r="AA31" s="2">
        <f t="shared" si="25"/>
        <v>0</v>
      </c>
      <c r="AB31" s="2">
        <f t="shared" si="25"/>
        <v>10</v>
      </c>
      <c r="AC31" s="184">
        <f t="shared" si="27"/>
        <v>0</v>
      </c>
      <c r="AD31" s="164">
        <v>27</v>
      </c>
      <c r="AE31" s="2">
        <f t="shared" si="26"/>
        <v>55</v>
      </c>
      <c r="AF31" s="2">
        <f t="shared" si="26"/>
        <v>37</v>
      </c>
      <c r="AG31" s="2">
        <f t="shared" si="26"/>
        <v>38</v>
      </c>
      <c r="AH31" s="2">
        <f t="shared" si="26"/>
        <v>2362</v>
      </c>
      <c r="AI31" s="2">
        <v>10</v>
      </c>
      <c r="AJ31" s="2">
        <v>20</v>
      </c>
      <c r="AK31" s="2">
        <v>0</v>
      </c>
      <c r="AL31" s="2">
        <v>25</v>
      </c>
      <c r="AM31" s="184"/>
      <c r="AN31" s="1">
        <v>27</v>
      </c>
      <c r="AO31" s="1">
        <f t="shared" si="7"/>
        <v>22</v>
      </c>
      <c r="AP31" s="1">
        <f t="shared" si="7"/>
        <v>14</v>
      </c>
      <c r="AQ31" s="1">
        <f t="shared" si="7"/>
        <v>15</v>
      </c>
      <c r="AR31" s="1">
        <f t="shared" si="7"/>
        <v>944</v>
      </c>
      <c r="AS31" s="1">
        <f t="shared" si="7"/>
        <v>4</v>
      </c>
      <c r="AT31" s="1">
        <f t="shared" si="7"/>
        <v>8</v>
      </c>
      <c r="AU31" s="1">
        <f t="shared" si="7"/>
        <v>0</v>
      </c>
      <c r="AV31" s="1">
        <f t="shared" si="7"/>
        <v>10</v>
      </c>
      <c r="AW31" s="1">
        <f t="shared" si="8"/>
        <v>27</v>
      </c>
      <c r="AX31" s="1">
        <f t="shared" si="8"/>
        <v>18</v>
      </c>
      <c r="AY31" s="1">
        <f t="shared" si="8"/>
        <v>19</v>
      </c>
      <c r="AZ31" s="1">
        <f t="shared" si="8"/>
        <v>1181</v>
      </c>
      <c r="BA31" s="1">
        <f t="shared" si="8"/>
        <v>5</v>
      </c>
      <c r="BB31" s="1">
        <f t="shared" si="8"/>
        <v>10</v>
      </c>
      <c r="BC31" s="1">
        <f t="shared" si="8"/>
        <v>0</v>
      </c>
      <c r="BD31" s="1">
        <f t="shared" si="8"/>
        <v>12</v>
      </c>
      <c r="BE31" s="1">
        <f t="shared" si="9"/>
        <v>38</v>
      </c>
      <c r="BF31" s="1">
        <f t="shared" si="9"/>
        <v>25</v>
      </c>
      <c r="BG31" s="1">
        <f t="shared" si="9"/>
        <v>26</v>
      </c>
      <c r="BH31" s="1">
        <f t="shared" si="9"/>
        <v>1653</v>
      </c>
      <c r="BI31" s="1">
        <f t="shared" si="9"/>
        <v>7</v>
      </c>
      <c r="BJ31" s="1">
        <f t="shared" si="9"/>
        <v>14</v>
      </c>
      <c r="BK31" s="1">
        <f t="shared" si="9"/>
        <v>0</v>
      </c>
      <c r="BL31" s="1">
        <f t="shared" si="9"/>
        <v>17</v>
      </c>
      <c r="BM31" s="1">
        <f t="shared" si="10"/>
        <v>49</v>
      </c>
      <c r="BN31" s="1">
        <f t="shared" si="10"/>
        <v>33</v>
      </c>
      <c r="BO31" s="1">
        <f t="shared" si="10"/>
        <v>34</v>
      </c>
      <c r="BP31" s="1">
        <f t="shared" si="10"/>
        <v>2125</v>
      </c>
      <c r="BQ31" s="1">
        <f t="shared" si="10"/>
        <v>9</v>
      </c>
      <c r="BR31" s="1">
        <f t="shared" si="10"/>
        <v>18</v>
      </c>
      <c r="BS31" s="1">
        <f t="shared" si="10"/>
        <v>0</v>
      </c>
      <c r="BT31" s="1">
        <f t="shared" si="10"/>
        <v>22</v>
      </c>
    </row>
    <row r="32" spans="1:72">
      <c r="A32" s="1">
        <v>28</v>
      </c>
      <c r="B32" s="1">
        <f t="shared" si="11"/>
        <v>15</v>
      </c>
      <c r="C32" s="1">
        <f t="shared" si="0"/>
        <v>15</v>
      </c>
      <c r="D32" s="1">
        <f t="shared" si="1"/>
        <v>7</v>
      </c>
      <c r="E32" s="1">
        <f t="shared" si="12"/>
        <v>7</v>
      </c>
      <c r="F32" s="1">
        <f t="shared" si="2"/>
        <v>7</v>
      </c>
      <c r="G32" s="1">
        <f t="shared" si="3"/>
        <v>7</v>
      </c>
      <c r="H32" s="1">
        <f t="shared" si="4"/>
        <v>7</v>
      </c>
      <c r="I32" s="2">
        <f t="shared" si="13"/>
        <v>24</v>
      </c>
      <c r="J32" s="2">
        <f t="shared" si="14"/>
        <v>10</v>
      </c>
      <c r="K32" s="2">
        <f t="shared" si="15"/>
        <v>21</v>
      </c>
      <c r="L32" s="2">
        <f t="shared" si="16"/>
        <v>14</v>
      </c>
      <c r="M32" s="2">
        <f t="shared" si="17"/>
        <v>350</v>
      </c>
      <c r="N32" s="2">
        <f t="shared" si="18"/>
        <v>2224</v>
      </c>
      <c r="O32" s="2">
        <f t="shared" si="19"/>
        <v>-1874</v>
      </c>
      <c r="Q32" s="2">
        <f t="shared" si="20"/>
        <v>50</v>
      </c>
      <c r="R32" s="2">
        <f t="shared" si="21"/>
        <v>34</v>
      </c>
      <c r="S32" s="2">
        <f t="shared" si="22"/>
        <v>35</v>
      </c>
      <c r="T32" s="2">
        <f t="shared" si="23"/>
        <v>2224</v>
      </c>
      <c r="U32" s="2">
        <f t="shared" si="24"/>
        <v>5</v>
      </c>
      <c r="V32" s="2">
        <f t="shared" si="24"/>
        <v>3</v>
      </c>
      <c r="W32" s="2">
        <f t="shared" si="24"/>
        <v>3</v>
      </c>
      <c r="X32" s="2">
        <f t="shared" si="24"/>
        <v>222</v>
      </c>
      <c r="Y32" s="2">
        <f t="shared" si="25"/>
        <v>4</v>
      </c>
      <c r="Z32" s="2">
        <f t="shared" si="25"/>
        <v>8</v>
      </c>
      <c r="AA32" s="2">
        <f t="shared" si="25"/>
        <v>0</v>
      </c>
      <c r="AB32" s="2">
        <f t="shared" si="25"/>
        <v>10</v>
      </c>
      <c r="AC32" s="184">
        <f t="shared" si="27"/>
        <v>0</v>
      </c>
      <c r="AD32" s="2">
        <v>28</v>
      </c>
      <c r="AE32" s="2">
        <f t="shared" si="26"/>
        <v>55</v>
      </c>
      <c r="AF32" s="2">
        <f t="shared" si="26"/>
        <v>37</v>
      </c>
      <c r="AG32" s="2">
        <f t="shared" si="26"/>
        <v>38</v>
      </c>
      <c r="AH32" s="2">
        <f t="shared" si="26"/>
        <v>2446</v>
      </c>
      <c r="AI32" s="2">
        <v>10</v>
      </c>
      <c r="AJ32" s="2">
        <v>20</v>
      </c>
      <c r="AK32" s="2">
        <v>0</v>
      </c>
      <c r="AL32" s="2">
        <v>25</v>
      </c>
      <c r="AM32" s="184"/>
      <c r="AN32" s="1">
        <v>28</v>
      </c>
      <c r="AO32" s="1">
        <f t="shared" si="7"/>
        <v>22</v>
      </c>
      <c r="AP32" s="1">
        <f t="shared" si="7"/>
        <v>14</v>
      </c>
      <c r="AQ32" s="1">
        <f t="shared" si="7"/>
        <v>15</v>
      </c>
      <c r="AR32" s="1">
        <f t="shared" si="7"/>
        <v>978</v>
      </c>
      <c r="AS32" s="1">
        <f t="shared" si="7"/>
        <v>4</v>
      </c>
      <c r="AT32" s="1">
        <f t="shared" si="7"/>
        <v>8</v>
      </c>
      <c r="AU32" s="1">
        <f t="shared" si="7"/>
        <v>0</v>
      </c>
      <c r="AV32" s="1">
        <f t="shared" si="7"/>
        <v>10</v>
      </c>
      <c r="AW32" s="1">
        <f t="shared" si="8"/>
        <v>27</v>
      </c>
      <c r="AX32" s="1">
        <f t="shared" si="8"/>
        <v>18</v>
      </c>
      <c r="AY32" s="1">
        <f t="shared" si="8"/>
        <v>19</v>
      </c>
      <c r="AZ32" s="1">
        <f t="shared" si="8"/>
        <v>1223</v>
      </c>
      <c r="BA32" s="1">
        <f t="shared" si="8"/>
        <v>5</v>
      </c>
      <c r="BB32" s="1">
        <f t="shared" si="8"/>
        <v>10</v>
      </c>
      <c r="BC32" s="1">
        <f t="shared" si="8"/>
        <v>0</v>
      </c>
      <c r="BD32" s="1">
        <f t="shared" si="8"/>
        <v>12</v>
      </c>
      <c r="BE32" s="1">
        <f t="shared" si="9"/>
        <v>38</v>
      </c>
      <c r="BF32" s="1">
        <f t="shared" si="9"/>
        <v>25</v>
      </c>
      <c r="BG32" s="1">
        <f t="shared" si="9"/>
        <v>26</v>
      </c>
      <c r="BH32" s="1">
        <f t="shared" si="9"/>
        <v>1712</v>
      </c>
      <c r="BI32" s="1">
        <f t="shared" si="9"/>
        <v>7</v>
      </c>
      <c r="BJ32" s="1">
        <f t="shared" si="9"/>
        <v>14</v>
      </c>
      <c r="BK32" s="1">
        <f t="shared" si="9"/>
        <v>0</v>
      </c>
      <c r="BL32" s="1">
        <f t="shared" si="9"/>
        <v>17</v>
      </c>
      <c r="BM32" s="1">
        <f t="shared" si="10"/>
        <v>49</v>
      </c>
      <c r="BN32" s="1">
        <f t="shared" si="10"/>
        <v>33</v>
      </c>
      <c r="BO32" s="1">
        <f t="shared" si="10"/>
        <v>34</v>
      </c>
      <c r="BP32" s="1">
        <f t="shared" si="10"/>
        <v>2201</v>
      </c>
      <c r="BQ32" s="1">
        <f t="shared" si="10"/>
        <v>9</v>
      </c>
      <c r="BR32" s="1">
        <f t="shared" si="10"/>
        <v>18</v>
      </c>
      <c r="BS32" s="1">
        <f t="shared" si="10"/>
        <v>0</v>
      </c>
      <c r="BT32" s="1">
        <f t="shared" si="10"/>
        <v>22</v>
      </c>
    </row>
    <row r="33" spans="1:72">
      <c r="A33" s="1">
        <v>29</v>
      </c>
      <c r="B33" s="1">
        <f t="shared" si="11"/>
        <v>15</v>
      </c>
      <c r="C33" s="1">
        <f t="shared" si="0"/>
        <v>15</v>
      </c>
      <c r="D33" s="1">
        <f t="shared" si="1"/>
        <v>7</v>
      </c>
      <c r="E33" s="1">
        <f t="shared" si="12"/>
        <v>7</v>
      </c>
      <c r="F33" s="1">
        <f t="shared" si="2"/>
        <v>7</v>
      </c>
      <c r="G33" s="1">
        <f t="shared" si="3"/>
        <v>7</v>
      </c>
      <c r="H33" s="1">
        <f t="shared" si="4"/>
        <v>7</v>
      </c>
      <c r="I33" s="2">
        <f t="shared" si="13"/>
        <v>24</v>
      </c>
      <c r="J33" s="2">
        <f t="shared" si="14"/>
        <v>10</v>
      </c>
      <c r="K33" s="2">
        <f t="shared" si="15"/>
        <v>21</v>
      </c>
      <c r="L33" s="2">
        <f t="shared" si="16"/>
        <v>14</v>
      </c>
      <c r="M33" s="2">
        <f t="shared" si="17"/>
        <v>350</v>
      </c>
      <c r="N33" s="2">
        <f t="shared" si="18"/>
        <v>2299</v>
      </c>
      <c r="O33" s="2">
        <f t="shared" si="19"/>
        <v>-1949</v>
      </c>
      <c r="Q33" s="2">
        <f t="shared" si="20"/>
        <v>50</v>
      </c>
      <c r="R33" s="2">
        <f t="shared" si="21"/>
        <v>34</v>
      </c>
      <c r="S33" s="2">
        <f t="shared" si="22"/>
        <v>35</v>
      </c>
      <c r="T33" s="2">
        <f t="shared" si="23"/>
        <v>2299</v>
      </c>
      <c r="U33" s="2">
        <f t="shared" si="24"/>
        <v>5</v>
      </c>
      <c r="V33" s="2">
        <f t="shared" si="24"/>
        <v>3</v>
      </c>
      <c r="W33" s="2">
        <f t="shared" si="24"/>
        <v>3</v>
      </c>
      <c r="X33" s="2">
        <f t="shared" si="24"/>
        <v>229</v>
      </c>
      <c r="Y33" s="2">
        <f t="shared" si="25"/>
        <v>4</v>
      </c>
      <c r="Z33" s="2">
        <f t="shared" si="25"/>
        <v>8</v>
      </c>
      <c r="AA33" s="2">
        <f t="shared" si="25"/>
        <v>0</v>
      </c>
      <c r="AB33" s="2">
        <f t="shared" si="25"/>
        <v>10</v>
      </c>
      <c r="AC33" s="184">
        <f t="shared" si="27"/>
        <v>0</v>
      </c>
      <c r="AD33" s="164">
        <v>29</v>
      </c>
      <c r="AE33" s="2">
        <f t="shared" si="26"/>
        <v>55</v>
      </c>
      <c r="AF33" s="2">
        <f t="shared" si="26"/>
        <v>37</v>
      </c>
      <c r="AG33" s="2">
        <f t="shared" si="26"/>
        <v>38</v>
      </c>
      <c r="AH33" s="2">
        <f t="shared" si="26"/>
        <v>2528</v>
      </c>
      <c r="AI33" s="2">
        <v>10</v>
      </c>
      <c r="AJ33" s="2">
        <v>20</v>
      </c>
      <c r="AK33" s="2">
        <v>0</v>
      </c>
      <c r="AL33" s="2">
        <v>25</v>
      </c>
      <c r="AM33" s="184"/>
      <c r="AN33" s="1">
        <v>29</v>
      </c>
      <c r="AO33" s="1">
        <f t="shared" si="7"/>
        <v>22</v>
      </c>
      <c r="AP33" s="1">
        <f t="shared" si="7"/>
        <v>14</v>
      </c>
      <c r="AQ33" s="1">
        <f t="shared" si="7"/>
        <v>15</v>
      </c>
      <c r="AR33" s="1">
        <f t="shared" si="7"/>
        <v>1011</v>
      </c>
      <c r="AS33" s="1">
        <f t="shared" si="7"/>
        <v>4</v>
      </c>
      <c r="AT33" s="1">
        <f t="shared" si="7"/>
        <v>8</v>
      </c>
      <c r="AU33" s="1">
        <f t="shared" si="7"/>
        <v>0</v>
      </c>
      <c r="AV33" s="1">
        <f t="shared" si="7"/>
        <v>10</v>
      </c>
      <c r="AW33" s="1">
        <f t="shared" si="8"/>
        <v>27</v>
      </c>
      <c r="AX33" s="1">
        <f t="shared" si="8"/>
        <v>18</v>
      </c>
      <c r="AY33" s="1">
        <f t="shared" si="8"/>
        <v>19</v>
      </c>
      <c r="AZ33" s="1">
        <f t="shared" si="8"/>
        <v>1264</v>
      </c>
      <c r="BA33" s="1">
        <f t="shared" si="8"/>
        <v>5</v>
      </c>
      <c r="BB33" s="1">
        <f t="shared" si="8"/>
        <v>10</v>
      </c>
      <c r="BC33" s="1">
        <f t="shared" si="8"/>
        <v>0</v>
      </c>
      <c r="BD33" s="1">
        <f t="shared" si="8"/>
        <v>12</v>
      </c>
      <c r="BE33" s="1">
        <f t="shared" si="9"/>
        <v>38</v>
      </c>
      <c r="BF33" s="1">
        <f t="shared" si="9"/>
        <v>25</v>
      </c>
      <c r="BG33" s="1">
        <f t="shared" si="9"/>
        <v>26</v>
      </c>
      <c r="BH33" s="1">
        <f t="shared" si="9"/>
        <v>1769</v>
      </c>
      <c r="BI33" s="1">
        <f t="shared" si="9"/>
        <v>7</v>
      </c>
      <c r="BJ33" s="1">
        <f t="shared" si="9"/>
        <v>14</v>
      </c>
      <c r="BK33" s="1">
        <f t="shared" si="9"/>
        <v>0</v>
      </c>
      <c r="BL33" s="1">
        <f t="shared" si="9"/>
        <v>17</v>
      </c>
      <c r="BM33" s="1">
        <f t="shared" si="10"/>
        <v>49</v>
      </c>
      <c r="BN33" s="1">
        <f t="shared" si="10"/>
        <v>33</v>
      </c>
      <c r="BO33" s="1">
        <f t="shared" si="10"/>
        <v>34</v>
      </c>
      <c r="BP33" s="1">
        <f t="shared" si="10"/>
        <v>2275</v>
      </c>
      <c r="BQ33" s="1">
        <f t="shared" si="10"/>
        <v>9</v>
      </c>
      <c r="BR33" s="1">
        <f t="shared" si="10"/>
        <v>18</v>
      </c>
      <c r="BS33" s="1">
        <f t="shared" si="10"/>
        <v>0</v>
      </c>
      <c r="BT33" s="1">
        <f t="shared" si="10"/>
        <v>22</v>
      </c>
    </row>
    <row r="34" spans="1:72">
      <c r="A34" s="1">
        <v>30</v>
      </c>
      <c r="B34" s="1">
        <f t="shared" si="11"/>
        <v>18</v>
      </c>
      <c r="C34" s="1">
        <f t="shared" si="0"/>
        <v>18</v>
      </c>
      <c r="D34" s="1">
        <f t="shared" si="1"/>
        <v>9</v>
      </c>
      <c r="E34" s="1">
        <f t="shared" si="12"/>
        <v>9</v>
      </c>
      <c r="F34" s="1">
        <f t="shared" si="2"/>
        <v>9</v>
      </c>
      <c r="G34" s="1">
        <f t="shared" si="3"/>
        <v>9</v>
      </c>
      <c r="H34" s="1">
        <f t="shared" si="4"/>
        <v>9</v>
      </c>
      <c r="I34" s="2">
        <f t="shared" si="13"/>
        <v>29</v>
      </c>
      <c r="J34" s="2">
        <f t="shared" si="14"/>
        <v>12</v>
      </c>
      <c r="K34" s="2">
        <f t="shared" si="15"/>
        <v>25</v>
      </c>
      <c r="L34" s="2">
        <f t="shared" si="16"/>
        <v>16</v>
      </c>
      <c r="M34" s="2">
        <f t="shared" si="17"/>
        <v>420</v>
      </c>
      <c r="N34" s="2">
        <f t="shared" si="18"/>
        <v>2374</v>
      </c>
      <c r="O34" s="2">
        <f t="shared" si="19"/>
        <v>-1954</v>
      </c>
      <c r="Q34" s="2">
        <f t="shared" si="20"/>
        <v>63</v>
      </c>
      <c r="R34" s="2">
        <f t="shared" si="21"/>
        <v>41</v>
      </c>
      <c r="S34" s="2">
        <f t="shared" si="22"/>
        <v>41</v>
      </c>
      <c r="T34" s="2">
        <f t="shared" si="23"/>
        <v>2374</v>
      </c>
      <c r="U34" s="2">
        <f t="shared" si="24"/>
        <v>6</v>
      </c>
      <c r="V34" s="2">
        <f t="shared" si="24"/>
        <v>4</v>
      </c>
      <c r="W34" s="2">
        <f t="shared" si="24"/>
        <v>4</v>
      </c>
      <c r="X34" s="2">
        <f t="shared" si="24"/>
        <v>237</v>
      </c>
      <c r="Y34" s="2">
        <f t="shared" si="25"/>
        <v>4</v>
      </c>
      <c r="Z34" s="2">
        <f t="shared" si="25"/>
        <v>8</v>
      </c>
      <c r="AA34" s="2">
        <f t="shared" si="25"/>
        <v>0</v>
      </c>
      <c r="AB34" s="2">
        <f t="shared" si="25"/>
        <v>10</v>
      </c>
      <c r="AC34" s="184">
        <f t="shared" si="27"/>
        <v>14</v>
      </c>
      <c r="AD34" s="2">
        <v>30</v>
      </c>
      <c r="AE34" s="2">
        <f t="shared" si="26"/>
        <v>69</v>
      </c>
      <c r="AF34" s="2">
        <f t="shared" si="26"/>
        <v>45</v>
      </c>
      <c r="AG34" s="2">
        <f t="shared" si="26"/>
        <v>45</v>
      </c>
      <c r="AH34" s="2">
        <f t="shared" si="26"/>
        <v>2611</v>
      </c>
      <c r="AI34" s="2">
        <v>10</v>
      </c>
      <c r="AJ34" s="2">
        <v>20</v>
      </c>
      <c r="AK34" s="2">
        <v>0</v>
      </c>
      <c r="AL34" s="2">
        <v>25</v>
      </c>
      <c r="AM34" s="184"/>
      <c r="AN34" s="1">
        <v>30</v>
      </c>
      <c r="AO34" s="1">
        <f t="shared" si="7"/>
        <v>27</v>
      </c>
      <c r="AP34" s="1">
        <f t="shared" si="7"/>
        <v>18</v>
      </c>
      <c r="AQ34" s="1">
        <f t="shared" si="7"/>
        <v>18</v>
      </c>
      <c r="AR34" s="1">
        <f t="shared" si="7"/>
        <v>1044</v>
      </c>
      <c r="AS34" s="1">
        <f t="shared" si="7"/>
        <v>4</v>
      </c>
      <c r="AT34" s="1">
        <f t="shared" si="7"/>
        <v>8</v>
      </c>
      <c r="AU34" s="1">
        <f t="shared" si="7"/>
        <v>0</v>
      </c>
      <c r="AV34" s="1">
        <f t="shared" si="7"/>
        <v>10</v>
      </c>
      <c r="AW34" s="1">
        <f t="shared" si="8"/>
        <v>34</v>
      </c>
      <c r="AX34" s="1">
        <f t="shared" si="8"/>
        <v>22</v>
      </c>
      <c r="AY34" s="1">
        <f t="shared" si="8"/>
        <v>22</v>
      </c>
      <c r="AZ34" s="1">
        <f t="shared" si="8"/>
        <v>1305</v>
      </c>
      <c r="BA34" s="1">
        <f t="shared" si="8"/>
        <v>5</v>
      </c>
      <c r="BB34" s="1">
        <f t="shared" si="8"/>
        <v>10</v>
      </c>
      <c r="BC34" s="1">
        <f t="shared" si="8"/>
        <v>0</v>
      </c>
      <c r="BD34" s="1">
        <f t="shared" si="8"/>
        <v>12</v>
      </c>
      <c r="BE34" s="1">
        <f t="shared" si="9"/>
        <v>48</v>
      </c>
      <c r="BF34" s="1">
        <f t="shared" si="9"/>
        <v>31</v>
      </c>
      <c r="BG34" s="1">
        <f t="shared" si="9"/>
        <v>31</v>
      </c>
      <c r="BH34" s="1">
        <f t="shared" si="9"/>
        <v>1827</v>
      </c>
      <c r="BI34" s="1">
        <f t="shared" si="9"/>
        <v>7</v>
      </c>
      <c r="BJ34" s="1">
        <f t="shared" si="9"/>
        <v>14</v>
      </c>
      <c r="BK34" s="1">
        <f t="shared" si="9"/>
        <v>0</v>
      </c>
      <c r="BL34" s="1">
        <f t="shared" si="9"/>
        <v>17</v>
      </c>
      <c r="BM34" s="1">
        <f t="shared" si="10"/>
        <v>62</v>
      </c>
      <c r="BN34" s="1">
        <f t="shared" si="10"/>
        <v>40</v>
      </c>
      <c r="BO34" s="1">
        <f t="shared" si="10"/>
        <v>40</v>
      </c>
      <c r="BP34" s="1">
        <f t="shared" si="10"/>
        <v>2349</v>
      </c>
      <c r="BQ34" s="1">
        <f t="shared" si="10"/>
        <v>9</v>
      </c>
      <c r="BR34" s="1">
        <f t="shared" si="10"/>
        <v>18</v>
      </c>
      <c r="BS34" s="1">
        <f t="shared" si="10"/>
        <v>0</v>
      </c>
      <c r="BT34" s="1">
        <f t="shared" si="10"/>
        <v>22</v>
      </c>
    </row>
    <row r="35" spans="1:72">
      <c r="A35" s="1">
        <v>31</v>
      </c>
      <c r="B35" s="1">
        <f t="shared" si="11"/>
        <v>18</v>
      </c>
      <c r="C35" s="1">
        <f t="shared" si="0"/>
        <v>18</v>
      </c>
      <c r="D35" s="1">
        <f t="shared" si="1"/>
        <v>9</v>
      </c>
      <c r="E35" s="1">
        <f t="shared" si="12"/>
        <v>9</v>
      </c>
      <c r="F35" s="1">
        <f t="shared" si="2"/>
        <v>9</v>
      </c>
      <c r="G35" s="1">
        <f t="shared" si="3"/>
        <v>9</v>
      </c>
      <c r="H35" s="1">
        <f t="shared" si="4"/>
        <v>9</v>
      </c>
      <c r="I35" s="2">
        <f t="shared" si="13"/>
        <v>29</v>
      </c>
      <c r="J35" s="2">
        <f t="shared" si="14"/>
        <v>12</v>
      </c>
      <c r="K35" s="2">
        <f t="shared" si="15"/>
        <v>25</v>
      </c>
      <c r="L35" s="2">
        <f t="shared" si="16"/>
        <v>16</v>
      </c>
      <c r="M35" s="2">
        <f t="shared" si="17"/>
        <v>420</v>
      </c>
      <c r="N35" s="2">
        <f t="shared" si="18"/>
        <v>2450</v>
      </c>
      <c r="O35" s="2">
        <f t="shared" si="19"/>
        <v>-2030</v>
      </c>
      <c r="Q35" s="2">
        <f t="shared" si="20"/>
        <v>63</v>
      </c>
      <c r="R35" s="2">
        <f t="shared" si="21"/>
        <v>41</v>
      </c>
      <c r="S35" s="2">
        <f t="shared" si="22"/>
        <v>41</v>
      </c>
      <c r="T35" s="2">
        <f t="shared" si="23"/>
        <v>2450</v>
      </c>
      <c r="U35" s="2">
        <f t="shared" si="24"/>
        <v>6</v>
      </c>
      <c r="V35" s="2">
        <f t="shared" si="24"/>
        <v>4</v>
      </c>
      <c r="W35" s="2">
        <f t="shared" si="24"/>
        <v>4</v>
      </c>
      <c r="X35" s="2">
        <f t="shared" si="24"/>
        <v>245</v>
      </c>
      <c r="Y35" s="2">
        <f t="shared" si="25"/>
        <v>4</v>
      </c>
      <c r="Z35" s="2">
        <f t="shared" si="25"/>
        <v>8</v>
      </c>
      <c r="AA35" s="2">
        <f t="shared" si="25"/>
        <v>0</v>
      </c>
      <c r="AB35" s="2">
        <f t="shared" si="25"/>
        <v>10</v>
      </c>
      <c r="AC35" s="184">
        <f t="shared" si="27"/>
        <v>0</v>
      </c>
      <c r="AD35" s="164">
        <v>31</v>
      </c>
      <c r="AE35" s="2">
        <f t="shared" si="26"/>
        <v>69</v>
      </c>
      <c r="AF35" s="2">
        <f t="shared" si="26"/>
        <v>45</v>
      </c>
      <c r="AG35" s="2">
        <f t="shared" si="26"/>
        <v>45</v>
      </c>
      <c r="AH35" s="2">
        <f t="shared" si="26"/>
        <v>2695</v>
      </c>
      <c r="AI35" s="2">
        <v>10</v>
      </c>
      <c r="AJ35" s="2">
        <v>20</v>
      </c>
      <c r="AK35" s="2">
        <v>0</v>
      </c>
      <c r="AL35" s="2">
        <v>25</v>
      </c>
      <c r="AM35" s="184"/>
      <c r="AN35" s="1">
        <v>31</v>
      </c>
      <c r="AO35" s="1">
        <f t="shared" si="7"/>
        <v>27</v>
      </c>
      <c r="AP35" s="1">
        <f t="shared" si="7"/>
        <v>18</v>
      </c>
      <c r="AQ35" s="1">
        <f t="shared" si="7"/>
        <v>18</v>
      </c>
      <c r="AR35" s="1">
        <f t="shared" si="7"/>
        <v>1078</v>
      </c>
      <c r="AS35" s="1">
        <f t="shared" si="7"/>
        <v>4</v>
      </c>
      <c r="AT35" s="1">
        <f t="shared" si="7"/>
        <v>8</v>
      </c>
      <c r="AU35" s="1">
        <f t="shared" si="7"/>
        <v>0</v>
      </c>
      <c r="AV35" s="1">
        <f t="shared" si="7"/>
        <v>10</v>
      </c>
      <c r="AW35" s="1">
        <f t="shared" si="8"/>
        <v>34</v>
      </c>
      <c r="AX35" s="1">
        <f t="shared" si="8"/>
        <v>22</v>
      </c>
      <c r="AY35" s="1">
        <f t="shared" si="8"/>
        <v>22</v>
      </c>
      <c r="AZ35" s="1">
        <f t="shared" si="8"/>
        <v>1347</v>
      </c>
      <c r="BA35" s="1">
        <f t="shared" si="8"/>
        <v>5</v>
      </c>
      <c r="BB35" s="1">
        <f t="shared" si="8"/>
        <v>10</v>
      </c>
      <c r="BC35" s="1">
        <f t="shared" si="8"/>
        <v>0</v>
      </c>
      <c r="BD35" s="1">
        <f t="shared" si="8"/>
        <v>12</v>
      </c>
      <c r="BE35" s="1">
        <f t="shared" si="9"/>
        <v>48</v>
      </c>
      <c r="BF35" s="1">
        <f t="shared" si="9"/>
        <v>31</v>
      </c>
      <c r="BG35" s="1">
        <f t="shared" si="9"/>
        <v>31</v>
      </c>
      <c r="BH35" s="1">
        <f t="shared" si="9"/>
        <v>1886</v>
      </c>
      <c r="BI35" s="1">
        <f t="shared" si="9"/>
        <v>7</v>
      </c>
      <c r="BJ35" s="1">
        <f t="shared" si="9"/>
        <v>14</v>
      </c>
      <c r="BK35" s="1">
        <f t="shared" si="9"/>
        <v>0</v>
      </c>
      <c r="BL35" s="1">
        <f t="shared" si="9"/>
        <v>17</v>
      </c>
      <c r="BM35" s="1">
        <f t="shared" si="10"/>
        <v>62</v>
      </c>
      <c r="BN35" s="1">
        <f t="shared" si="10"/>
        <v>40</v>
      </c>
      <c r="BO35" s="1">
        <f t="shared" si="10"/>
        <v>40</v>
      </c>
      <c r="BP35" s="1">
        <f t="shared" si="10"/>
        <v>2425</v>
      </c>
      <c r="BQ35" s="1">
        <f t="shared" si="10"/>
        <v>9</v>
      </c>
      <c r="BR35" s="1">
        <f t="shared" si="10"/>
        <v>18</v>
      </c>
      <c r="BS35" s="1">
        <f t="shared" si="10"/>
        <v>0</v>
      </c>
      <c r="BT35" s="1">
        <f t="shared" si="10"/>
        <v>22</v>
      </c>
    </row>
    <row r="36" spans="1:72">
      <c r="A36" s="1">
        <v>32</v>
      </c>
      <c r="B36" s="1">
        <f t="shared" si="11"/>
        <v>18</v>
      </c>
      <c r="C36" s="1">
        <f t="shared" si="0"/>
        <v>18</v>
      </c>
      <c r="D36" s="1">
        <f t="shared" si="1"/>
        <v>9</v>
      </c>
      <c r="E36" s="1">
        <f t="shared" si="12"/>
        <v>9</v>
      </c>
      <c r="F36" s="1">
        <f t="shared" si="2"/>
        <v>9</v>
      </c>
      <c r="G36" s="1">
        <f t="shared" si="3"/>
        <v>9</v>
      </c>
      <c r="H36" s="1">
        <f t="shared" si="4"/>
        <v>9</v>
      </c>
      <c r="I36" s="2">
        <f t="shared" si="13"/>
        <v>29</v>
      </c>
      <c r="J36" s="2">
        <f t="shared" si="14"/>
        <v>12</v>
      </c>
      <c r="K36" s="2">
        <f t="shared" si="15"/>
        <v>25</v>
      </c>
      <c r="L36" s="2">
        <f t="shared" si="16"/>
        <v>16</v>
      </c>
      <c r="M36" s="2">
        <f t="shared" si="17"/>
        <v>420</v>
      </c>
      <c r="N36" s="2">
        <f t="shared" si="18"/>
        <v>2525</v>
      </c>
      <c r="O36" s="2">
        <f t="shared" si="19"/>
        <v>-2105</v>
      </c>
      <c r="Q36" s="2">
        <f t="shared" si="20"/>
        <v>63</v>
      </c>
      <c r="R36" s="2">
        <f t="shared" si="21"/>
        <v>41</v>
      </c>
      <c r="S36" s="2">
        <f t="shared" si="22"/>
        <v>41</v>
      </c>
      <c r="T36" s="2">
        <f t="shared" si="23"/>
        <v>2525</v>
      </c>
      <c r="U36" s="2">
        <f t="shared" si="24"/>
        <v>6</v>
      </c>
      <c r="V36" s="2">
        <f t="shared" si="24"/>
        <v>4</v>
      </c>
      <c r="W36" s="2">
        <f t="shared" si="24"/>
        <v>4</v>
      </c>
      <c r="X36" s="2">
        <f t="shared" si="24"/>
        <v>252</v>
      </c>
      <c r="Y36" s="2">
        <f t="shared" si="25"/>
        <v>4</v>
      </c>
      <c r="Z36" s="2">
        <f t="shared" si="25"/>
        <v>8</v>
      </c>
      <c r="AA36" s="2">
        <f t="shared" si="25"/>
        <v>0</v>
      </c>
      <c r="AB36" s="2">
        <f t="shared" si="25"/>
        <v>10</v>
      </c>
      <c r="AC36" s="184">
        <f t="shared" si="27"/>
        <v>0</v>
      </c>
      <c r="AD36" s="2">
        <v>32</v>
      </c>
      <c r="AE36" s="2">
        <f t="shared" si="26"/>
        <v>69</v>
      </c>
      <c r="AF36" s="2">
        <f t="shared" si="26"/>
        <v>45</v>
      </c>
      <c r="AG36" s="2">
        <f t="shared" si="26"/>
        <v>45</v>
      </c>
      <c r="AH36" s="2">
        <f t="shared" si="26"/>
        <v>2777</v>
      </c>
      <c r="AI36" s="2">
        <v>10</v>
      </c>
      <c r="AJ36" s="2">
        <v>20</v>
      </c>
      <c r="AK36" s="2">
        <v>0</v>
      </c>
      <c r="AL36" s="2">
        <v>25</v>
      </c>
      <c r="AM36" s="184"/>
      <c r="AN36" s="1">
        <v>32</v>
      </c>
      <c r="AO36" s="1">
        <f t="shared" si="7"/>
        <v>27</v>
      </c>
      <c r="AP36" s="1">
        <f t="shared" si="7"/>
        <v>18</v>
      </c>
      <c r="AQ36" s="1">
        <f t="shared" si="7"/>
        <v>18</v>
      </c>
      <c r="AR36" s="1">
        <f t="shared" si="7"/>
        <v>1110</v>
      </c>
      <c r="AS36" s="1">
        <f t="shared" si="7"/>
        <v>4</v>
      </c>
      <c r="AT36" s="1">
        <f t="shared" si="7"/>
        <v>8</v>
      </c>
      <c r="AU36" s="1">
        <f t="shared" si="7"/>
        <v>0</v>
      </c>
      <c r="AV36" s="1">
        <f t="shared" ref="AP36:AV72" si="28">INT(AL36*$AO$3)</f>
        <v>10</v>
      </c>
      <c r="AW36" s="1">
        <f t="shared" si="8"/>
        <v>34</v>
      </c>
      <c r="AX36" s="1">
        <f t="shared" si="8"/>
        <v>22</v>
      </c>
      <c r="AY36" s="1">
        <f t="shared" si="8"/>
        <v>22</v>
      </c>
      <c r="AZ36" s="1">
        <f t="shared" si="8"/>
        <v>1388</v>
      </c>
      <c r="BA36" s="1">
        <f t="shared" si="8"/>
        <v>5</v>
      </c>
      <c r="BB36" s="1">
        <f t="shared" si="8"/>
        <v>10</v>
      </c>
      <c r="BC36" s="1">
        <f t="shared" si="8"/>
        <v>0</v>
      </c>
      <c r="BD36" s="1">
        <f t="shared" ref="AX36:BD72" si="29">INT(AL36*$AW$3)</f>
        <v>12</v>
      </c>
      <c r="BE36" s="1">
        <f t="shared" si="9"/>
        <v>48</v>
      </c>
      <c r="BF36" s="1">
        <f t="shared" si="9"/>
        <v>31</v>
      </c>
      <c r="BG36" s="1">
        <f t="shared" si="9"/>
        <v>31</v>
      </c>
      <c r="BH36" s="1">
        <f t="shared" si="9"/>
        <v>1943</v>
      </c>
      <c r="BI36" s="1">
        <f t="shared" si="9"/>
        <v>7</v>
      </c>
      <c r="BJ36" s="1">
        <f t="shared" si="9"/>
        <v>14</v>
      </c>
      <c r="BK36" s="1">
        <f t="shared" si="9"/>
        <v>0</v>
      </c>
      <c r="BL36" s="1">
        <f t="shared" ref="BF36:BL72" si="30">INT(AL36*$BE$3)</f>
        <v>17</v>
      </c>
      <c r="BM36" s="1">
        <f t="shared" si="10"/>
        <v>62</v>
      </c>
      <c r="BN36" s="1">
        <f t="shared" si="10"/>
        <v>40</v>
      </c>
      <c r="BO36" s="1">
        <f t="shared" si="10"/>
        <v>40</v>
      </c>
      <c r="BP36" s="1">
        <f t="shared" si="10"/>
        <v>2499</v>
      </c>
      <c r="BQ36" s="1">
        <f t="shared" si="10"/>
        <v>9</v>
      </c>
      <c r="BR36" s="1">
        <f t="shared" si="10"/>
        <v>18</v>
      </c>
      <c r="BS36" s="1">
        <f t="shared" si="10"/>
        <v>0</v>
      </c>
      <c r="BT36" s="1">
        <f t="shared" ref="BN36:BT72" si="31">INT(AL36*$BM$3)</f>
        <v>22</v>
      </c>
    </row>
    <row r="37" spans="1:72">
      <c r="A37" s="1">
        <v>33</v>
      </c>
      <c r="B37" s="1">
        <f t="shared" si="11"/>
        <v>18</v>
      </c>
      <c r="C37" s="1">
        <f t="shared" si="0"/>
        <v>18</v>
      </c>
      <c r="D37" s="1">
        <f t="shared" si="1"/>
        <v>9</v>
      </c>
      <c r="E37" s="1">
        <f t="shared" si="12"/>
        <v>9</v>
      </c>
      <c r="F37" s="1">
        <f t="shared" si="2"/>
        <v>9</v>
      </c>
      <c r="G37" s="1">
        <f t="shared" si="3"/>
        <v>9</v>
      </c>
      <c r="H37" s="1">
        <f t="shared" si="4"/>
        <v>9</v>
      </c>
      <c r="I37" s="2">
        <f t="shared" si="13"/>
        <v>29</v>
      </c>
      <c r="J37" s="2">
        <f t="shared" si="14"/>
        <v>12</v>
      </c>
      <c r="K37" s="2">
        <f t="shared" si="15"/>
        <v>25</v>
      </c>
      <c r="L37" s="2">
        <f t="shared" si="16"/>
        <v>16</v>
      </c>
      <c r="M37" s="2">
        <f t="shared" si="17"/>
        <v>420</v>
      </c>
      <c r="N37" s="2">
        <f t="shared" si="18"/>
        <v>2601</v>
      </c>
      <c r="O37" s="2">
        <f t="shared" si="19"/>
        <v>-2181</v>
      </c>
      <c r="Q37" s="2">
        <f t="shared" si="20"/>
        <v>63</v>
      </c>
      <c r="R37" s="2">
        <f t="shared" si="21"/>
        <v>41</v>
      </c>
      <c r="S37" s="2">
        <f t="shared" si="22"/>
        <v>41</v>
      </c>
      <c r="T37" s="2">
        <f t="shared" si="23"/>
        <v>2601</v>
      </c>
      <c r="U37" s="2">
        <f t="shared" si="24"/>
        <v>6</v>
      </c>
      <c r="V37" s="2">
        <f t="shared" si="24"/>
        <v>4</v>
      </c>
      <c r="W37" s="2">
        <f t="shared" si="24"/>
        <v>4</v>
      </c>
      <c r="X37" s="2">
        <f t="shared" si="24"/>
        <v>260</v>
      </c>
      <c r="Y37" s="2">
        <f t="shared" si="25"/>
        <v>4</v>
      </c>
      <c r="Z37" s="2">
        <f t="shared" si="25"/>
        <v>8</v>
      </c>
      <c r="AA37" s="2">
        <f t="shared" si="25"/>
        <v>0</v>
      </c>
      <c r="AB37" s="2">
        <f t="shared" si="25"/>
        <v>10</v>
      </c>
      <c r="AC37" s="184">
        <f t="shared" si="27"/>
        <v>0</v>
      </c>
      <c r="AD37" s="164">
        <v>33</v>
      </c>
      <c r="AE37" s="2">
        <f t="shared" si="26"/>
        <v>69</v>
      </c>
      <c r="AF37" s="2">
        <f t="shared" si="26"/>
        <v>45</v>
      </c>
      <c r="AG37" s="2">
        <f t="shared" si="26"/>
        <v>45</v>
      </c>
      <c r="AH37" s="2">
        <f t="shared" si="26"/>
        <v>2861</v>
      </c>
      <c r="AI37" s="2">
        <v>10</v>
      </c>
      <c r="AJ37" s="2">
        <v>20</v>
      </c>
      <c r="AK37" s="2">
        <v>0</v>
      </c>
      <c r="AL37" s="2">
        <v>25</v>
      </c>
      <c r="AM37" s="184"/>
      <c r="AN37" s="1">
        <v>33</v>
      </c>
      <c r="AO37" s="1">
        <f t="shared" ref="AO37:AV73" si="32">INT(AE37*$AO$3)</f>
        <v>27</v>
      </c>
      <c r="AP37" s="1">
        <f t="shared" si="28"/>
        <v>18</v>
      </c>
      <c r="AQ37" s="1">
        <f t="shared" si="28"/>
        <v>18</v>
      </c>
      <c r="AR37" s="1">
        <f t="shared" si="28"/>
        <v>1144</v>
      </c>
      <c r="AS37" s="1">
        <f t="shared" si="28"/>
        <v>4</v>
      </c>
      <c r="AT37" s="1">
        <f t="shared" si="28"/>
        <v>8</v>
      </c>
      <c r="AU37" s="1">
        <f t="shared" si="28"/>
        <v>0</v>
      </c>
      <c r="AV37" s="1">
        <f t="shared" si="28"/>
        <v>10</v>
      </c>
      <c r="AW37" s="1">
        <f t="shared" ref="AW37:BD73" si="33">INT(AE37*$AW$3)</f>
        <v>34</v>
      </c>
      <c r="AX37" s="1">
        <f t="shared" si="29"/>
        <v>22</v>
      </c>
      <c r="AY37" s="1">
        <f t="shared" si="29"/>
        <v>22</v>
      </c>
      <c r="AZ37" s="1">
        <f t="shared" si="29"/>
        <v>1430</v>
      </c>
      <c r="BA37" s="1">
        <f t="shared" si="29"/>
        <v>5</v>
      </c>
      <c r="BB37" s="1">
        <f t="shared" si="29"/>
        <v>10</v>
      </c>
      <c r="BC37" s="1">
        <f t="shared" si="29"/>
        <v>0</v>
      </c>
      <c r="BD37" s="1">
        <f t="shared" si="29"/>
        <v>12</v>
      </c>
      <c r="BE37" s="1">
        <f t="shared" ref="BE37:BL73" si="34">INT(AE37*$BE$3)</f>
        <v>48</v>
      </c>
      <c r="BF37" s="1">
        <f t="shared" si="30"/>
        <v>31</v>
      </c>
      <c r="BG37" s="1">
        <f t="shared" si="30"/>
        <v>31</v>
      </c>
      <c r="BH37" s="1">
        <f t="shared" si="30"/>
        <v>2002</v>
      </c>
      <c r="BI37" s="1">
        <f t="shared" si="30"/>
        <v>7</v>
      </c>
      <c r="BJ37" s="1">
        <f t="shared" si="30"/>
        <v>14</v>
      </c>
      <c r="BK37" s="1">
        <f t="shared" si="30"/>
        <v>0</v>
      </c>
      <c r="BL37" s="1">
        <f t="shared" si="30"/>
        <v>17</v>
      </c>
      <c r="BM37" s="1">
        <f t="shared" ref="BM37:BT73" si="35">INT(AE37*$BM$3)</f>
        <v>62</v>
      </c>
      <c r="BN37" s="1">
        <f t="shared" si="31"/>
        <v>40</v>
      </c>
      <c r="BO37" s="1">
        <f t="shared" si="31"/>
        <v>40</v>
      </c>
      <c r="BP37" s="1">
        <f t="shared" si="31"/>
        <v>2574</v>
      </c>
      <c r="BQ37" s="1">
        <f t="shared" si="31"/>
        <v>9</v>
      </c>
      <c r="BR37" s="1">
        <f t="shared" si="31"/>
        <v>18</v>
      </c>
      <c r="BS37" s="1">
        <f t="shared" si="31"/>
        <v>0</v>
      </c>
      <c r="BT37" s="1">
        <f t="shared" si="31"/>
        <v>22</v>
      </c>
    </row>
    <row r="38" spans="1:72">
      <c r="A38" s="1">
        <v>34</v>
      </c>
      <c r="B38" s="1">
        <f t="shared" ref="B38:B69" si="36">IF(INT(A38/5)=0,1,INT(A38/5))*3</f>
        <v>18</v>
      </c>
      <c r="C38" s="1">
        <f t="shared" si="0"/>
        <v>18</v>
      </c>
      <c r="D38" s="1">
        <f t="shared" si="1"/>
        <v>9</v>
      </c>
      <c r="E38" s="1">
        <f t="shared" si="12"/>
        <v>9</v>
      </c>
      <c r="F38" s="1">
        <f t="shared" si="2"/>
        <v>9</v>
      </c>
      <c r="G38" s="1">
        <f t="shared" si="3"/>
        <v>9</v>
      </c>
      <c r="H38" s="1">
        <f t="shared" si="4"/>
        <v>9</v>
      </c>
      <c r="I38" s="2">
        <f t="shared" si="13"/>
        <v>29</v>
      </c>
      <c r="J38" s="2">
        <f t="shared" si="14"/>
        <v>12</v>
      </c>
      <c r="K38" s="2">
        <f t="shared" si="15"/>
        <v>25</v>
      </c>
      <c r="L38" s="2">
        <f t="shared" si="16"/>
        <v>16</v>
      </c>
      <c r="M38" s="2">
        <f t="shared" si="17"/>
        <v>420</v>
      </c>
      <c r="N38" s="2">
        <f t="shared" si="18"/>
        <v>2677</v>
      </c>
      <c r="O38" s="2">
        <f t="shared" si="19"/>
        <v>-2257</v>
      </c>
      <c r="Q38" s="2">
        <f t="shared" si="20"/>
        <v>63</v>
      </c>
      <c r="R38" s="2">
        <f t="shared" si="21"/>
        <v>41</v>
      </c>
      <c r="S38" s="2">
        <f t="shared" si="22"/>
        <v>41</v>
      </c>
      <c r="T38" s="2">
        <f t="shared" si="23"/>
        <v>2677</v>
      </c>
      <c r="U38" s="2">
        <f t="shared" si="24"/>
        <v>6</v>
      </c>
      <c r="V38" s="2">
        <f t="shared" si="24"/>
        <v>4</v>
      </c>
      <c r="W38" s="2">
        <f t="shared" si="24"/>
        <v>4</v>
      </c>
      <c r="X38" s="2">
        <f t="shared" si="24"/>
        <v>267</v>
      </c>
      <c r="Y38" s="2">
        <f t="shared" si="25"/>
        <v>4</v>
      </c>
      <c r="Z38" s="2">
        <f t="shared" si="25"/>
        <v>8</v>
      </c>
      <c r="AA38" s="2">
        <f t="shared" si="25"/>
        <v>0</v>
      </c>
      <c r="AB38" s="2">
        <f t="shared" si="25"/>
        <v>10</v>
      </c>
      <c r="AC38" s="184">
        <f t="shared" si="27"/>
        <v>0</v>
      </c>
      <c r="AD38" s="2">
        <v>34</v>
      </c>
      <c r="AE38" s="2">
        <f t="shared" si="26"/>
        <v>69</v>
      </c>
      <c r="AF38" s="2">
        <f t="shared" si="26"/>
        <v>45</v>
      </c>
      <c r="AG38" s="2">
        <f t="shared" si="26"/>
        <v>45</v>
      </c>
      <c r="AH38" s="2">
        <f t="shared" si="26"/>
        <v>2944</v>
      </c>
      <c r="AI38" s="2">
        <v>10</v>
      </c>
      <c r="AJ38" s="2">
        <v>20</v>
      </c>
      <c r="AK38" s="2">
        <v>0</v>
      </c>
      <c r="AL38" s="2">
        <v>25</v>
      </c>
      <c r="AM38" s="184"/>
      <c r="AN38" s="1">
        <v>34</v>
      </c>
      <c r="AO38" s="1">
        <f t="shared" si="32"/>
        <v>27</v>
      </c>
      <c r="AP38" s="1">
        <f t="shared" si="28"/>
        <v>18</v>
      </c>
      <c r="AQ38" s="1">
        <f t="shared" si="28"/>
        <v>18</v>
      </c>
      <c r="AR38" s="1">
        <f t="shared" si="28"/>
        <v>1177</v>
      </c>
      <c r="AS38" s="1">
        <f t="shared" si="28"/>
        <v>4</v>
      </c>
      <c r="AT38" s="1">
        <f t="shared" si="28"/>
        <v>8</v>
      </c>
      <c r="AU38" s="1">
        <f t="shared" si="28"/>
        <v>0</v>
      </c>
      <c r="AV38" s="1">
        <f t="shared" si="28"/>
        <v>10</v>
      </c>
      <c r="AW38" s="1">
        <f t="shared" si="33"/>
        <v>34</v>
      </c>
      <c r="AX38" s="1">
        <f t="shared" si="29"/>
        <v>22</v>
      </c>
      <c r="AY38" s="1">
        <f t="shared" si="29"/>
        <v>22</v>
      </c>
      <c r="AZ38" s="1">
        <f t="shared" si="29"/>
        <v>1472</v>
      </c>
      <c r="BA38" s="1">
        <f t="shared" si="29"/>
        <v>5</v>
      </c>
      <c r="BB38" s="1">
        <f t="shared" si="29"/>
        <v>10</v>
      </c>
      <c r="BC38" s="1">
        <f t="shared" si="29"/>
        <v>0</v>
      </c>
      <c r="BD38" s="1">
        <f t="shared" si="29"/>
        <v>12</v>
      </c>
      <c r="BE38" s="1">
        <f t="shared" si="34"/>
        <v>48</v>
      </c>
      <c r="BF38" s="1">
        <f t="shared" si="30"/>
        <v>31</v>
      </c>
      <c r="BG38" s="1">
        <f t="shared" si="30"/>
        <v>31</v>
      </c>
      <c r="BH38" s="1">
        <f t="shared" si="30"/>
        <v>2060</v>
      </c>
      <c r="BI38" s="1">
        <f t="shared" si="30"/>
        <v>7</v>
      </c>
      <c r="BJ38" s="1">
        <f t="shared" si="30"/>
        <v>14</v>
      </c>
      <c r="BK38" s="1">
        <f t="shared" si="30"/>
        <v>0</v>
      </c>
      <c r="BL38" s="1">
        <f t="shared" si="30"/>
        <v>17</v>
      </c>
      <c r="BM38" s="1">
        <f t="shared" si="35"/>
        <v>62</v>
      </c>
      <c r="BN38" s="1">
        <f t="shared" si="31"/>
        <v>40</v>
      </c>
      <c r="BO38" s="1">
        <f t="shared" si="31"/>
        <v>40</v>
      </c>
      <c r="BP38" s="1">
        <f t="shared" si="31"/>
        <v>2649</v>
      </c>
      <c r="BQ38" s="1">
        <f t="shared" si="31"/>
        <v>9</v>
      </c>
      <c r="BR38" s="1">
        <f t="shared" si="31"/>
        <v>18</v>
      </c>
      <c r="BS38" s="1">
        <f t="shared" si="31"/>
        <v>0</v>
      </c>
      <c r="BT38" s="1">
        <f t="shared" si="31"/>
        <v>22</v>
      </c>
    </row>
    <row r="39" spans="1:72">
      <c r="A39" s="1">
        <v>35</v>
      </c>
      <c r="B39" s="1">
        <f t="shared" si="36"/>
        <v>21</v>
      </c>
      <c r="C39" s="1">
        <f t="shared" si="0"/>
        <v>21</v>
      </c>
      <c r="D39" s="1">
        <f t="shared" si="1"/>
        <v>10</v>
      </c>
      <c r="E39" s="1">
        <f t="shared" si="12"/>
        <v>10</v>
      </c>
      <c r="F39" s="1">
        <f t="shared" si="2"/>
        <v>10</v>
      </c>
      <c r="G39" s="1">
        <f t="shared" si="3"/>
        <v>10</v>
      </c>
      <c r="H39" s="1">
        <f t="shared" si="4"/>
        <v>10</v>
      </c>
      <c r="I39" s="2">
        <f t="shared" si="13"/>
        <v>34</v>
      </c>
      <c r="J39" s="2">
        <f t="shared" si="14"/>
        <v>14</v>
      </c>
      <c r="K39" s="2">
        <f t="shared" si="15"/>
        <v>29</v>
      </c>
      <c r="L39" s="2">
        <f t="shared" si="16"/>
        <v>19</v>
      </c>
      <c r="M39" s="2">
        <f t="shared" si="17"/>
        <v>490</v>
      </c>
      <c r="N39" s="2">
        <f t="shared" si="18"/>
        <v>2752</v>
      </c>
      <c r="O39" s="2">
        <f t="shared" si="19"/>
        <v>-2262</v>
      </c>
      <c r="Q39" s="2">
        <f t="shared" si="20"/>
        <v>71</v>
      </c>
      <c r="R39" s="2">
        <f t="shared" si="21"/>
        <v>48</v>
      </c>
      <c r="S39" s="2">
        <f t="shared" si="22"/>
        <v>48</v>
      </c>
      <c r="T39" s="2">
        <f t="shared" si="23"/>
        <v>2752</v>
      </c>
      <c r="U39" s="2">
        <f t="shared" si="24"/>
        <v>7</v>
      </c>
      <c r="V39" s="2">
        <f t="shared" si="24"/>
        <v>4</v>
      </c>
      <c r="W39" s="2">
        <f t="shared" si="24"/>
        <v>4</v>
      </c>
      <c r="X39" s="2">
        <f t="shared" si="24"/>
        <v>275</v>
      </c>
      <c r="Y39" s="2">
        <f t="shared" si="25"/>
        <v>4</v>
      </c>
      <c r="Z39" s="2">
        <f t="shared" si="25"/>
        <v>8</v>
      </c>
      <c r="AA39" s="2">
        <f t="shared" si="25"/>
        <v>0</v>
      </c>
      <c r="AB39" s="2">
        <f t="shared" si="25"/>
        <v>10</v>
      </c>
      <c r="AC39" s="184">
        <f t="shared" si="27"/>
        <v>9</v>
      </c>
      <c r="AD39" s="164">
        <v>35</v>
      </c>
      <c r="AE39" s="2">
        <f t="shared" si="26"/>
        <v>78</v>
      </c>
      <c r="AF39" s="2">
        <f t="shared" si="26"/>
        <v>52</v>
      </c>
      <c r="AG39" s="2">
        <f t="shared" si="26"/>
        <v>52</v>
      </c>
      <c r="AH39" s="2">
        <f t="shared" si="26"/>
        <v>3027</v>
      </c>
      <c r="AI39" s="2">
        <v>10</v>
      </c>
      <c r="AJ39" s="2">
        <v>20</v>
      </c>
      <c r="AK39" s="2">
        <v>0</v>
      </c>
      <c r="AL39" s="2">
        <v>25</v>
      </c>
      <c r="AM39" s="184"/>
      <c r="AN39" s="1">
        <v>35</v>
      </c>
      <c r="AO39" s="1">
        <f t="shared" si="32"/>
        <v>31</v>
      </c>
      <c r="AP39" s="1">
        <f t="shared" si="28"/>
        <v>20</v>
      </c>
      <c r="AQ39" s="1">
        <f t="shared" si="28"/>
        <v>20</v>
      </c>
      <c r="AR39" s="1">
        <f t="shared" si="28"/>
        <v>1210</v>
      </c>
      <c r="AS39" s="1">
        <f t="shared" si="28"/>
        <v>4</v>
      </c>
      <c r="AT39" s="1">
        <f t="shared" si="28"/>
        <v>8</v>
      </c>
      <c r="AU39" s="1">
        <f t="shared" si="28"/>
        <v>0</v>
      </c>
      <c r="AV39" s="1">
        <f t="shared" si="28"/>
        <v>10</v>
      </c>
      <c r="AW39" s="1">
        <f t="shared" si="33"/>
        <v>39</v>
      </c>
      <c r="AX39" s="1">
        <f t="shared" si="29"/>
        <v>26</v>
      </c>
      <c r="AY39" s="1">
        <f t="shared" si="29"/>
        <v>26</v>
      </c>
      <c r="AZ39" s="1">
        <f t="shared" si="29"/>
        <v>1513</v>
      </c>
      <c r="BA39" s="1">
        <f t="shared" si="29"/>
        <v>5</v>
      </c>
      <c r="BB39" s="1">
        <f t="shared" si="29"/>
        <v>10</v>
      </c>
      <c r="BC39" s="1">
        <f t="shared" si="29"/>
        <v>0</v>
      </c>
      <c r="BD39" s="1">
        <f t="shared" si="29"/>
        <v>12</v>
      </c>
      <c r="BE39" s="1">
        <f t="shared" si="34"/>
        <v>54</v>
      </c>
      <c r="BF39" s="1">
        <f t="shared" si="30"/>
        <v>36</v>
      </c>
      <c r="BG39" s="1">
        <f t="shared" si="30"/>
        <v>36</v>
      </c>
      <c r="BH39" s="1">
        <f t="shared" si="30"/>
        <v>2118</v>
      </c>
      <c r="BI39" s="1">
        <f t="shared" si="30"/>
        <v>7</v>
      </c>
      <c r="BJ39" s="1">
        <f t="shared" si="30"/>
        <v>14</v>
      </c>
      <c r="BK39" s="1">
        <f t="shared" si="30"/>
        <v>0</v>
      </c>
      <c r="BL39" s="1">
        <f t="shared" si="30"/>
        <v>17</v>
      </c>
      <c r="BM39" s="1">
        <f t="shared" si="35"/>
        <v>70</v>
      </c>
      <c r="BN39" s="1">
        <f t="shared" si="31"/>
        <v>46</v>
      </c>
      <c r="BO39" s="1">
        <f t="shared" si="31"/>
        <v>46</v>
      </c>
      <c r="BP39" s="1">
        <f t="shared" si="31"/>
        <v>2724</v>
      </c>
      <c r="BQ39" s="1">
        <f t="shared" si="31"/>
        <v>9</v>
      </c>
      <c r="BR39" s="1">
        <f t="shared" si="31"/>
        <v>18</v>
      </c>
      <c r="BS39" s="1">
        <f t="shared" si="31"/>
        <v>0</v>
      </c>
      <c r="BT39" s="1">
        <f t="shared" si="31"/>
        <v>22</v>
      </c>
    </row>
    <row r="40" spans="1:72">
      <c r="A40" s="1">
        <v>36</v>
      </c>
      <c r="B40" s="1">
        <f t="shared" si="36"/>
        <v>21</v>
      </c>
      <c r="C40" s="1">
        <f t="shared" si="0"/>
        <v>21</v>
      </c>
      <c r="D40" s="1">
        <f t="shared" si="1"/>
        <v>10</v>
      </c>
      <c r="E40" s="1">
        <f t="shared" si="12"/>
        <v>10</v>
      </c>
      <c r="F40" s="1">
        <f t="shared" si="2"/>
        <v>10</v>
      </c>
      <c r="G40" s="1">
        <f t="shared" si="3"/>
        <v>10</v>
      </c>
      <c r="H40" s="1">
        <f t="shared" si="4"/>
        <v>10</v>
      </c>
      <c r="I40" s="2">
        <f t="shared" si="13"/>
        <v>34</v>
      </c>
      <c r="J40" s="2">
        <f t="shared" si="14"/>
        <v>14</v>
      </c>
      <c r="K40" s="2">
        <f t="shared" si="15"/>
        <v>29</v>
      </c>
      <c r="L40" s="2">
        <f t="shared" si="16"/>
        <v>19</v>
      </c>
      <c r="M40" s="2">
        <f t="shared" si="17"/>
        <v>490</v>
      </c>
      <c r="N40" s="2">
        <f t="shared" si="18"/>
        <v>2828</v>
      </c>
      <c r="O40" s="2">
        <f t="shared" si="19"/>
        <v>-2338</v>
      </c>
      <c r="Q40" s="2">
        <f t="shared" si="20"/>
        <v>71</v>
      </c>
      <c r="R40" s="2">
        <f t="shared" si="21"/>
        <v>48</v>
      </c>
      <c r="S40" s="2">
        <f t="shared" si="22"/>
        <v>48</v>
      </c>
      <c r="T40" s="2">
        <f t="shared" si="23"/>
        <v>2828</v>
      </c>
      <c r="U40" s="2">
        <f t="shared" si="24"/>
        <v>7</v>
      </c>
      <c r="V40" s="2">
        <f t="shared" si="24"/>
        <v>4</v>
      </c>
      <c r="W40" s="2">
        <f t="shared" si="24"/>
        <v>4</v>
      </c>
      <c r="X40" s="2">
        <f t="shared" si="24"/>
        <v>282</v>
      </c>
      <c r="Y40" s="2">
        <f t="shared" si="25"/>
        <v>4</v>
      </c>
      <c r="Z40" s="2">
        <f t="shared" si="25"/>
        <v>8</v>
      </c>
      <c r="AA40" s="2">
        <f t="shared" si="25"/>
        <v>0</v>
      </c>
      <c r="AB40" s="2">
        <f t="shared" si="25"/>
        <v>10</v>
      </c>
      <c r="AC40" s="184">
        <f t="shared" si="27"/>
        <v>0</v>
      </c>
      <c r="AD40" s="2">
        <v>36</v>
      </c>
      <c r="AE40" s="2">
        <f t="shared" si="26"/>
        <v>78</v>
      </c>
      <c r="AF40" s="2">
        <f t="shared" si="26"/>
        <v>52</v>
      </c>
      <c r="AG40" s="2">
        <f t="shared" si="26"/>
        <v>52</v>
      </c>
      <c r="AH40" s="2">
        <f t="shared" si="26"/>
        <v>3110</v>
      </c>
      <c r="AI40" s="2">
        <v>10</v>
      </c>
      <c r="AJ40" s="2">
        <v>20</v>
      </c>
      <c r="AK40" s="2">
        <v>0</v>
      </c>
      <c r="AL40" s="2">
        <v>25</v>
      </c>
      <c r="AM40" s="184"/>
      <c r="AN40" s="1">
        <v>36</v>
      </c>
      <c r="AO40" s="1">
        <f t="shared" si="32"/>
        <v>31</v>
      </c>
      <c r="AP40" s="1">
        <f t="shared" si="28"/>
        <v>20</v>
      </c>
      <c r="AQ40" s="1">
        <f t="shared" si="28"/>
        <v>20</v>
      </c>
      <c r="AR40" s="1">
        <f t="shared" si="28"/>
        <v>1244</v>
      </c>
      <c r="AS40" s="1">
        <f t="shared" si="28"/>
        <v>4</v>
      </c>
      <c r="AT40" s="1">
        <f t="shared" si="28"/>
        <v>8</v>
      </c>
      <c r="AU40" s="1">
        <f t="shared" si="28"/>
        <v>0</v>
      </c>
      <c r="AV40" s="1">
        <f t="shared" si="28"/>
        <v>10</v>
      </c>
      <c r="AW40" s="1">
        <f t="shared" si="33"/>
        <v>39</v>
      </c>
      <c r="AX40" s="1">
        <f t="shared" si="29"/>
        <v>26</v>
      </c>
      <c r="AY40" s="1">
        <f t="shared" si="29"/>
        <v>26</v>
      </c>
      <c r="AZ40" s="1">
        <f t="shared" si="29"/>
        <v>1555</v>
      </c>
      <c r="BA40" s="1">
        <f t="shared" si="29"/>
        <v>5</v>
      </c>
      <c r="BB40" s="1">
        <f t="shared" si="29"/>
        <v>10</v>
      </c>
      <c r="BC40" s="1">
        <f t="shared" si="29"/>
        <v>0</v>
      </c>
      <c r="BD40" s="1">
        <f t="shared" si="29"/>
        <v>12</v>
      </c>
      <c r="BE40" s="1">
        <f t="shared" si="34"/>
        <v>54</v>
      </c>
      <c r="BF40" s="1">
        <f t="shared" si="30"/>
        <v>36</v>
      </c>
      <c r="BG40" s="1">
        <f t="shared" si="30"/>
        <v>36</v>
      </c>
      <c r="BH40" s="1">
        <f t="shared" si="30"/>
        <v>2177</v>
      </c>
      <c r="BI40" s="1">
        <f t="shared" si="30"/>
        <v>7</v>
      </c>
      <c r="BJ40" s="1">
        <f t="shared" si="30"/>
        <v>14</v>
      </c>
      <c r="BK40" s="1">
        <f t="shared" si="30"/>
        <v>0</v>
      </c>
      <c r="BL40" s="1">
        <f t="shared" si="30"/>
        <v>17</v>
      </c>
      <c r="BM40" s="1">
        <f t="shared" si="35"/>
        <v>70</v>
      </c>
      <c r="BN40" s="1">
        <f t="shared" si="31"/>
        <v>46</v>
      </c>
      <c r="BO40" s="1">
        <f t="shared" si="31"/>
        <v>46</v>
      </c>
      <c r="BP40" s="1">
        <f t="shared" si="31"/>
        <v>2799</v>
      </c>
      <c r="BQ40" s="1">
        <f t="shared" si="31"/>
        <v>9</v>
      </c>
      <c r="BR40" s="1">
        <f t="shared" si="31"/>
        <v>18</v>
      </c>
      <c r="BS40" s="1">
        <f t="shared" si="31"/>
        <v>0</v>
      </c>
      <c r="BT40" s="1">
        <f t="shared" si="31"/>
        <v>22</v>
      </c>
    </row>
    <row r="41" spans="1:72">
      <c r="A41" s="1">
        <v>37</v>
      </c>
      <c r="B41" s="1">
        <f t="shared" si="36"/>
        <v>21</v>
      </c>
      <c r="C41" s="1">
        <f t="shared" si="0"/>
        <v>21</v>
      </c>
      <c r="D41" s="1">
        <f t="shared" si="1"/>
        <v>10</v>
      </c>
      <c r="E41" s="1">
        <f t="shared" si="12"/>
        <v>10</v>
      </c>
      <c r="F41" s="1">
        <f t="shared" si="2"/>
        <v>10</v>
      </c>
      <c r="G41" s="1">
        <f t="shared" si="3"/>
        <v>10</v>
      </c>
      <c r="H41" s="1">
        <f t="shared" si="4"/>
        <v>10</v>
      </c>
      <c r="I41" s="2">
        <f t="shared" si="13"/>
        <v>34</v>
      </c>
      <c r="J41" s="2">
        <f t="shared" si="14"/>
        <v>14</v>
      </c>
      <c r="K41" s="2">
        <f t="shared" si="15"/>
        <v>29</v>
      </c>
      <c r="L41" s="2">
        <f t="shared" si="16"/>
        <v>19</v>
      </c>
      <c r="M41" s="2">
        <f t="shared" si="17"/>
        <v>490</v>
      </c>
      <c r="N41" s="2">
        <f t="shared" si="18"/>
        <v>2904</v>
      </c>
      <c r="O41" s="2">
        <f t="shared" si="19"/>
        <v>-2414</v>
      </c>
      <c r="Q41" s="2">
        <f t="shared" si="20"/>
        <v>71</v>
      </c>
      <c r="R41" s="2">
        <f t="shared" si="21"/>
        <v>48</v>
      </c>
      <c r="S41" s="2">
        <f t="shared" si="22"/>
        <v>48</v>
      </c>
      <c r="T41" s="2">
        <f t="shared" si="23"/>
        <v>2904</v>
      </c>
      <c r="U41" s="2">
        <f t="shared" si="24"/>
        <v>7</v>
      </c>
      <c r="V41" s="2">
        <f t="shared" si="24"/>
        <v>4</v>
      </c>
      <c r="W41" s="2">
        <f t="shared" si="24"/>
        <v>4</v>
      </c>
      <c r="X41" s="2">
        <f t="shared" si="24"/>
        <v>290</v>
      </c>
      <c r="Y41" s="2">
        <f t="shared" si="25"/>
        <v>4</v>
      </c>
      <c r="Z41" s="2">
        <f t="shared" si="25"/>
        <v>8</v>
      </c>
      <c r="AA41" s="2">
        <f t="shared" si="25"/>
        <v>0</v>
      </c>
      <c r="AB41" s="2">
        <f t="shared" si="25"/>
        <v>10</v>
      </c>
      <c r="AC41" s="184">
        <f t="shared" si="27"/>
        <v>0</v>
      </c>
      <c r="AD41" s="164">
        <v>37</v>
      </c>
      <c r="AE41" s="2">
        <f t="shared" si="26"/>
        <v>78</v>
      </c>
      <c r="AF41" s="2">
        <f t="shared" si="26"/>
        <v>52</v>
      </c>
      <c r="AG41" s="2">
        <f t="shared" si="26"/>
        <v>52</v>
      </c>
      <c r="AH41" s="2">
        <f t="shared" si="26"/>
        <v>3194</v>
      </c>
      <c r="AI41" s="2">
        <v>10</v>
      </c>
      <c r="AJ41" s="2">
        <v>20</v>
      </c>
      <c r="AK41" s="2">
        <v>0</v>
      </c>
      <c r="AL41" s="2">
        <v>25</v>
      </c>
      <c r="AM41" s="184"/>
      <c r="AN41" s="1">
        <v>37</v>
      </c>
      <c r="AO41" s="1">
        <f t="shared" si="32"/>
        <v>31</v>
      </c>
      <c r="AP41" s="1">
        <f t="shared" si="28"/>
        <v>20</v>
      </c>
      <c r="AQ41" s="1">
        <f t="shared" si="28"/>
        <v>20</v>
      </c>
      <c r="AR41" s="1">
        <f t="shared" si="28"/>
        <v>1277</v>
      </c>
      <c r="AS41" s="1">
        <f t="shared" si="28"/>
        <v>4</v>
      </c>
      <c r="AT41" s="1">
        <f t="shared" si="28"/>
        <v>8</v>
      </c>
      <c r="AU41" s="1">
        <f t="shared" si="28"/>
        <v>0</v>
      </c>
      <c r="AV41" s="1">
        <f t="shared" si="28"/>
        <v>10</v>
      </c>
      <c r="AW41" s="1">
        <f t="shared" si="33"/>
        <v>39</v>
      </c>
      <c r="AX41" s="1">
        <f t="shared" si="29"/>
        <v>26</v>
      </c>
      <c r="AY41" s="1">
        <f t="shared" si="29"/>
        <v>26</v>
      </c>
      <c r="AZ41" s="1">
        <f t="shared" si="29"/>
        <v>1597</v>
      </c>
      <c r="BA41" s="1">
        <f t="shared" si="29"/>
        <v>5</v>
      </c>
      <c r="BB41" s="1">
        <f t="shared" si="29"/>
        <v>10</v>
      </c>
      <c r="BC41" s="1">
        <f t="shared" si="29"/>
        <v>0</v>
      </c>
      <c r="BD41" s="1">
        <f t="shared" si="29"/>
        <v>12</v>
      </c>
      <c r="BE41" s="1">
        <f t="shared" si="34"/>
        <v>54</v>
      </c>
      <c r="BF41" s="1">
        <f t="shared" si="30"/>
        <v>36</v>
      </c>
      <c r="BG41" s="1">
        <f t="shared" si="30"/>
        <v>36</v>
      </c>
      <c r="BH41" s="1">
        <f t="shared" si="30"/>
        <v>2235</v>
      </c>
      <c r="BI41" s="1">
        <f t="shared" si="30"/>
        <v>7</v>
      </c>
      <c r="BJ41" s="1">
        <f t="shared" si="30"/>
        <v>14</v>
      </c>
      <c r="BK41" s="1">
        <f t="shared" si="30"/>
        <v>0</v>
      </c>
      <c r="BL41" s="1">
        <f t="shared" si="30"/>
        <v>17</v>
      </c>
      <c r="BM41" s="1">
        <f t="shared" si="35"/>
        <v>70</v>
      </c>
      <c r="BN41" s="1">
        <f t="shared" si="31"/>
        <v>46</v>
      </c>
      <c r="BO41" s="1">
        <f t="shared" si="31"/>
        <v>46</v>
      </c>
      <c r="BP41" s="1">
        <f t="shared" si="31"/>
        <v>2874</v>
      </c>
      <c r="BQ41" s="1">
        <f t="shared" si="31"/>
        <v>9</v>
      </c>
      <c r="BR41" s="1">
        <f t="shared" si="31"/>
        <v>18</v>
      </c>
      <c r="BS41" s="1">
        <f t="shared" si="31"/>
        <v>0</v>
      </c>
      <c r="BT41" s="1">
        <f t="shared" si="31"/>
        <v>22</v>
      </c>
    </row>
    <row r="42" spans="1:72">
      <c r="A42" s="1">
        <v>38</v>
      </c>
      <c r="B42" s="1">
        <f t="shared" si="36"/>
        <v>21</v>
      </c>
      <c r="C42" s="1">
        <f t="shared" si="0"/>
        <v>21</v>
      </c>
      <c r="D42" s="1">
        <f t="shared" si="1"/>
        <v>10</v>
      </c>
      <c r="E42" s="1">
        <f t="shared" si="12"/>
        <v>10</v>
      </c>
      <c r="F42" s="1">
        <f t="shared" si="2"/>
        <v>10</v>
      </c>
      <c r="G42" s="1">
        <f t="shared" si="3"/>
        <v>10</v>
      </c>
      <c r="H42" s="1">
        <f t="shared" si="4"/>
        <v>10</v>
      </c>
      <c r="I42" s="2">
        <f t="shared" si="13"/>
        <v>34</v>
      </c>
      <c r="J42" s="2">
        <f t="shared" si="14"/>
        <v>14</v>
      </c>
      <c r="K42" s="2">
        <f t="shared" si="15"/>
        <v>29</v>
      </c>
      <c r="L42" s="2">
        <f t="shared" si="16"/>
        <v>19</v>
      </c>
      <c r="M42" s="2">
        <f t="shared" si="17"/>
        <v>490</v>
      </c>
      <c r="N42" s="2">
        <f t="shared" si="18"/>
        <v>2980</v>
      </c>
      <c r="O42" s="2">
        <f t="shared" si="19"/>
        <v>-2490</v>
      </c>
      <c r="Q42" s="2">
        <f t="shared" si="20"/>
        <v>71</v>
      </c>
      <c r="R42" s="2">
        <f t="shared" si="21"/>
        <v>48</v>
      </c>
      <c r="S42" s="2">
        <f t="shared" si="22"/>
        <v>48</v>
      </c>
      <c r="T42" s="2">
        <f t="shared" si="23"/>
        <v>2980</v>
      </c>
      <c r="U42" s="2">
        <f t="shared" si="24"/>
        <v>7</v>
      </c>
      <c r="V42" s="2">
        <f t="shared" si="24"/>
        <v>4</v>
      </c>
      <c r="W42" s="2">
        <f t="shared" si="24"/>
        <v>4</v>
      </c>
      <c r="X42" s="2">
        <f t="shared" si="24"/>
        <v>298</v>
      </c>
      <c r="Y42" s="2">
        <f t="shared" si="25"/>
        <v>4</v>
      </c>
      <c r="Z42" s="2">
        <f t="shared" si="25"/>
        <v>8</v>
      </c>
      <c r="AA42" s="2">
        <f t="shared" si="25"/>
        <v>0</v>
      </c>
      <c r="AB42" s="2">
        <f t="shared" si="25"/>
        <v>10</v>
      </c>
      <c r="AC42" s="184">
        <f t="shared" si="27"/>
        <v>0</v>
      </c>
      <c r="AD42" s="2">
        <v>38</v>
      </c>
      <c r="AE42" s="2">
        <f t="shared" si="26"/>
        <v>78</v>
      </c>
      <c r="AF42" s="2">
        <f t="shared" si="26"/>
        <v>52</v>
      </c>
      <c r="AG42" s="2">
        <f t="shared" si="26"/>
        <v>52</v>
      </c>
      <c r="AH42" s="2">
        <f t="shared" si="26"/>
        <v>3278</v>
      </c>
      <c r="AI42" s="2">
        <v>10</v>
      </c>
      <c r="AJ42" s="2">
        <v>20</v>
      </c>
      <c r="AK42" s="2">
        <v>0</v>
      </c>
      <c r="AL42" s="2">
        <v>25</v>
      </c>
      <c r="AM42" s="184"/>
      <c r="AN42" s="1">
        <v>38</v>
      </c>
      <c r="AO42" s="1">
        <f t="shared" si="32"/>
        <v>31</v>
      </c>
      <c r="AP42" s="1">
        <f t="shared" si="28"/>
        <v>20</v>
      </c>
      <c r="AQ42" s="1">
        <f t="shared" si="28"/>
        <v>20</v>
      </c>
      <c r="AR42" s="1">
        <f t="shared" si="28"/>
        <v>1311</v>
      </c>
      <c r="AS42" s="1">
        <f t="shared" si="28"/>
        <v>4</v>
      </c>
      <c r="AT42" s="1">
        <f t="shared" si="28"/>
        <v>8</v>
      </c>
      <c r="AU42" s="1">
        <f t="shared" si="28"/>
        <v>0</v>
      </c>
      <c r="AV42" s="1">
        <f t="shared" si="28"/>
        <v>10</v>
      </c>
      <c r="AW42" s="1">
        <f t="shared" si="33"/>
        <v>39</v>
      </c>
      <c r="AX42" s="1">
        <f t="shared" si="29"/>
        <v>26</v>
      </c>
      <c r="AY42" s="1">
        <f t="shared" si="29"/>
        <v>26</v>
      </c>
      <c r="AZ42" s="1">
        <f t="shared" si="29"/>
        <v>1639</v>
      </c>
      <c r="BA42" s="1">
        <f t="shared" si="29"/>
        <v>5</v>
      </c>
      <c r="BB42" s="1">
        <f t="shared" si="29"/>
        <v>10</v>
      </c>
      <c r="BC42" s="1">
        <f t="shared" si="29"/>
        <v>0</v>
      </c>
      <c r="BD42" s="1">
        <f t="shared" si="29"/>
        <v>12</v>
      </c>
      <c r="BE42" s="1">
        <f t="shared" si="34"/>
        <v>54</v>
      </c>
      <c r="BF42" s="1">
        <f t="shared" si="30"/>
        <v>36</v>
      </c>
      <c r="BG42" s="1">
        <f t="shared" si="30"/>
        <v>36</v>
      </c>
      <c r="BH42" s="1">
        <f t="shared" si="30"/>
        <v>2294</v>
      </c>
      <c r="BI42" s="1">
        <f t="shared" si="30"/>
        <v>7</v>
      </c>
      <c r="BJ42" s="1">
        <f t="shared" si="30"/>
        <v>14</v>
      </c>
      <c r="BK42" s="1">
        <f t="shared" si="30"/>
        <v>0</v>
      </c>
      <c r="BL42" s="1">
        <f t="shared" si="30"/>
        <v>17</v>
      </c>
      <c r="BM42" s="1">
        <f t="shared" si="35"/>
        <v>70</v>
      </c>
      <c r="BN42" s="1">
        <f t="shared" si="31"/>
        <v>46</v>
      </c>
      <c r="BO42" s="1">
        <f t="shared" si="31"/>
        <v>46</v>
      </c>
      <c r="BP42" s="1">
        <f t="shared" si="31"/>
        <v>2950</v>
      </c>
      <c r="BQ42" s="1">
        <f t="shared" si="31"/>
        <v>9</v>
      </c>
      <c r="BR42" s="1">
        <f t="shared" si="31"/>
        <v>18</v>
      </c>
      <c r="BS42" s="1">
        <f t="shared" si="31"/>
        <v>0</v>
      </c>
      <c r="BT42" s="1">
        <f t="shared" si="31"/>
        <v>22</v>
      </c>
    </row>
    <row r="43" spans="1:72">
      <c r="A43" s="1">
        <v>39</v>
      </c>
      <c r="B43" s="1">
        <f t="shared" si="36"/>
        <v>21</v>
      </c>
      <c r="C43" s="1">
        <f t="shared" si="0"/>
        <v>21</v>
      </c>
      <c r="D43" s="1">
        <f t="shared" si="1"/>
        <v>10</v>
      </c>
      <c r="E43" s="1">
        <f t="shared" si="12"/>
        <v>10</v>
      </c>
      <c r="F43" s="1">
        <f t="shared" si="2"/>
        <v>10</v>
      </c>
      <c r="G43" s="1">
        <f t="shared" si="3"/>
        <v>10</v>
      </c>
      <c r="H43" s="1">
        <f t="shared" si="4"/>
        <v>10</v>
      </c>
      <c r="I43" s="2">
        <f t="shared" si="13"/>
        <v>34</v>
      </c>
      <c r="J43" s="2">
        <f t="shared" si="14"/>
        <v>14</v>
      </c>
      <c r="K43" s="2">
        <f t="shared" si="15"/>
        <v>29</v>
      </c>
      <c r="L43" s="2">
        <f t="shared" si="16"/>
        <v>19</v>
      </c>
      <c r="M43" s="2">
        <f t="shared" si="17"/>
        <v>490</v>
      </c>
      <c r="N43" s="2">
        <f t="shared" si="18"/>
        <v>3056</v>
      </c>
      <c r="O43" s="2">
        <f t="shared" si="19"/>
        <v>-2566</v>
      </c>
      <c r="Q43" s="2">
        <f t="shared" si="20"/>
        <v>71</v>
      </c>
      <c r="R43" s="2">
        <f t="shared" si="21"/>
        <v>48</v>
      </c>
      <c r="S43" s="2">
        <f t="shared" si="22"/>
        <v>48</v>
      </c>
      <c r="T43" s="2">
        <f t="shared" si="23"/>
        <v>3056</v>
      </c>
      <c r="U43" s="2">
        <f t="shared" si="24"/>
        <v>7</v>
      </c>
      <c r="V43" s="2">
        <f t="shared" si="24"/>
        <v>4</v>
      </c>
      <c r="W43" s="2">
        <f t="shared" si="24"/>
        <v>4</v>
      </c>
      <c r="X43" s="2">
        <f t="shared" si="24"/>
        <v>305</v>
      </c>
      <c r="Y43" s="2">
        <f t="shared" si="25"/>
        <v>4</v>
      </c>
      <c r="Z43" s="2">
        <f t="shared" si="25"/>
        <v>8</v>
      </c>
      <c r="AA43" s="2">
        <f t="shared" si="25"/>
        <v>0</v>
      </c>
      <c r="AB43" s="2">
        <f t="shared" si="25"/>
        <v>10</v>
      </c>
      <c r="AC43" s="184">
        <f t="shared" si="27"/>
        <v>0</v>
      </c>
      <c r="AD43" s="164">
        <v>39</v>
      </c>
      <c r="AE43" s="2">
        <f t="shared" si="26"/>
        <v>78</v>
      </c>
      <c r="AF43" s="2">
        <f t="shared" si="26"/>
        <v>52</v>
      </c>
      <c r="AG43" s="2">
        <f t="shared" si="26"/>
        <v>52</v>
      </c>
      <c r="AH43" s="2">
        <f t="shared" si="26"/>
        <v>3361</v>
      </c>
      <c r="AI43" s="2">
        <v>10</v>
      </c>
      <c r="AJ43" s="2">
        <v>20</v>
      </c>
      <c r="AK43" s="2">
        <v>0</v>
      </c>
      <c r="AL43" s="2">
        <v>25</v>
      </c>
      <c r="AM43" s="184"/>
      <c r="AN43" s="1">
        <v>39</v>
      </c>
      <c r="AO43" s="1">
        <f t="shared" si="32"/>
        <v>31</v>
      </c>
      <c r="AP43" s="1">
        <f t="shared" si="28"/>
        <v>20</v>
      </c>
      <c r="AQ43" s="1">
        <f t="shared" si="28"/>
        <v>20</v>
      </c>
      <c r="AR43" s="1">
        <f t="shared" si="28"/>
        <v>1344</v>
      </c>
      <c r="AS43" s="1">
        <f t="shared" si="28"/>
        <v>4</v>
      </c>
      <c r="AT43" s="1">
        <f t="shared" si="28"/>
        <v>8</v>
      </c>
      <c r="AU43" s="1">
        <f t="shared" si="28"/>
        <v>0</v>
      </c>
      <c r="AV43" s="1">
        <f t="shared" si="28"/>
        <v>10</v>
      </c>
      <c r="AW43" s="1">
        <f t="shared" si="33"/>
        <v>39</v>
      </c>
      <c r="AX43" s="1">
        <f t="shared" si="29"/>
        <v>26</v>
      </c>
      <c r="AY43" s="1">
        <f t="shared" si="29"/>
        <v>26</v>
      </c>
      <c r="AZ43" s="1">
        <f t="shared" si="29"/>
        <v>1680</v>
      </c>
      <c r="BA43" s="1">
        <f t="shared" si="29"/>
        <v>5</v>
      </c>
      <c r="BB43" s="1">
        <f t="shared" si="29"/>
        <v>10</v>
      </c>
      <c r="BC43" s="1">
        <f t="shared" si="29"/>
        <v>0</v>
      </c>
      <c r="BD43" s="1">
        <f t="shared" si="29"/>
        <v>12</v>
      </c>
      <c r="BE43" s="1">
        <f t="shared" si="34"/>
        <v>54</v>
      </c>
      <c r="BF43" s="1">
        <f t="shared" si="30"/>
        <v>36</v>
      </c>
      <c r="BG43" s="1">
        <f t="shared" si="30"/>
        <v>36</v>
      </c>
      <c r="BH43" s="1">
        <f t="shared" si="30"/>
        <v>2352</v>
      </c>
      <c r="BI43" s="1">
        <f t="shared" si="30"/>
        <v>7</v>
      </c>
      <c r="BJ43" s="1">
        <f t="shared" si="30"/>
        <v>14</v>
      </c>
      <c r="BK43" s="1">
        <f t="shared" si="30"/>
        <v>0</v>
      </c>
      <c r="BL43" s="1">
        <f t="shared" si="30"/>
        <v>17</v>
      </c>
      <c r="BM43" s="1">
        <f t="shared" si="35"/>
        <v>70</v>
      </c>
      <c r="BN43" s="1">
        <f t="shared" si="31"/>
        <v>46</v>
      </c>
      <c r="BO43" s="1">
        <f t="shared" si="31"/>
        <v>46</v>
      </c>
      <c r="BP43" s="1">
        <f t="shared" si="31"/>
        <v>3024</v>
      </c>
      <c r="BQ43" s="1">
        <f t="shared" si="31"/>
        <v>9</v>
      </c>
      <c r="BR43" s="1">
        <f t="shared" si="31"/>
        <v>18</v>
      </c>
      <c r="BS43" s="1">
        <f t="shared" si="31"/>
        <v>0</v>
      </c>
      <c r="BT43" s="1">
        <f t="shared" si="31"/>
        <v>22</v>
      </c>
    </row>
    <row r="44" spans="1:72">
      <c r="A44" s="1">
        <v>40</v>
      </c>
      <c r="B44" s="1">
        <f t="shared" si="36"/>
        <v>24</v>
      </c>
      <c r="C44" s="1">
        <f t="shared" si="0"/>
        <v>24</v>
      </c>
      <c r="D44" s="1">
        <f t="shared" si="1"/>
        <v>12</v>
      </c>
      <c r="E44" s="1">
        <f t="shared" si="12"/>
        <v>12</v>
      </c>
      <c r="F44" s="1">
        <f t="shared" si="2"/>
        <v>12</v>
      </c>
      <c r="G44" s="1">
        <f t="shared" si="3"/>
        <v>12</v>
      </c>
      <c r="H44" s="1">
        <f t="shared" si="4"/>
        <v>12</v>
      </c>
      <c r="I44" s="2">
        <f t="shared" si="13"/>
        <v>39</v>
      </c>
      <c r="J44" s="2">
        <f t="shared" si="14"/>
        <v>16</v>
      </c>
      <c r="K44" s="2">
        <f t="shared" si="15"/>
        <v>33</v>
      </c>
      <c r="L44" s="2">
        <f t="shared" si="16"/>
        <v>22</v>
      </c>
      <c r="M44" s="2">
        <f t="shared" si="17"/>
        <v>560</v>
      </c>
      <c r="N44" s="2">
        <f t="shared" si="18"/>
        <v>3133</v>
      </c>
      <c r="O44" s="2">
        <f t="shared" si="19"/>
        <v>-2573</v>
      </c>
      <c r="Q44" s="2">
        <f t="shared" si="20"/>
        <v>84</v>
      </c>
      <c r="R44" s="2">
        <f t="shared" si="21"/>
        <v>55</v>
      </c>
      <c r="S44" s="2">
        <f t="shared" si="22"/>
        <v>55</v>
      </c>
      <c r="T44" s="2">
        <f t="shared" si="23"/>
        <v>3133</v>
      </c>
      <c r="U44" s="2">
        <f t="shared" si="24"/>
        <v>8</v>
      </c>
      <c r="V44" s="2">
        <f t="shared" si="24"/>
        <v>5</v>
      </c>
      <c r="W44" s="2">
        <f t="shared" si="24"/>
        <v>5</v>
      </c>
      <c r="X44" s="2">
        <f t="shared" si="24"/>
        <v>313</v>
      </c>
      <c r="Y44" s="2">
        <f t="shared" si="25"/>
        <v>4</v>
      </c>
      <c r="Z44" s="2">
        <f t="shared" si="25"/>
        <v>8</v>
      </c>
      <c r="AA44" s="2">
        <f t="shared" si="25"/>
        <v>0</v>
      </c>
      <c r="AB44" s="2">
        <f t="shared" si="25"/>
        <v>10</v>
      </c>
      <c r="AC44" s="184">
        <f t="shared" si="27"/>
        <v>14</v>
      </c>
      <c r="AD44" s="2">
        <v>40</v>
      </c>
      <c r="AE44" s="2">
        <f t="shared" si="26"/>
        <v>92</v>
      </c>
      <c r="AF44" s="2">
        <f t="shared" si="26"/>
        <v>60</v>
      </c>
      <c r="AG44" s="2">
        <f t="shared" si="26"/>
        <v>60</v>
      </c>
      <c r="AH44" s="2">
        <f t="shared" si="26"/>
        <v>3446</v>
      </c>
      <c r="AI44" s="2">
        <v>10</v>
      </c>
      <c r="AJ44" s="2">
        <v>20</v>
      </c>
      <c r="AK44" s="2">
        <v>0</v>
      </c>
      <c r="AL44" s="2">
        <v>25</v>
      </c>
      <c r="AM44" s="184"/>
      <c r="AN44" s="1">
        <v>40</v>
      </c>
      <c r="AO44" s="1">
        <f t="shared" si="32"/>
        <v>36</v>
      </c>
      <c r="AP44" s="1">
        <f t="shared" si="28"/>
        <v>24</v>
      </c>
      <c r="AQ44" s="1">
        <f t="shared" si="28"/>
        <v>24</v>
      </c>
      <c r="AR44" s="1">
        <f t="shared" si="28"/>
        <v>1378</v>
      </c>
      <c r="AS44" s="1">
        <f t="shared" si="28"/>
        <v>4</v>
      </c>
      <c r="AT44" s="1">
        <f t="shared" si="28"/>
        <v>8</v>
      </c>
      <c r="AU44" s="1">
        <f t="shared" si="28"/>
        <v>0</v>
      </c>
      <c r="AV44" s="1">
        <f t="shared" si="28"/>
        <v>10</v>
      </c>
      <c r="AW44" s="1">
        <f t="shared" si="33"/>
        <v>46</v>
      </c>
      <c r="AX44" s="1">
        <f t="shared" si="29"/>
        <v>30</v>
      </c>
      <c r="AY44" s="1">
        <f t="shared" si="29"/>
        <v>30</v>
      </c>
      <c r="AZ44" s="1">
        <f t="shared" si="29"/>
        <v>1723</v>
      </c>
      <c r="BA44" s="1">
        <f t="shared" si="29"/>
        <v>5</v>
      </c>
      <c r="BB44" s="1">
        <f t="shared" si="29"/>
        <v>10</v>
      </c>
      <c r="BC44" s="1">
        <f t="shared" si="29"/>
        <v>0</v>
      </c>
      <c r="BD44" s="1">
        <f t="shared" si="29"/>
        <v>12</v>
      </c>
      <c r="BE44" s="1">
        <f t="shared" si="34"/>
        <v>64</v>
      </c>
      <c r="BF44" s="1">
        <f t="shared" si="30"/>
        <v>42</v>
      </c>
      <c r="BG44" s="1">
        <f t="shared" si="30"/>
        <v>42</v>
      </c>
      <c r="BH44" s="1">
        <f t="shared" si="30"/>
        <v>2412</v>
      </c>
      <c r="BI44" s="1">
        <f t="shared" si="30"/>
        <v>7</v>
      </c>
      <c r="BJ44" s="1">
        <f t="shared" si="30"/>
        <v>14</v>
      </c>
      <c r="BK44" s="1">
        <f t="shared" si="30"/>
        <v>0</v>
      </c>
      <c r="BL44" s="1">
        <f t="shared" si="30"/>
        <v>17</v>
      </c>
      <c r="BM44" s="1">
        <f t="shared" si="35"/>
        <v>82</v>
      </c>
      <c r="BN44" s="1">
        <f t="shared" si="31"/>
        <v>54</v>
      </c>
      <c r="BO44" s="1">
        <f t="shared" si="31"/>
        <v>54</v>
      </c>
      <c r="BP44" s="1">
        <f t="shared" si="31"/>
        <v>3101</v>
      </c>
      <c r="BQ44" s="1">
        <f t="shared" si="31"/>
        <v>9</v>
      </c>
      <c r="BR44" s="1">
        <f t="shared" si="31"/>
        <v>18</v>
      </c>
      <c r="BS44" s="1">
        <f t="shared" si="31"/>
        <v>0</v>
      </c>
      <c r="BT44" s="1">
        <f t="shared" si="31"/>
        <v>22</v>
      </c>
    </row>
    <row r="45" spans="1:72">
      <c r="A45" s="1">
        <v>41</v>
      </c>
      <c r="B45" s="1">
        <f t="shared" si="36"/>
        <v>24</v>
      </c>
      <c r="C45" s="1">
        <f t="shared" si="0"/>
        <v>24</v>
      </c>
      <c r="D45" s="1">
        <f t="shared" si="1"/>
        <v>12</v>
      </c>
      <c r="E45" s="1">
        <f t="shared" si="12"/>
        <v>12</v>
      </c>
      <c r="F45" s="1">
        <f t="shared" si="2"/>
        <v>12</v>
      </c>
      <c r="G45" s="1">
        <f t="shared" si="3"/>
        <v>12</v>
      </c>
      <c r="H45" s="1">
        <f t="shared" si="4"/>
        <v>12</v>
      </c>
      <c r="I45" s="2">
        <f t="shared" si="13"/>
        <v>39</v>
      </c>
      <c r="J45" s="2">
        <f t="shared" si="14"/>
        <v>16</v>
      </c>
      <c r="K45" s="2">
        <f t="shared" si="15"/>
        <v>33</v>
      </c>
      <c r="L45" s="2">
        <f t="shared" si="16"/>
        <v>22</v>
      </c>
      <c r="M45" s="2">
        <f t="shared" si="17"/>
        <v>560</v>
      </c>
      <c r="N45" s="2">
        <f t="shared" si="18"/>
        <v>3209</v>
      </c>
      <c r="O45" s="2">
        <f t="shared" si="19"/>
        <v>-2649</v>
      </c>
      <c r="Q45" s="2">
        <f t="shared" si="20"/>
        <v>84</v>
      </c>
      <c r="R45" s="2">
        <f t="shared" si="21"/>
        <v>55</v>
      </c>
      <c r="S45" s="2">
        <f t="shared" si="22"/>
        <v>55</v>
      </c>
      <c r="T45" s="2">
        <f t="shared" si="23"/>
        <v>3209</v>
      </c>
      <c r="U45" s="2">
        <f t="shared" si="24"/>
        <v>8</v>
      </c>
      <c r="V45" s="2">
        <f t="shared" si="24"/>
        <v>5</v>
      </c>
      <c r="W45" s="2">
        <f t="shared" si="24"/>
        <v>5</v>
      </c>
      <c r="X45" s="2">
        <f t="shared" si="24"/>
        <v>320</v>
      </c>
      <c r="Y45" s="2">
        <f t="shared" si="25"/>
        <v>4</v>
      </c>
      <c r="Z45" s="2">
        <f t="shared" si="25"/>
        <v>8</v>
      </c>
      <c r="AA45" s="2">
        <f t="shared" si="25"/>
        <v>0</v>
      </c>
      <c r="AB45" s="2">
        <f t="shared" si="25"/>
        <v>10</v>
      </c>
      <c r="AC45" s="184">
        <f t="shared" si="27"/>
        <v>0</v>
      </c>
      <c r="AD45" s="164">
        <v>41</v>
      </c>
      <c r="AE45" s="2">
        <f t="shared" si="26"/>
        <v>92</v>
      </c>
      <c r="AF45" s="2">
        <f t="shared" si="26"/>
        <v>60</v>
      </c>
      <c r="AG45" s="2">
        <f t="shared" si="26"/>
        <v>60</v>
      </c>
      <c r="AH45" s="2">
        <f t="shared" si="26"/>
        <v>3529</v>
      </c>
      <c r="AI45" s="2">
        <v>10</v>
      </c>
      <c r="AJ45" s="2">
        <v>20</v>
      </c>
      <c r="AK45" s="2">
        <v>0</v>
      </c>
      <c r="AL45" s="2">
        <v>25</v>
      </c>
      <c r="AM45" s="184"/>
      <c r="AN45" s="1">
        <v>41</v>
      </c>
      <c r="AO45" s="1">
        <f t="shared" si="32"/>
        <v>36</v>
      </c>
      <c r="AP45" s="1">
        <f t="shared" si="28"/>
        <v>24</v>
      </c>
      <c r="AQ45" s="1">
        <f t="shared" si="28"/>
        <v>24</v>
      </c>
      <c r="AR45" s="1">
        <f t="shared" si="28"/>
        <v>1411</v>
      </c>
      <c r="AS45" s="1">
        <f t="shared" si="28"/>
        <v>4</v>
      </c>
      <c r="AT45" s="1">
        <f t="shared" si="28"/>
        <v>8</v>
      </c>
      <c r="AU45" s="1">
        <f t="shared" si="28"/>
        <v>0</v>
      </c>
      <c r="AV45" s="1">
        <f t="shared" si="28"/>
        <v>10</v>
      </c>
      <c r="AW45" s="1">
        <f t="shared" si="33"/>
        <v>46</v>
      </c>
      <c r="AX45" s="1">
        <f t="shared" si="29"/>
        <v>30</v>
      </c>
      <c r="AY45" s="1">
        <f t="shared" si="29"/>
        <v>30</v>
      </c>
      <c r="AZ45" s="1">
        <f t="shared" si="29"/>
        <v>1764</v>
      </c>
      <c r="BA45" s="1">
        <f t="shared" si="29"/>
        <v>5</v>
      </c>
      <c r="BB45" s="1">
        <f t="shared" si="29"/>
        <v>10</v>
      </c>
      <c r="BC45" s="1">
        <f t="shared" si="29"/>
        <v>0</v>
      </c>
      <c r="BD45" s="1">
        <f t="shared" si="29"/>
        <v>12</v>
      </c>
      <c r="BE45" s="1">
        <f t="shared" si="34"/>
        <v>64</v>
      </c>
      <c r="BF45" s="1">
        <f t="shared" si="30"/>
        <v>42</v>
      </c>
      <c r="BG45" s="1">
        <f t="shared" si="30"/>
        <v>42</v>
      </c>
      <c r="BH45" s="1">
        <f t="shared" si="30"/>
        <v>2470</v>
      </c>
      <c r="BI45" s="1">
        <f t="shared" si="30"/>
        <v>7</v>
      </c>
      <c r="BJ45" s="1">
        <f t="shared" si="30"/>
        <v>14</v>
      </c>
      <c r="BK45" s="1">
        <f t="shared" si="30"/>
        <v>0</v>
      </c>
      <c r="BL45" s="1">
        <f t="shared" si="30"/>
        <v>17</v>
      </c>
      <c r="BM45" s="1">
        <f t="shared" si="35"/>
        <v>82</v>
      </c>
      <c r="BN45" s="1">
        <f t="shared" si="31"/>
        <v>54</v>
      </c>
      <c r="BO45" s="1">
        <f t="shared" si="31"/>
        <v>54</v>
      </c>
      <c r="BP45" s="1">
        <f t="shared" si="31"/>
        <v>3176</v>
      </c>
      <c r="BQ45" s="1">
        <f t="shared" si="31"/>
        <v>9</v>
      </c>
      <c r="BR45" s="1">
        <f t="shared" si="31"/>
        <v>18</v>
      </c>
      <c r="BS45" s="1">
        <f t="shared" si="31"/>
        <v>0</v>
      </c>
      <c r="BT45" s="1">
        <f t="shared" si="31"/>
        <v>22</v>
      </c>
    </row>
    <row r="46" spans="1:72">
      <c r="A46" s="1">
        <v>42</v>
      </c>
      <c r="B46" s="1">
        <f t="shared" si="36"/>
        <v>24</v>
      </c>
      <c r="C46" s="1">
        <f t="shared" si="0"/>
        <v>24</v>
      </c>
      <c r="D46" s="1">
        <f t="shared" si="1"/>
        <v>12</v>
      </c>
      <c r="E46" s="1">
        <f t="shared" si="12"/>
        <v>12</v>
      </c>
      <c r="F46" s="1">
        <f t="shared" si="2"/>
        <v>12</v>
      </c>
      <c r="G46" s="1">
        <f t="shared" si="3"/>
        <v>12</v>
      </c>
      <c r="H46" s="1">
        <f t="shared" si="4"/>
        <v>12</v>
      </c>
      <c r="I46" s="2">
        <f t="shared" si="13"/>
        <v>39</v>
      </c>
      <c r="J46" s="2">
        <f t="shared" si="14"/>
        <v>16</v>
      </c>
      <c r="K46" s="2">
        <f t="shared" si="15"/>
        <v>33</v>
      </c>
      <c r="L46" s="2">
        <f t="shared" si="16"/>
        <v>22</v>
      </c>
      <c r="M46" s="2">
        <f t="shared" si="17"/>
        <v>560</v>
      </c>
      <c r="N46" s="2">
        <f t="shared" si="18"/>
        <v>3285</v>
      </c>
      <c r="O46" s="2">
        <f t="shared" si="19"/>
        <v>-2725</v>
      </c>
      <c r="Q46" s="2">
        <f t="shared" si="20"/>
        <v>84</v>
      </c>
      <c r="R46" s="2">
        <f t="shared" si="21"/>
        <v>55</v>
      </c>
      <c r="S46" s="2">
        <f t="shared" si="22"/>
        <v>55</v>
      </c>
      <c r="T46" s="2">
        <f t="shared" si="23"/>
        <v>3285</v>
      </c>
      <c r="U46" s="2">
        <f t="shared" si="24"/>
        <v>8</v>
      </c>
      <c r="V46" s="2">
        <f t="shared" si="24"/>
        <v>5</v>
      </c>
      <c r="W46" s="2">
        <f t="shared" si="24"/>
        <v>5</v>
      </c>
      <c r="X46" s="2">
        <f t="shared" si="24"/>
        <v>328</v>
      </c>
      <c r="Y46" s="2">
        <f t="shared" si="25"/>
        <v>4</v>
      </c>
      <c r="Z46" s="2">
        <f t="shared" si="25"/>
        <v>8</v>
      </c>
      <c r="AA46" s="2">
        <f t="shared" si="25"/>
        <v>0</v>
      </c>
      <c r="AB46" s="2">
        <f t="shared" si="25"/>
        <v>10</v>
      </c>
      <c r="AC46" s="184">
        <f t="shared" si="27"/>
        <v>0</v>
      </c>
      <c r="AD46" s="2">
        <v>42</v>
      </c>
      <c r="AE46" s="2">
        <f t="shared" si="26"/>
        <v>92</v>
      </c>
      <c r="AF46" s="2">
        <f t="shared" si="26"/>
        <v>60</v>
      </c>
      <c r="AG46" s="2">
        <f t="shared" si="26"/>
        <v>60</v>
      </c>
      <c r="AH46" s="2">
        <f t="shared" si="26"/>
        <v>3613</v>
      </c>
      <c r="AI46" s="2">
        <v>10</v>
      </c>
      <c r="AJ46" s="2">
        <v>20</v>
      </c>
      <c r="AK46" s="2">
        <v>0</v>
      </c>
      <c r="AL46" s="2">
        <v>25</v>
      </c>
      <c r="AM46" s="184"/>
      <c r="AN46" s="1">
        <v>42</v>
      </c>
      <c r="AO46" s="1">
        <f t="shared" si="32"/>
        <v>36</v>
      </c>
      <c r="AP46" s="1">
        <f t="shared" si="28"/>
        <v>24</v>
      </c>
      <c r="AQ46" s="1">
        <f t="shared" si="28"/>
        <v>24</v>
      </c>
      <c r="AR46" s="1">
        <f t="shared" si="28"/>
        <v>1445</v>
      </c>
      <c r="AS46" s="1">
        <f t="shared" si="28"/>
        <v>4</v>
      </c>
      <c r="AT46" s="1">
        <f t="shared" si="28"/>
        <v>8</v>
      </c>
      <c r="AU46" s="1">
        <f t="shared" si="28"/>
        <v>0</v>
      </c>
      <c r="AV46" s="1">
        <f t="shared" si="28"/>
        <v>10</v>
      </c>
      <c r="AW46" s="1">
        <f t="shared" si="33"/>
        <v>46</v>
      </c>
      <c r="AX46" s="1">
        <f t="shared" si="29"/>
        <v>30</v>
      </c>
      <c r="AY46" s="1">
        <f t="shared" si="29"/>
        <v>30</v>
      </c>
      <c r="AZ46" s="1">
        <f t="shared" si="29"/>
        <v>1806</v>
      </c>
      <c r="BA46" s="1">
        <f t="shared" si="29"/>
        <v>5</v>
      </c>
      <c r="BB46" s="1">
        <f t="shared" si="29"/>
        <v>10</v>
      </c>
      <c r="BC46" s="1">
        <f t="shared" si="29"/>
        <v>0</v>
      </c>
      <c r="BD46" s="1">
        <f t="shared" si="29"/>
        <v>12</v>
      </c>
      <c r="BE46" s="1">
        <f t="shared" si="34"/>
        <v>64</v>
      </c>
      <c r="BF46" s="1">
        <f t="shared" si="30"/>
        <v>42</v>
      </c>
      <c r="BG46" s="1">
        <f t="shared" si="30"/>
        <v>42</v>
      </c>
      <c r="BH46" s="1">
        <f t="shared" si="30"/>
        <v>2529</v>
      </c>
      <c r="BI46" s="1">
        <f t="shared" si="30"/>
        <v>7</v>
      </c>
      <c r="BJ46" s="1">
        <f t="shared" si="30"/>
        <v>14</v>
      </c>
      <c r="BK46" s="1">
        <f t="shared" si="30"/>
        <v>0</v>
      </c>
      <c r="BL46" s="1">
        <f t="shared" si="30"/>
        <v>17</v>
      </c>
      <c r="BM46" s="1">
        <f t="shared" si="35"/>
        <v>82</v>
      </c>
      <c r="BN46" s="1">
        <f t="shared" si="31"/>
        <v>54</v>
      </c>
      <c r="BO46" s="1">
        <f t="shared" si="31"/>
        <v>54</v>
      </c>
      <c r="BP46" s="1">
        <f t="shared" si="31"/>
        <v>3251</v>
      </c>
      <c r="BQ46" s="1">
        <f t="shared" si="31"/>
        <v>9</v>
      </c>
      <c r="BR46" s="1">
        <f t="shared" si="31"/>
        <v>18</v>
      </c>
      <c r="BS46" s="1">
        <f t="shared" si="31"/>
        <v>0</v>
      </c>
      <c r="BT46" s="1">
        <f t="shared" si="31"/>
        <v>22</v>
      </c>
    </row>
    <row r="47" spans="1:72">
      <c r="A47" s="1">
        <v>43</v>
      </c>
      <c r="B47" s="1">
        <f t="shared" si="36"/>
        <v>24</v>
      </c>
      <c r="C47" s="1">
        <f t="shared" si="0"/>
        <v>24</v>
      </c>
      <c r="D47" s="1">
        <f t="shared" si="1"/>
        <v>12</v>
      </c>
      <c r="E47" s="1">
        <f t="shared" si="12"/>
        <v>12</v>
      </c>
      <c r="F47" s="1">
        <f t="shared" si="2"/>
        <v>12</v>
      </c>
      <c r="G47" s="1">
        <f t="shared" si="3"/>
        <v>12</v>
      </c>
      <c r="H47" s="1">
        <f t="shared" si="4"/>
        <v>12</v>
      </c>
      <c r="I47" s="2">
        <f t="shared" si="13"/>
        <v>39</v>
      </c>
      <c r="J47" s="2">
        <f t="shared" si="14"/>
        <v>16</v>
      </c>
      <c r="K47" s="2">
        <f t="shared" si="15"/>
        <v>33</v>
      </c>
      <c r="L47" s="2">
        <f t="shared" si="16"/>
        <v>22</v>
      </c>
      <c r="M47" s="2">
        <f t="shared" si="17"/>
        <v>560</v>
      </c>
      <c r="N47" s="2">
        <f t="shared" si="18"/>
        <v>3362</v>
      </c>
      <c r="O47" s="2">
        <f t="shared" si="19"/>
        <v>-2802</v>
      </c>
      <c r="Q47" s="2">
        <f t="shared" si="20"/>
        <v>84</v>
      </c>
      <c r="R47" s="2">
        <f t="shared" si="21"/>
        <v>55</v>
      </c>
      <c r="S47" s="2">
        <f t="shared" si="22"/>
        <v>55</v>
      </c>
      <c r="T47" s="2">
        <f t="shared" si="23"/>
        <v>3362</v>
      </c>
      <c r="U47" s="2">
        <f t="shared" si="24"/>
        <v>8</v>
      </c>
      <c r="V47" s="2">
        <f t="shared" si="24"/>
        <v>5</v>
      </c>
      <c r="W47" s="2">
        <f t="shared" si="24"/>
        <v>5</v>
      </c>
      <c r="X47" s="2">
        <f t="shared" si="24"/>
        <v>336</v>
      </c>
      <c r="Y47" s="2">
        <f t="shared" si="25"/>
        <v>4</v>
      </c>
      <c r="Z47" s="2">
        <f t="shared" si="25"/>
        <v>8</v>
      </c>
      <c r="AA47" s="2">
        <f t="shared" si="25"/>
        <v>0</v>
      </c>
      <c r="AB47" s="2">
        <f t="shared" si="25"/>
        <v>10</v>
      </c>
      <c r="AC47" s="184">
        <f t="shared" si="27"/>
        <v>0</v>
      </c>
      <c r="AD47" s="164">
        <v>43</v>
      </c>
      <c r="AE47" s="2">
        <f t="shared" si="26"/>
        <v>92</v>
      </c>
      <c r="AF47" s="2">
        <f t="shared" si="26"/>
        <v>60</v>
      </c>
      <c r="AG47" s="2">
        <f t="shared" si="26"/>
        <v>60</v>
      </c>
      <c r="AH47" s="2">
        <f t="shared" si="26"/>
        <v>3698</v>
      </c>
      <c r="AI47" s="2">
        <v>10</v>
      </c>
      <c r="AJ47" s="2">
        <v>20</v>
      </c>
      <c r="AK47" s="2">
        <v>0</v>
      </c>
      <c r="AL47" s="2">
        <v>25</v>
      </c>
      <c r="AM47" s="184"/>
      <c r="AN47" s="1">
        <v>43</v>
      </c>
      <c r="AO47" s="1">
        <f t="shared" si="32"/>
        <v>36</v>
      </c>
      <c r="AP47" s="1">
        <f t="shared" si="28"/>
        <v>24</v>
      </c>
      <c r="AQ47" s="1">
        <f t="shared" si="28"/>
        <v>24</v>
      </c>
      <c r="AR47" s="1">
        <f t="shared" si="28"/>
        <v>1479</v>
      </c>
      <c r="AS47" s="1">
        <f t="shared" si="28"/>
        <v>4</v>
      </c>
      <c r="AT47" s="1">
        <f t="shared" si="28"/>
        <v>8</v>
      </c>
      <c r="AU47" s="1">
        <f t="shared" si="28"/>
        <v>0</v>
      </c>
      <c r="AV47" s="1">
        <f t="shared" si="28"/>
        <v>10</v>
      </c>
      <c r="AW47" s="1">
        <f t="shared" si="33"/>
        <v>46</v>
      </c>
      <c r="AX47" s="1">
        <f t="shared" si="29"/>
        <v>30</v>
      </c>
      <c r="AY47" s="1">
        <f t="shared" si="29"/>
        <v>30</v>
      </c>
      <c r="AZ47" s="1">
        <f t="shared" si="29"/>
        <v>1849</v>
      </c>
      <c r="BA47" s="1">
        <f t="shared" si="29"/>
        <v>5</v>
      </c>
      <c r="BB47" s="1">
        <f t="shared" si="29"/>
        <v>10</v>
      </c>
      <c r="BC47" s="1">
        <f t="shared" si="29"/>
        <v>0</v>
      </c>
      <c r="BD47" s="1">
        <f t="shared" si="29"/>
        <v>12</v>
      </c>
      <c r="BE47" s="1">
        <f t="shared" si="34"/>
        <v>64</v>
      </c>
      <c r="BF47" s="1">
        <f t="shared" si="30"/>
        <v>42</v>
      </c>
      <c r="BG47" s="1">
        <f t="shared" si="30"/>
        <v>42</v>
      </c>
      <c r="BH47" s="1">
        <f t="shared" si="30"/>
        <v>2588</v>
      </c>
      <c r="BI47" s="1">
        <f t="shared" si="30"/>
        <v>7</v>
      </c>
      <c r="BJ47" s="1">
        <f t="shared" si="30"/>
        <v>14</v>
      </c>
      <c r="BK47" s="1">
        <f t="shared" si="30"/>
        <v>0</v>
      </c>
      <c r="BL47" s="1">
        <f t="shared" si="30"/>
        <v>17</v>
      </c>
      <c r="BM47" s="1">
        <f t="shared" si="35"/>
        <v>82</v>
      </c>
      <c r="BN47" s="1">
        <f t="shared" si="31"/>
        <v>54</v>
      </c>
      <c r="BO47" s="1">
        <f t="shared" si="31"/>
        <v>54</v>
      </c>
      <c r="BP47" s="1">
        <f t="shared" si="31"/>
        <v>3328</v>
      </c>
      <c r="BQ47" s="1">
        <f t="shared" si="31"/>
        <v>9</v>
      </c>
      <c r="BR47" s="1">
        <f t="shared" si="31"/>
        <v>18</v>
      </c>
      <c r="BS47" s="1">
        <f t="shared" si="31"/>
        <v>0</v>
      </c>
      <c r="BT47" s="1">
        <f t="shared" si="31"/>
        <v>22</v>
      </c>
    </row>
    <row r="48" spans="1:72">
      <c r="A48" s="1">
        <v>44</v>
      </c>
      <c r="B48" s="1">
        <f t="shared" si="36"/>
        <v>24</v>
      </c>
      <c r="C48" s="1">
        <f t="shared" si="0"/>
        <v>24</v>
      </c>
      <c r="D48" s="1">
        <f t="shared" si="1"/>
        <v>12</v>
      </c>
      <c r="E48" s="1">
        <f t="shared" si="12"/>
        <v>12</v>
      </c>
      <c r="F48" s="1">
        <f t="shared" si="2"/>
        <v>12</v>
      </c>
      <c r="G48" s="1">
        <f t="shared" si="3"/>
        <v>12</v>
      </c>
      <c r="H48" s="1">
        <f t="shared" si="4"/>
        <v>12</v>
      </c>
      <c r="I48" s="2">
        <f t="shared" si="13"/>
        <v>39</v>
      </c>
      <c r="J48" s="2">
        <f t="shared" si="14"/>
        <v>16</v>
      </c>
      <c r="K48" s="2">
        <f t="shared" si="15"/>
        <v>33</v>
      </c>
      <c r="L48" s="2">
        <f t="shared" si="16"/>
        <v>22</v>
      </c>
      <c r="M48" s="2">
        <f t="shared" si="17"/>
        <v>560</v>
      </c>
      <c r="N48" s="2">
        <f t="shared" si="18"/>
        <v>3438</v>
      </c>
      <c r="O48" s="2">
        <f t="shared" si="19"/>
        <v>-2878</v>
      </c>
      <c r="Q48" s="2">
        <f t="shared" si="20"/>
        <v>84</v>
      </c>
      <c r="R48" s="2">
        <f t="shared" si="21"/>
        <v>55</v>
      </c>
      <c r="S48" s="2">
        <f t="shared" si="22"/>
        <v>55</v>
      </c>
      <c r="T48" s="2">
        <f t="shared" si="23"/>
        <v>3438</v>
      </c>
      <c r="U48" s="2">
        <f t="shared" si="24"/>
        <v>8</v>
      </c>
      <c r="V48" s="2">
        <f t="shared" si="24"/>
        <v>5</v>
      </c>
      <c r="W48" s="2">
        <f t="shared" si="24"/>
        <v>5</v>
      </c>
      <c r="X48" s="2">
        <f t="shared" si="24"/>
        <v>343</v>
      </c>
      <c r="Y48" s="2">
        <f t="shared" si="25"/>
        <v>4</v>
      </c>
      <c r="Z48" s="2">
        <f t="shared" si="25"/>
        <v>8</v>
      </c>
      <c r="AA48" s="2">
        <f t="shared" si="25"/>
        <v>0</v>
      </c>
      <c r="AB48" s="2">
        <f t="shared" si="25"/>
        <v>10</v>
      </c>
      <c r="AC48" s="184">
        <f t="shared" si="27"/>
        <v>0</v>
      </c>
      <c r="AD48" s="2">
        <v>44</v>
      </c>
      <c r="AE48" s="2">
        <f t="shared" si="26"/>
        <v>92</v>
      </c>
      <c r="AF48" s="2">
        <f t="shared" si="26"/>
        <v>60</v>
      </c>
      <c r="AG48" s="2">
        <f t="shared" si="26"/>
        <v>60</v>
      </c>
      <c r="AH48" s="2">
        <f t="shared" si="26"/>
        <v>3781</v>
      </c>
      <c r="AI48" s="2">
        <v>10</v>
      </c>
      <c r="AJ48" s="2">
        <v>20</v>
      </c>
      <c r="AK48" s="2">
        <v>0</v>
      </c>
      <c r="AL48" s="2">
        <v>25</v>
      </c>
      <c r="AM48" s="184"/>
      <c r="AN48" s="1">
        <v>44</v>
      </c>
      <c r="AO48" s="1">
        <f t="shared" si="32"/>
        <v>36</v>
      </c>
      <c r="AP48" s="1">
        <f t="shared" si="28"/>
        <v>24</v>
      </c>
      <c r="AQ48" s="1">
        <f t="shared" si="28"/>
        <v>24</v>
      </c>
      <c r="AR48" s="1">
        <f t="shared" si="28"/>
        <v>1512</v>
      </c>
      <c r="AS48" s="1">
        <f t="shared" si="28"/>
        <v>4</v>
      </c>
      <c r="AT48" s="1">
        <f t="shared" si="28"/>
        <v>8</v>
      </c>
      <c r="AU48" s="1">
        <f t="shared" si="28"/>
        <v>0</v>
      </c>
      <c r="AV48" s="1">
        <f t="shared" si="28"/>
        <v>10</v>
      </c>
      <c r="AW48" s="1">
        <f t="shared" si="33"/>
        <v>46</v>
      </c>
      <c r="AX48" s="1">
        <f t="shared" si="29"/>
        <v>30</v>
      </c>
      <c r="AY48" s="1">
        <f t="shared" si="29"/>
        <v>30</v>
      </c>
      <c r="AZ48" s="1">
        <f t="shared" si="29"/>
        <v>1890</v>
      </c>
      <c r="BA48" s="1">
        <f t="shared" si="29"/>
        <v>5</v>
      </c>
      <c r="BB48" s="1">
        <f t="shared" si="29"/>
        <v>10</v>
      </c>
      <c r="BC48" s="1">
        <f t="shared" si="29"/>
        <v>0</v>
      </c>
      <c r="BD48" s="1">
        <f t="shared" si="29"/>
        <v>12</v>
      </c>
      <c r="BE48" s="1">
        <f t="shared" si="34"/>
        <v>64</v>
      </c>
      <c r="BF48" s="1">
        <f t="shared" si="30"/>
        <v>42</v>
      </c>
      <c r="BG48" s="1">
        <f t="shared" si="30"/>
        <v>42</v>
      </c>
      <c r="BH48" s="1">
        <f t="shared" si="30"/>
        <v>2646</v>
      </c>
      <c r="BI48" s="1">
        <f t="shared" si="30"/>
        <v>7</v>
      </c>
      <c r="BJ48" s="1">
        <f t="shared" si="30"/>
        <v>14</v>
      </c>
      <c r="BK48" s="1">
        <f t="shared" si="30"/>
        <v>0</v>
      </c>
      <c r="BL48" s="1">
        <f t="shared" si="30"/>
        <v>17</v>
      </c>
      <c r="BM48" s="1">
        <f t="shared" si="35"/>
        <v>82</v>
      </c>
      <c r="BN48" s="1">
        <f t="shared" si="31"/>
        <v>54</v>
      </c>
      <c r="BO48" s="1">
        <f t="shared" si="31"/>
        <v>54</v>
      </c>
      <c r="BP48" s="1">
        <f t="shared" si="31"/>
        <v>3402</v>
      </c>
      <c r="BQ48" s="1">
        <f t="shared" si="31"/>
        <v>9</v>
      </c>
      <c r="BR48" s="1">
        <f t="shared" si="31"/>
        <v>18</v>
      </c>
      <c r="BS48" s="1">
        <f t="shared" si="31"/>
        <v>0</v>
      </c>
      <c r="BT48" s="1">
        <f t="shared" si="31"/>
        <v>22</v>
      </c>
    </row>
    <row r="49" spans="1:72">
      <c r="A49" s="1">
        <v>45</v>
      </c>
      <c r="B49" s="1">
        <f t="shared" si="36"/>
        <v>27</v>
      </c>
      <c r="C49" s="1">
        <f t="shared" si="0"/>
        <v>27</v>
      </c>
      <c r="D49" s="1">
        <f t="shared" si="1"/>
        <v>13</v>
      </c>
      <c r="E49" s="1">
        <f t="shared" si="12"/>
        <v>13</v>
      </c>
      <c r="F49" s="1">
        <f t="shared" si="2"/>
        <v>13</v>
      </c>
      <c r="G49" s="1">
        <f t="shared" si="3"/>
        <v>13</v>
      </c>
      <c r="H49" s="1">
        <f t="shared" si="4"/>
        <v>13</v>
      </c>
      <c r="I49" s="2">
        <f t="shared" si="13"/>
        <v>44</v>
      </c>
      <c r="J49" s="2">
        <f t="shared" si="14"/>
        <v>18</v>
      </c>
      <c r="K49" s="2">
        <f t="shared" si="15"/>
        <v>37</v>
      </c>
      <c r="L49" s="2">
        <f t="shared" si="16"/>
        <v>24</v>
      </c>
      <c r="M49" s="2">
        <f t="shared" si="17"/>
        <v>630</v>
      </c>
      <c r="N49" s="2">
        <f t="shared" si="18"/>
        <v>3515</v>
      </c>
      <c r="O49" s="2">
        <f t="shared" si="19"/>
        <v>-2885</v>
      </c>
      <c r="Q49" s="2">
        <f t="shared" si="20"/>
        <v>92</v>
      </c>
      <c r="R49" s="2">
        <f t="shared" si="21"/>
        <v>62</v>
      </c>
      <c r="S49" s="2">
        <f t="shared" si="22"/>
        <v>61</v>
      </c>
      <c r="T49" s="2">
        <f t="shared" si="23"/>
        <v>3515</v>
      </c>
      <c r="U49" s="2">
        <f t="shared" si="24"/>
        <v>9</v>
      </c>
      <c r="V49" s="2">
        <f t="shared" si="24"/>
        <v>6</v>
      </c>
      <c r="W49" s="2">
        <f t="shared" si="24"/>
        <v>6</v>
      </c>
      <c r="X49" s="2">
        <f t="shared" si="24"/>
        <v>351</v>
      </c>
      <c r="Y49" s="2">
        <f t="shared" si="25"/>
        <v>4</v>
      </c>
      <c r="Z49" s="2">
        <f t="shared" si="25"/>
        <v>8</v>
      </c>
      <c r="AA49" s="2">
        <f t="shared" si="25"/>
        <v>0</v>
      </c>
      <c r="AB49" s="2">
        <f t="shared" si="25"/>
        <v>10</v>
      </c>
      <c r="AC49" s="184">
        <f t="shared" si="27"/>
        <v>9</v>
      </c>
      <c r="AD49" s="164">
        <v>45</v>
      </c>
      <c r="AE49" s="2">
        <f t="shared" si="26"/>
        <v>101</v>
      </c>
      <c r="AF49" s="2">
        <f t="shared" si="26"/>
        <v>68</v>
      </c>
      <c r="AG49" s="2">
        <f t="shared" si="26"/>
        <v>67</v>
      </c>
      <c r="AH49" s="2">
        <f t="shared" si="26"/>
        <v>3866</v>
      </c>
      <c r="AI49" s="2">
        <v>10</v>
      </c>
      <c r="AJ49" s="2">
        <v>20</v>
      </c>
      <c r="AK49" s="2">
        <v>0</v>
      </c>
      <c r="AL49" s="2">
        <v>25</v>
      </c>
      <c r="AM49" s="184"/>
      <c r="AN49" s="1">
        <v>45</v>
      </c>
      <c r="AO49" s="1">
        <f t="shared" si="32"/>
        <v>40</v>
      </c>
      <c r="AP49" s="1">
        <f t="shared" si="28"/>
        <v>27</v>
      </c>
      <c r="AQ49" s="1">
        <f t="shared" si="28"/>
        <v>26</v>
      </c>
      <c r="AR49" s="1">
        <f t="shared" si="28"/>
        <v>1546</v>
      </c>
      <c r="AS49" s="1">
        <f t="shared" si="28"/>
        <v>4</v>
      </c>
      <c r="AT49" s="1">
        <f t="shared" si="28"/>
        <v>8</v>
      </c>
      <c r="AU49" s="1">
        <f t="shared" si="28"/>
        <v>0</v>
      </c>
      <c r="AV49" s="1">
        <f t="shared" si="28"/>
        <v>10</v>
      </c>
      <c r="AW49" s="1">
        <f t="shared" si="33"/>
        <v>50</v>
      </c>
      <c r="AX49" s="1">
        <f t="shared" si="29"/>
        <v>34</v>
      </c>
      <c r="AY49" s="1">
        <f t="shared" si="29"/>
        <v>33</v>
      </c>
      <c r="AZ49" s="1">
        <f t="shared" si="29"/>
        <v>1933</v>
      </c>
      <c r="BA49" s="1">
        <f t="shared" si="29"/>
        <v>5</v>
      </c>
      <c r="BB49" s="1">
        <f t="shared" si="29"/>
        <v>10</v>
      </c>
      <c r="BC49" s="1">
        <f t="shared" si="29"/>
        <v>0</v>
      </c>
      <c r="BD49" s="1">
        <f t="shared" si="29"/>
        <v>12</v>
      </c>
      <c r="BE49" s="1">
        <f t="shared" si="34"/>
        <v>70</v>
      </c>
      <c r="BF49" s="1">
        <f t="shared" si="30"/>
        <v>47</v>
      </c>
      <c r="BG49" s="1">
        <f t="shared" si="30"/>
        <v>46</v>
      </c>
      <c r="BH49" s="1">
        <f t="shared" si="30"/>
        <v>2706</v>
      </c>
      <c r="BI49" s="1">
        <f t="shared" si="30"/>
        <v>7</v>
      </c>
      <c r="BJ49" s="1">
        <f t="shared" si="30"/>
        <v>14</v>
      </c>
      <c r="BK49" s="1">
        <f t="shared" si="30"/>
        <v>0</v>
      </c>
      <c r="BL49" s="1">
        <f t="shared" si="30"/>
        <v>17</v>
      </c>
      <c r="BM49" s="1">
        <f t="shared" si="35"/>
        <v>90</v>
      </c>
      <c r="BN49" s="1">
        <f t="shared" si="31"/>
        <v>61</v>
      </c>
      <c r="BO49" s="1">
        <f t="shared" si="31"/>
        <v>60</v>
      </c>
      <c r="BP49" s="1">
        <f t="shared" si="31"/>
        <v>3479</v>
      </c>
      <c r="BQ49" s="1">
        <f t="shared" si="31"/>
        <v>9</v>
      </c>
      <c r="BR49" s="1">
        <f t="shared" si="31"/>
        <v>18</v>
      </c>
      <c r="BS49" s="1">
        <f t="shared" si="31"/>
        <v>0</v>
      </c>
      <c r="BT49" s="1">
        <f t="shared" si="31"/>
        <v>22</v>
      </c>
    </row>
    <row r="50" spans="1:72">
      <c r="A50" s="1">
        <v>46</v>
      </c>
      <c r="B50" s="1">
        <f t="shared" si="36"/>
        <v>27</v>
      </c>
      <c r="C50" s="1">
        <f t="shared" si="0"/>
        <v>27</v>
      </c>
      <c r="D50" s="1">
        <f t="shared" si="1"/>
        <v>13</v>
      </c>
      <c r="E50" s="1">
        <f t="shared" si="12"/>
        <v>13</v>
      </c>
      <c r="F50" s="1">
        <f t="shared" si="2"/>
        <v>13</v>
      </c>
      <c r="G50" s="1">
        <f t="shared" si="3"/>
        <v>13</v>
      </c>
      <c r="H50" s="1">
        <f t="shared" si="4"/>
        <v>13</v>
      </c>
      <c r="I50" s="2">
        <f t="shared" si="13"/>
        <v>44</v>
      </c>
      <c r="J50" s="2">
        <f t="shared" si="14"/>
        <v>18</v>
      </c>
      <c r="K50" s="2">
        <f t="shared" si="15"/>
        <v>37</v>
      </c>
      <c r="L50" s="2">
        <f t="shared" si="16"/>
        <v>24</v>
      </c>
      <c r="M50" s="2">
        <f t="shared" si="17"/>
        <v>630</v>
      </c>
      <c r="N50" s="2">
        <f t="shared" si="18"/>
        <v>3592</v>
      </c>
      <c r="O50" s="2">
        <f t="shared" si="19"/>
        <v>-2962</v>
      </c>
      <c r="Q50" s="2">
        <f t="shared" si="20"/>
        <v>92</v>
      </c>
      <c r="R50" s="2">
        <f t="shared" si="21"/>
        <v>62</v>
      </c>
      <c r="S50" s="2">
        <f t="shared" si="22"/>
        <v>61</v>
      </c>
      <c r="T50" s="2">
        <f t="shared" si="23"/>
        <v>3592</v>
      </c>
      <c r="U50" s="2">
        <f t="shared" si="24"/>
        <v>9</v>
      </c>
      <c r="V50" s="2">
        <f t="shared" si="24"/>
        <v>6</v>
      </c>
      <c r="W50" s="2">
        <f t="shared" si="24"/>
        <v>6</v>
      </c>
      <c r="X50" s="2">
        <f t="shared" si="24"/>
        <v>359</v>
      </c>
      <c r="Y50" s="2">
        <f t="shared" si="25"/>
        <v>4</v>
      </c>
      <c r="Z50" s="2">
        <f t="shared" si="25"/>
        <v>8</v>
      </c>
      <c r="AA50" s="2">
        <f t="shared" si="25"/>
        <v>0</v>
      </c>
      <c r="AB50" s="2">
        <f t="shared" si="25"/>
        <v>10</v>
      </c>
      <c r="AC50" s="184">
        <f t="shared" si="27"/>
        <v>0</v>
      </c>
      <c r="AD50" s="2">
        <v>46</v>
      </c>
      <c r="AE50" s="2">
        <f t="shared" si="26"/>
        <v>101</v>
      </c>
      <c r="AF50" s="2">
        <f t="shared" si="26"/>
        <v>68</v>
      </c>
      <c r="AG50" s="2">
        <f t="shared" si="26"/>
        <v>67</v>
      </c>
      <c r="AH50" s="2">
        <f t="shared" si="26"/>
        <v>3951</v>
      </c>
      <c r="AI50" s="2">
        <v>10</v>
      </c>
      <c r="AJ50" s="2">
        <v>20</v>
      </c>
      <c r="AK50" s="2">
        <v>0</v>
      </c>
      <c r="AL50" s="2">
        <v>25</v>
      </c>
      <c r="AM50" s="184"/>
      <c r="AN50" s="1">
        <v>46</v>
      </c>
      <c r="AO50" s="1">
        <f t="shared" si="32"/>
        <v>40</v>
      </c>
      <c r="AP50" s="1">
        <f t="shared" si="28"/>
        <v>27</v>
      </c>
      <c r="AQ50" s="1">
        <f t="shared" si="28"/>
        <v>26</v>
      </c>
      <c r="AR50" s="1">
        <f t="shared" si="28"/>
        <v>1580</v>
      </c>
      <c r="AS50" s="1">
        <f t="shared" si="28"/>
        <v>4</v>
      </c>
      <c r="AT50" s="1">
        <f t="shared" si="28"/>
        <v>8</v>
      </c>
      <c r="AU50" s="1">
        <f t="shared" si="28"/>
        <v>0</v>
      </c>
      <c r="AV50" s="1">
        <f t="shared" si="28"/>
        <v>10</v>
      </c>
      <c r="AW50" s="1">
        <f t="shared" si="33"/>
        <v>50</v>
      </c>
      <c r="AX50" s="1">
        <f t="shared" si="29"/>
        <v>34</v>
      </c>
      <c r="AY50" s="1">
        <f t="shared" si="29"/>
        <v>33</v>
      </c>
      <c r="AZ50" s="1">
        <f t="shared" si="29"/>
        <v>1975</v>
      </c>
      <c r="BA50" s="1">
        <f t="shared" si="29"/>
        <v>5</v>
      </c>
      <c r="BB50" s="1">
        <f t="shared" si="29"/>
        <v>10</v>
      </c>
      <c r="BC50" s="1">
        <f t="shared" si="29"/>
        <v>0</v>
      </c>
      <c r="BD50" s="1">
        <f t="shared" si="29"/>
        <v>12</v>
      </c>
      <c r="BE50" s="1">
        <f t="shared" si="34"/>
        <v>70</v>
      </c>
      <c r="BF50" s="1">
        <f t="shared" si="30"/>
        <v>47</v>
      </c>
      <c r="BG50" s="1">
        <f t="shared" si="30"/>
        <v>46</v>
      </c>
      <c r="BH50" s="1">
        <f t="shared" si="30"/>
        <v>2765</v>
      </c>
      <c r="BI50" s="1">
        <f t="shared" si="30"/>
        <v>7</v>
      </c>
      <c r="BJ50" s="1">
        <f t="shared" si="30"/>
        <v>14</v>
      </c>
      <c r="BK50" s="1">
        <f t="shared" si="30"/>
        <v>0</v>
      </c>
      <c r="BL50" s="1">
        <f t="shared" si="30"/>
        <v>17</v>
      </c>
      <c r="BM50" s="1">
        <f t="shared" si="35"/>
        <v>90</v>
      </c>
      <c r="BN50" s="1">
        <f t="shared" si="31"/>
        <v>61</v>
      </c>
      <c r="BO50" s="1">
        <f t="shared" si="31"/>
        <v>60</v>
      </c>
      <c r="BP50" s="1">
        <f t="shared" si="31"/>
        <v>3555</v>
      </c>
      <c r="BQ50" s="1">
        <f t="shared" si="31"/>
        <v>9</v>
      </c>
      <c r="BR50" s="1">
        <f t="shared" si="31"/>
        <v>18</v>
      </c>
      <c r="BS50" s="1">
        <f t="shared" si="31"/>
        <v>0</v>
      </c>
      <c r="BT50" s="1">
        <f t="shared" si="31"/>
        <v>22</v>
      </c>
    </row>
    <row r="51" spans="1:72">
      <c r="A51" s="1">
        <v>47</v>
      </c>
      <c r="B51" s="1">
        <f t="shared" si="36"/>
        <v>27</v>
      </c>
      <c r="C51" s="1">
        <f t="shared" si="0"/>
        <v>27</v>
      </c>
      <c r="D51" s="1">
        <f t="shared" si="1"/>
        <v>13</v>
      </c>
      <c r="E51" s="1">
        <f t="shared" si="12"/>
        <v>13</v>
      </c>
      <c r="F51" s="1">
        <f t="shared" si="2"/>
        <v>13</v>
      </c>
      <c r="G51" s="1">
        <f t="shared" si="3"/>
        <v>13</v>
      </c>
      <c r="H51" s="1">
        <f t="shared" si="4"/>
        <v>13</v>
      </c>
      <c r="I51" s="2">
        <f t="shared" si="13"/>
        <v>44</v>
      </c>
      <c r="J51" s="2">
        <f t="shared" si="14"/>
        <v>18</v>
      </c>
      <c r="K51" s="2">
        <f t="shared" si="15"/>
        <v>37</v>
      </c>
      <c r="L51" s="2">
        <f t="shared" si="16"/>
        <v>24</v>
      </c>
      <c r="M51" s="2">
        <f t="shared" si="17"/>
        <v>630</v>
      </c>
      <c r="N51" s="2">
        <f t="shared" si="18"/>
        <v>3668</v>
      </c>
      <c r="O51" s="2">
        <f t="shared" si="19"/>
        <v>-3038</v>
      </c>
      <c r="Q51" s="2">
        <f t="shared" si="20"/>
        <v>92</v>
      </c>
      <c r="R51" s="2">
        <f t="shared" si="21"/>
        <v>62</v>
      </c>
      <c r="S51" s="2">
        <f t="shared" si="22"/>
        <v>61</v>
      </c>
      <c r="T51" s="2">
        <f t="shared" si="23"/>
        <v>3668</v>
      </c>
      <c r="U51" s="2">
        <f t="shared" si="24"/>
        <v>9</v>
      </c>
      <c r="V51" s="2">
        <f t="shared" si="24"/>
        <v>6</v>
      </c>
      <c r="W51" s="2">
        <f t="shared" si="24"/>
        <v>6</v>
      </c>
      <c r="X51" s="2">
        <f t="shared" si="24"/>
        <v>366</v>
      </c>
      <c r="Y51" s="2">
        <f t="shared" si="25"/>
        <v>4</v>
      </c>
      <c r="Z51" s="2">
        <f t="shared" si="25"/>
        <v>8</v>
      </c>
      <c r="AA51" s="2">
        <f t="shared" si="25"/>
        <v>0</v>
      </c>
      <c r="AB51" s="2">
        <f t="shared" si="25"/>
        <v>10</v>
      </c>
      <c r="AC51" s="184">
        <f t="shared" si="27"/>
        <v>0</v>
      </c>
      <c r="AD51" s="164">
        <v>47</v>
      </c>
      <c r="AE51" s="2">
        <f t="shared" si="26"/>
        <v>101</v>
      </c>
      <c r="AF51" s="2">
        <f t="shared" si="26"/>
        <v>68</v>
      </c>
      <c r="AG51" s="2">
        <f t="shared" si="26"/>
        <v>67</v>
      </c>
      <c r="AH51" s="2">
        <f t="shared" si="26"/>
        <v>4034</v>
      </c>
      <c r="AI51" s="2">
        <v>10</v>
      </c>
      <c r="AJ51" s="2">
        <v>20</v>
      </c>
      <c r="AK51" s="2">
        <v>0</v>
      </c>
      <c r="AL51" s="2">
        <v>25</v>
      </c>
      <c r="AM51" s="184"/>
      <c r="AN51" s="1">
        <v>47</v>
      </c>
      <c r="AO51" s="1">
        <f t="shared" si="32"/>
        <v>40</v>
      </c>
      <c r="AP51" s="1">
        <f t="shared" si="28"/>
        <v>27</v>
      </c>
      <c r="AQ51" s="1">
        <f t="shared" si="28"/>
        <v>26</v>
      </c>
      <c r="AR51" s="1">
        <f t="shared" si="28"/>
        <v>1613</v>
      </c>
      <c r="AS51" s="1">
        <f t="shared" si="28"/>
        <v>4</v>
      </c>
      <c r="AT51" s="1">
        <f t="shared" si="28"/>
        <v>8</v>
      </c>
      <c r="AU51" s="1">
        <f t="shared" si="28"/>
        <v>0</v>
      </c>
      <c r="AV51" s="1">
        <f t="shared" si="28"/>
        <v>10</v>
      </c>
      <c r="AW51" s="1">
        <f t="shared" si="33"/>
        <v>50</v>
      </c>
      <c r="AX51" s="1">
        <f t="shared" si="29"/>
        <v>34</v>
      </c>
      <c r="AY51" s="1">
        <f t="shared" si="29"/>
        <v>33</v>
      </c>
      <c r="AZ51" s="1">
        <f t="shared" si="29"/>
        <v>2017</v>
      </c>
      <c r="BA51" s="1">
        <f t="shared" si="29"/>
        <v>5</v>
      </c>
      <c r="BB51" s="1">
        <f t="shared" si="29"/>
        <v>10</v>
      </c>
      <c r="BC51" s="1">
        <f t="shared" si="29"/>
        <v>0</v>
      </c>
      <c r="BD51" s="1">
        <f t="shared" si="29"/>
        <v>12</v>
      </c>
      <c r="BE51" s="1">
        <f t="shared" si="34"/>
        <v>70</v>
      </c>
      <c r="BF51" s="1">
        <f t="shared" si="30"/>
        <v>47</v>
      </c>
      <c r="BG51" s="1">
        <f t="shared" si="30"/>
        <v>46</v>
      </c>
      <c r="BH51" s="1">
        <f t="shared" si="30"/>
        <v>2823</v>
      </c>
      <c r="BI51" s="1">
        <f t="shared" si="30"/>
        <v>7</v>
      </c>
      <c r="BJ51" s="1">
        <f t="shared" si="30"/>
        <v>14</v>
      </c>
      <c r="BK51" s="1">
        <f t="shared" si="30"/>
        <v>0</v>
      </c>
      <c r="BL51" s="1">
        <f t="shared" si="30"/>
        <v>17</v>
      </c>
      <c r="BM51" s="1">
        <f t="shared" si="35"/>
        <v>90</v>
      </c>
      <c r="BN51" s="1">
        <f t="shared" si="31"/>
        <v>61</v>
      </c>
      <c r="BO51" s="1">
        <f t="shared" si="31"/>
        <v>60</v>
      </c>
      <c r="BP51" s="1">
        <f t="shared" si="31"/>
        <v>3630</v>
      </c>
      <c r="BQ51" s="1">
        <f t="shared" si="31"/>
        <v>9</v>
      </c>
      <c r="BR51" s="1">
        <f t="shared" si="31"/>
        <v>18</v>
      </c>
      <c r="BS51" s="1">
        <f t="shared" si="31"/>
        <v>0</v>
      </c>
      <c r="BT51" s="1">
        <f t="shared" si="31"/>
        <v>22</v>
      </c>
    </row>
    <row r="52" spans="1:72">
      <c r="A52" s="1">
        <v>48</v>
      </c>
      <c r="B52" s="1">
        <f t="shared" si="36"/>
        <v>27</v>
      </c>
      <c r="C52" s="1">
        <f t="shared" si="0"/>
        <v>27</v>
      </c>
      <c r="D52" s="1">
        <f t="shared" si="1"/>
        <v>13</v>
      </c>
      <c r="E52" s="1">
        <f t="shared" si="12"/>
        <v>13</v>
      </c>
      <c r="F52" s="1">
        <f t="shared" si="2"/>
        <v>13</v>
      </c>
      <c r="G52" s="1">
        <f t="shared" si="3"/>
        <v>13</v>
      </c>
      <c r="H52" s="1">
        <f t="shared" si="4"/>
        <v>13</v>
      </c>
      <c r="I52" s="2">
        <f t="shared" si="13"/>
        <v>44</v>
      </c>
      <c r="J52" s="2">
        <f t="shared" si="14"/>
        <v>18</v>
      </c>
      <c r="K52" s="2">
        <f t="shared" si="15"/>
        <v>37</v>
      </c>
      <c r="L52" s="2">
        <f t="shared" si="16"/>
        <v>24</v>
      </c>
      <c r="M52" s="2">
        <f t="shared" si="17"/>
        <v>630</v>
      </c>
      <c r="N52" s="2">
        <f t="shared" si="18"/>
        <v>3745</v>
      </c>
      <c r="O52" s="2">
        <f t="shared" si="19"/>
        <v>-3115</v>
      </c>
      <c r="Q52" s="2">
        <f t="shared" si="20"/>
        <v>92</v>
      </c>
      <c r="R52" s="2">
        <f t="shared" si="21"/>
        <v>62</v>
      </c>
      <c r="S52" s="2">
        <f t="shared" si="22"/>
        <v>61</v>
      </c>
      <c r="T52" s="2">
        <f t="shared" si="23"/>
        <v>3745</v>
      </c>
      <c r="U52" s="2">
        <f t="shared" si="24"/>
        <v>9</v>
      </c>
      <c r="V52" s="2">
        <f t="shared" si="24"/>
        <v>6</v>
      </c>
      <c r="W52" s="2">
        <f t="shared" si="24"/>
        <v>6</v>
      </c>
      <c r="X52" s="2">
        <f t="shared" si="24"/>
        <v>374</v>
      </c>
      <c r="Y52" s="2">
        <f t="shared" si="25"/>
        <v>4</v>
      </c>
      <c r="Z52" s="2">
        <f t="shared" si="25"/>
        <v>8</v>
      </c>
      <c r="AA52" s="2">
        <f t="shared" si="25"/>
        <v>0</v>
      </c>
      <c r="AB52" s="2">
        <f t="shared" si="25"/>
        <v>10</v>
      </c>
      <c r="AC52" s="184">
        <f t="shared" si="27"/>
        <v>0</v>
      </c>
      <c r="AD52" s="2">
        <v>48</v>
      </c>
      <c r="AE52" s="2">
        <f t="shared" si="26"/>
        <v>101</v>
      </c>
      <c r="AF52" s="2">
        <f t="shared" si="26"/>
        <v>68</v>
      </c>
      <c r="AG52" s="2">
        <f t="shared" si="26"/>
        <v>67</v>
      </c>
      <c r="AH52" s="2">
        <f t="shared" si="26"/>
        <v>4119</v>
      </c>
      <c r="AI52" s="2">
        <v>10</v>
      </c>
      <c r="AJ52" s="2">
        <v>20</v>
      </c>
      <c r="AK52" s="2">
        <v>0</v>
      </c>
      <c r="AL52" s="2">
        <v>25</v>
      </c>
      <c r="AM52" s="184"/>
      <c r="AN52" s="1">
        <v>48</v>
      </c>
      <c r="AO52" s="1">
        <f t="shared" si="32"/>
        <v>40</v>
      </c>
      <c r="AP52" s="1">
        <f t="shared" si="28"/>
        <v>27</v>
      </c>
      <c r="AQ52" s="1">
        <f t="shared" si="28"/>
        <v>26</v>
      </c>
      <c r="AR52" s="1">
        <f t="shared" si="28"/>
        <v>1647</v>
      </c>
      <c r="AS52" s="1">
        <f t="shared" si="28"/>
        <v>4</v>
      </c>
      <c r="AT52" s="1">
        <f t="shared" si="28"/>
        <v>8</v>
      </c>
      <c r="AU52" s="1">
        <f t="shared" si="28"/>
        <v>0</v>
      </c>
      <c r="AV52" s="1">
        <f t="shared" si="28"/>
        <v>10</v>
      </c>
      <c r="AW52" s="1">
        <f t="shared" si="33"/>
        <v>50</v>
      </c>
      <c r="AX52" s="1">
        <f t="shared" si="29"/>
        <v>34</v>
      </c>
      <c r="AY52" s="1">
        <f t="shared" si="29"/>
        <v>33</v>
      </c>
      <c r="AZ52" s="1">
        <f t="shared" si="29"/>
        <v>2059</v>
      </c>
      <c r="BA52" s="1">
        <f t="shared" si="29"/>
        <v>5</v>
      </c>
      <c r="BB52" s="1">
        <f t="shared" si="29"/>
        <v>10</v>
      </c>
      <c r="BC52" s="1">
        <f t="shared" si="29"/>
        <v>0</v>
      </c>
      <c r="BD52" s="1">
        <f t="shared" si="29"/>
        <v>12</v>
      </c>
      <c r="BE52" s="1">
        <f t="shared" si="34"/>
        <v>70</v>
      </c>
      <c r="BF52" s="1">
        <f t="shared" si="30"/>
        <v>47</v>
      </c>
      <c r="BG52" s="1">
        <f t="shared" si="30"/>
        <v>46</v>
      </c>
      <c r="BH52" s="1">
        <f t="shared" si="30"/>
        <v>2883</v>
      </c>
      <c r="BI52" s="1">
        <f t="shared" si="30"/>
        <v>7</v>
      </c>
      <c r="BJ52" s="1">
        <f t="shared" si="30"/>
        <v>14</v>
      </c>
      <c r="BK52" s="1">
        <f t="shared" si="30"/>
        <v>0</v>
      </c>
      <c r="BL52" s="1">
        <f t="shared" si="30"/>
        <v>17</v>
      </c>
      <c r="BM52" s="1">
        <f t="shared" si="35"/>
        <v>90</v>
      </c>
      <c r="BN52" s="1">
        <f t="shared" si="31"/>
        <v>61</v>
      </c>
      <c r="BO52" s="1">
        <f t="shared" si="31"/>
        <v>60</v>
      </c>
      <c r="BP52" s="1">
        <f t="shared" si="31"/>
        <v>3707</v>
      </c>
      <c r="BQ52" s="1">
        <f t="shared" si="31"/>
        <v>9</v>
      </c>
      <c r="BR52" s="1">
        <f t="shared" si="31"/>
        <v>18</v>
      </c>
      <c r="BS52" s="1">
        <f t="shared" si="31"/>
        <v>0</v>
      </c>
      <c r="BT52" s="1">
        <f t="shared" si="31"/>
        <v>22</v>
      </c>
    </row>
    <row r="53" spans="1:72">
      <c r="A53" s="1">
        <v>49</v>
      </c>
      <c r="B53" s="1">
        <f t="shared" si="36"/>
        <v>27</v>
      </c>
      <c r="C53" s="1">
        <f t="shared" si="0"/>
        <v>27</v>
      </c>
      <c r="D53" s="1">
        <f t="shared" si="1"/>
        <v>13</v>
      </c>
      <c r="E53" s="1">
        <f t="shared" si="12"/>
        <v>13</v>
      </c>
      <c r="F53" s="1">
        <f t="shared" si="2"/>
        <v>13</v>
      </c>
      <c r="G53" s="1">
        <f t="shared" si="3"/>
        <v>13</v>
      </c>
      <c r="H53" s="1">
        <f t="shared" si="4"/>
        <v>13</v>
      </c>
      <c r="I53" s="2">
        <f t="shared" si="13"/>
        <v>44</v>
      </c>
      <c r="J53" s="2">
        <f t="shared" si="14"/>
        <v>18</v>
      </c>
      <c r="K53" s="2">
        <f t="shared" si="15"/>
        <v>37</v>
      </c>
      <c r="L53" s="2">
        <f t="shared" si="16"/>
        <v>24</v>
      </c>
      <c r="M53" s="2">
        <f t="shared" si="17"/>
        <v>630</v>
      </c>
      <c r="N53" s="2">
        <f t="shared" si="18"/>
        <v>3822</v>
      </c>
      <c r="O53" s="2">
        <f t="shared" si="19"/>
        <v>-3192</v>
      </c>
      <c r="Q53" s="2">
        <f t="shared" si="20"/>
        <v>92</v>
      </c>
      <c r="R53" s="2">
        <f t="shared" si="21"/>
        <v>62</v>
      </c>
      <c r="S53" s="2">
        <f t="shared" si="22"/>
        <v>61</v>
      </c>
      <c r="T53" s="2">
        <f t="shared" si="23"/>
        <v>3822</v>
      </c>
      <c r="U53" s="2">
        <f t="shared" si="24"/>
        <v>9</v>
      </c>
      <c r="V53" s="2">
        <f t="shared" si="24"/>
        <v>6</v>
      </c>
      <c r="W53" s="2">
        <f t="shared" si="24"/>
        <v>6</v>
      </c>
      <c r="X53" s="2">
        <f t="shared" si="24"/>
        <v>382</v>
      </c>
      <c r="Y53" s="2">
        <f t="shared" si="25"/>
        <v>4</v>
      </c>
      <c r="Z53" s="2">
        <f t="shared" si="25"/>
        <v>8</v>
      </c>
      <c r="AA53" s="2">
        <f t="shared" si="25"/>
        <v>0</v>
      </c>
      <c r="AB53" s="2">
        <f t="shared" si="25"/>
        <v>10</v>
      </c>
      <c r="AC53" s="184">
        <f t="shared" si="27"/>
        <v>0</v>
      </c>
      <c r="AD53" s="164">
        <v>49</v>
      </c>
      <c r="AE53" s="2">
        <f t="shared" si="26"/>
        <v>101</v>
      </c>
      <c r="AF53" s="2">
        <f t="shared" si="26"/>
        <v>68</v>
      </c>
      <c r="AG53" s="2">
        <f t="shared" si="26"/>
        <v>67</v>
      </c>
      <c r="AH53" s="2">
        <f t="shared" si="26"/>
        <v>4204</v>
      </c>
      <c r="AI53" s="2">
        <v>10</v>
      </c>
      <c r="AJ53" s="2">
        <v>20</v>
      </c>
      <c r="AK53" s="2">
        <v>0</v>
      </c>
      <c r="AL53" s="2">
        <v>25</v>
      </c>
      <c r="AM53" s="184"/>
      <c r="AN53" s="1">
        <v>49</v>
      </c>
      <c r="AO53" s="1">
        <f t="shared" si="32"/>
        <v>40</v>
      </c>
      <c r="AP53" s="1">
        <f t="shared" si="28"/>
        <v>27</v>
      </c>
      <c r="AQ53" s="1">
        <f t="shared" si="28"/>
        <v>26</v>
      </c>
      <c r="AR53" s="1">
        <f t="shared" si="28"/>
        <v>1681</v>
      </c>
      <c r="AS53" s="1">
        <f t="shared" si="28"/>
        <v>4</v>
      </c>
      <c r="AT53" s="1">
        <f t="shared" si="28"/>
        <v>8</v>
      </c>
      <c r="AU53" s="1">
        <f t="shared" si="28"/>
        <v>0</v>
      </c>
      <c r="AV53" s="1">
        <f t="shared" si="28"/>
        <v>10</v>
      </c>
      <c r="AW53" s="1">
        <f t="shared" si="33"/>
        <v>50</v>
      </c>
      <c r="AX53" s="1">
        <f t="shared" si="29"/>
        <v>34</v>
      </c>
      <c r="AY53" s="1">
        <f t="shared" si="29"/>
        <v>33</v>
      </c>
      <c r="AZ53" s="1">
        <f t="shared" si="29"/>
        <v>2102</v>
      </c>
      <c r="BA53" s="1">
        <f t="shared" si="29"/>
        <v>5</v>
      </c>
      <c r="BB53" s="1">
        <f t="shared" si="29"/>
        <v>10</v>
      </c>
      <c r="BC53" s="1">
        <f t="shared" si="29"/>
        <v>0</v>
      </c>
      <c r="BD53" s="1">
        <f t="shared" si="29"/>
        <v>12</v>
      </c>
      <c r="BE53" s="1">
        <f t="shared" si="34"/>
        <v>70</v>
      </c>
      <c r="BF53" s="1">
        <f t="shared" si="30"/>
        <v>47</v>
      </c>
      <c r="BG53" s="1">
        <f t="shared" si="30"/>
        <v>46</v>
      </c>
      <c r="BH53" s="1">
        <f t="shared" si="30"/>
        <v>2942</v>
      </c>
      <c r="BI53" s="1">
        <f t="shared" si="30"/>
        <v>7</v>
      </c>
      <c r="BJ53" s="1">
        <f t="shared" si="30"/>
        <v>14</v>
      </c>
      <c r="BK53" s="1">
        <f t="shared" si="30"/>
        <v>0</v>
      </c>
      <c r="BL53" s="1">
        <f t="shared" si="30"/>
        <v>17</v>
      </c>
      <c r="BM53" s="1">
        <f t="shared" si="35"/>
        <v>90</v>
      </c>
      <c r="BN53" s="1">
        <f t="shared" si="31"/>
        <v>61</v>
      </c>
      <c r="BO53" s="1">
        <f t="shared" si="31"/>
        <v>60</v>
      </c>
      <c r="BP53" s="1">
        <f t="shared" si="31"/>
        <v>3783</v>
      </c>
      <c r="BQ53" s="1">
        <f t="shared" si="31"/>
        <v>9</v>
      </c>
      <c r="BR53" s="1">
        <f t="shared" si="31"/>
        <v>18</v>
      </c>
      <c r="BS53" s="1">
        <f t="shared" si="31"/>
        <v>0</v>
      </c>
      <c r="BT53" s="1">
        <f t="shared" si="31"/>
        <v>22</v>
      </c>
    </row>
    <row r="54" spans="1:72">
      <c r="A54" s="1">
        <v>50</v>
      </c>
      <c r="B54" s="1">
        <f t="shared" si="36"/>
        <v>30</v>
      </c>
      <c r="C54" s="1">
        <f t="shared" si="0"/>
        <v>30</v>
      </c>
      <c r="D54" s="1">
        <f t="shared" si="1"/>
        <v>15</v>
      </c>
      <c r="E54" s="1">
        <f t="shared" si="12"/>
        <v>15</v>
      </c>
      <c r="F54" s="1">
        <f t="shared" si="2"/>
        <v>15</v>
      </c>
      <c r="G54" s="1">
        <f t="shared" si="3"/>
        <v>15</v>
      </c>
      <c r="H54" s="1">
        <f t="shared" si="4"/>
        <v>15</v>
      </c>
      <c r="I54" s="2">
        <f t="shared" si="13"/>
        <v>49</v>
      </c>
      <c r="J54" s="2">
        <f t="shared" si="14"/>
        <v>21</v>
      </c>
      <c r="K54" s="2">
        <f t="shared" si="15"/>
        <v>42</v>
      </c>
      <c r="L54" s="2">
        <f t="shared" si="16"/>
        <v>28</v>
      </c>
      <c r="M54" s="2">
        <f t="shared" si="17"/>
        <v>700</v>
      </c>
      <c r="N54" s="2">
        <f t="shared" si="18"/>
        <v>3899</v>
      </c>
      <c r="O54" s="2">
        <f t="shared" si="19"/>
        <v>-3199</v>
      </c>
      <c r="Q54" s="2">
        <f t="shared" si="20"/>
        <v>105</v>
      </c>
      <c r="R54" s="2">
        <f t="shared" si="21"/>
        <v>70</v>
      </c>
      <c r="S54" s="2">
        <f t="shared" si="22"/>
        <v>70</v>
      </c>
      <c r="T54" s="2">
        <f t="shared" si="23"/>
        <v>3899</v>
      </c>
      <c r="U54" s="2">
        <f t="shared" si="24"/>
        <v>10</v>
      </c>
      <c r="V54" s="2">
        <f t="shared" si="24"/>
        <v>7</v>
      </c>
      <c r="W54" s="2">
        <f t="shared" si="24"/>
        <v>7</v>
      </c>
      <c r="X54" s="2">
        <f t="shared" si="24"/>
        <v>389</v>
      </c>
      <c r="Y54" s="2">
        <f t="shared" si="25"/>
        <v>4</v>
      </c>
      <c r="Z54" s="2">
        <f t="shared" si="25"/>
        <v>8</v>
      </c>
      <c r="AA54" s="2">
        <f t="shared" si="25"/>
        <v>0</v>
      </c>
      <c r="AB54" s="2">
        <f t="shared" si="25"/>
        <v>10</v>
      </c>
      <c r="AC54" s="184">
        <f t="shared" si="27"/>
        <v>14</v>
      </c>
      <c r="AD54" s="2">
        <v>50</v>
      </c>
      <c r="AE54" s="2">
        <f t="shared" si="26"/>
        <v>115</v>
      </c>
      <c r="AF54" s="2">
        <f t="shared" si="26"/>
        <v>77</v>
      </c>
      <c r="AG54" s="2">
        <f t="shared" si="26"/>
        <v>77</v>
      </c>
      <c r="AH54" s="2">
        <f t="shared" si="26"/>
        <v>4288</v>
      </c>
      <c r="AI54" s="2">
        <v>10</v>
      </c>
      <c r="AJ54" s="2">
        <v>20</v>
      </c>
      <c r="AK54" s="2">
        <v>0</v>
      </c>
      <c r="AL54" s="2">
        <v>25</v>
      </c>
      <c r="AM54" s="184"/>
      <c r="AN54" s="1">
        <v>50</v>
      </c>
      <c r="AO54" s="1">
        <f t="shared" si="32"/>
        <v>46</v>
      </c>
      <c r="AP54" s="1">
        <f t="shared" si="28"/>
        <v>30</v>
      </c>
      <c r="AQ54" s="1">
        <f t="shared" si="28"/>
        <v>30</v>
      </c>
      <c r="AR54" s="1">
        <f t="shared" si="28"/>
        <v>1715</v>
      </c>
      <c r="AS54" s="1">
        <f t="shared" si="28"/>
        <v>4</v>
      </c>
      <c r="AT54" s="1">
        <f t="shared" si="28"/>
        <v>8</v>
      </c>
      <c r="AU54" s="1">
        <f t="shared" si="28"/>
        <v>0</v>
      </c>
      <c r="AV54" s="1">
        <f t="shared" si="28"/>
        <v>10</v>
      </c>
      <c r="AW54" s="1">
        <f t="shared" si="33"/>
        <v>57</v>
      </c>
      <c r="AX54" s="1">
        <f t="shared" si="29"/>
        <v>38</v>
      </c>
      <c r="AY54" s="1">
        <f t="shared" si="29"/>
        <v>38</v>
      </c>
      <c r="AZ54" s="1">
        <f t="shared" si="29"/>
        <v>2144</v>
      </c>
      <c r="BA54" s="1">
        <f t="shared" si="29"/>
        <v>5</v>
      </c>
      <c r="BB54" s="1">
        <f t="shared" si="29"/>
        <v>10</v>
      </c>
      <c r="BC54" s="1">
        <f t="shared" si="29"/>
        <v>0</v>
      </c>
      <c r="BD54" s="1">
        <f t="shared" si="29"/>
        <v>12</v>
      </c>
      <c r="BE54" s="1">
        <f t="shared" si="34"/>
        <v>80</v>
      </c>
      <c r="BF54" s="1">
        <f t="shared" si="30"/>
        <v>53</v>
      </c>
      <c r="BG54" s="1">
        <f t="shared" si="30"/>
        <v>53</v>
      </c>
      <c r="BH54" s="1">
        <f t="shared" si="30"/>
        <v>3001</v>
      </c>
      <c r="BI54" s="1">
        <f t="shared" si="30"/>
        <v>7</v>
      </c>
      <c r="BJ54" s="1">
        <f t="shared" si="30"/>
        <v>14</v>
      </c>
      <c r="BK54" s="1">
        <f t="shared" si="30"/>
        <v>0</v>
      </c>
      <c r="BL54" s="1">
        <f t="shared" si="30"/>
        <v>17</v>
      </c>
      <c r="BM54" s="1">
        <f t="shared" si="35"/>
        <v>103</v>
      </c>
      <c r="BN54" s="1">
        <f t="shared" si="31"/>
        <v>69</v>
      </c>
      <c r="BO54" s="1">
        <f t="shared" si="31"/>
        <v>69</v>
      </c>
      <c r="BP54" s="1">
        <f t="shared" si="31"/>
        <v>3859</v>
      </c>
      <c r="BQ54" s="1">
        <f t="shared" si="31"/>
        <v>9</v>
      </c>
      <c r="BR54" s="1">
        <f t="shared" si="31"/>
        <v>18</v>
      </c>
      <c r="BS54" s="1">
        <f t="shared" si="31"/>
        <v>0</v>
      </c>
      <c r="BT54" s="1">
        <f t="shared" si="31"/>
        <v>22</v>
      </c>
    </row>
    <row r="55" spans="1:72">
      <c r="A55" s="1">
        <v>51</v>
      </c>
      <c r="B55" s="1">
        <f t="shared" si="36"/>
        <v>30</v>
      </c>
      <c r="C55" s="1">
        <f t="shared" si="0"/>
        <v>30</v>
      </c>
      <c r="D55" s="1">
        <f t="shared" si="1"/>
        <v>15</v>
      </c>
      <c r="E55" s="1">
        <f t="shared" si="12"/>
        <v>15</v>
      </c>
      <c r="F55" s="1">
        <f t="shared" si="2"/>
        <v>15</v>
      </c>
      <c r="G55" s="1">
        <f t="shared" si="3"/>
        <v>15</v>
      </c>
      <c r="H55" s="1">
        <f t="shared" si="4"/>
        <v>15</v>
      </c>
      <c r="I55" s="2">
        <f t="shared" si="13"/>
        <v>49</v>
      </c>
      <c r="J55" s="2">
        <f t="shared" si="14"/>
        <v>21</v>
      </c>
      <c r="K55" s="2">
        <f t="shared" si="15"/>
        <v>42</v>
      </c>
      <c r="L55" s="2">
        <f t="shared" si="16"/>
        <v>28</v>
      </c>
      <c r="M55" s="2">
        <f t="shared" si="17"/>
        <v>700</v>
      </c>
      <c r="N55" s="2">
        <f t="shared" si="18"/>
        <v>3976</v>
      </c>
      <c r="O55" s="2">
        <f t="shared" si="19"/>
        <v>-3276</v>
      </c>
      <c r="Q55" s="2">
        <f t="shared" si="20"/>
        <v>105</v>
      </c>
      <c r="R55" s="2">
        <f t="shared" si="21"/>
        <v>70</v>
      </c>
      <c r="S55" s="2">
        <f t="shared" si="22"/>
        <v>70</v>
      </c>
      <c r="T55" s="2">
        <f t="shared" si="23"/>
        <v>3976</v>
      </c>
      <c r="U55" s="2">
        <f t="shared" si="24"/>
        <v>10</v>
      </c>
      <c r="V55" s="2">
        <f t="shared" si="24"/>
        <v>7</v>
      </c>
      <c r="W55" s="2">
        <f t="shared" si="24"/>
        <v>7</v>
      </c>
      <c r="X55" s="2">
        <f t="shared" si="24"/>
        <v>397</v>
      </c>
      <c r="Y55" s="2">
        <f t="shared" si="25"/>
        <v>4</v>
      </c>
      <c r="Z55" s="2">
        <f t="shared" si="25"/>
        <v>8</v>
      </c>
      <c r="AA55" s="2">
        <f t="shared" si="25"/>
        <v>0</v>
      </c>
      <c r="AB55" s="2">
        <f t="shared" si="25"/>
        <v>10</v>
      </c>
      <c r="AC55" s="184">
        <f t="shared" si="27"/>
        <v>0</v>
      </c>
      <c r="AD55" s="164">
        <v>51</v>
      </c>
      <c r="AE55" s="2">
        <f t="shared" si="26"/>
        <v>115</v>
      </c>
      <c r="AF55" s="2">
        <f t="shared" si="26"/>
        <v>77</v>
      </c>
      <c r="AG55" s="2">
        <f t="shared" si="26"/>
        <v>77</v>
      </c>
      <c r="AH55" s="2">
        <f t="shared" si="26"/>
        <v>4373</v>
      </c>
      <c r="AI55" s="2">
        <v>10</v>
      </c>
      <c r="AJ55" s="2">
        <v>20</v>
      </c>
      <c r="AK55" s="2">
        <v>0</v>
      </c>
      <c r="AL55" s="2">
        <v>25</v>
      </c>
      <c r="AM55" s="184"/>
      <c r="AN55" s="1">
        <v>51</v>
      </c>
      <c r="AO55" s="1">
        <f t="shared" si="32"/>
        <v>46</v>
      </c>
      <c r="AP55" s="1">
        <f t="shared" si="28"/>
        <v>30</v>
      </c>
      <c r="AQ55" s="1">
        <f t="shared" si="28"/>
        <v>30</v>
      </c>
      <c r="AR55" s="1">
        <f t="shared" si="28"/>
        <v>1749</v>
      </c>
      <c r="AS55" s="1">
        <f t="shared" si="28"/>
        <v>4</v>
      </c>
      <c r="AT55" s="1">
        <f t="shared" si="28"/>
        <v>8</v>
      </c>
      <c r="AU55" s="1">
        <f t="shared" si="28"/>
        <v>0</v>
      </c>
      <c r="AV55" s="1">
        <f t="shared" si="28"/>
        <v>10</v>
      </c>
      <c r="AW55" s="1">
        <f t="shared" si="33"/>
        <v>57</v>
      </c>
      <c r="AX55" s="1">
        <f t="shared" si="29"/>
        <v>38</v>
      </c>
      <c r="AY55" s="1">
        <f t="shared" si="29"/>
        <v>38</v>
      </c>
      <c r="AZ55" s="1">
        <f t="shared" si="29"/>
        <v>2186</v>
      </c>
      <c r="BA55" s="1">
        <f t="shared" si="29"/>
        <v>5</v>
      </c>
      <c r="BB55" s="1">
        <f t="shared" si="29"/>
        <v>10</v>
      </c>
      <c r="BC55" s="1">
        <f t="shared" si="29"/>
        <v>0</v>
      </c>
      <c r="BD55" s="1">
        <f t="shared" si="29"/>
        <v>12</v>
      </c>
      <c r="BE55" s="1">
        <f t="shared" si="34"/>
        <v>80</v>
      </c>
      <c r="BF55" s="1">
        <f t="shared" si="30"/>
        <v>53</v>
      </c>
      <c r="BG55" s="1">
        <f t="shared" si="30"/>
        <v>53</v>
      </c>
      <c r="BH55" s="1">
        <f t="shared" si="30"/>
        <v>3061</v>
      </c>
      <c r="BI55" s="1">
        <f t="shared" si="30"/>
        <v>7</v>
      </c>
      <c r="BJ55" s="1">
        <f t="shared" si="30"/>
        <v>14</v>
      </c>
      <c r="BK55" s="1">
        <f t="shared" si="30"/>
        <v>0</v>
      </c>
      <c r="BL55" s="1">
        <f t="shared" si="30"/>
        <v>17</v>
      </c>
      <c r="BM55" s="1">
        <f t="shared" si="35"/>
        <v>103</v>
      </c>
      <c r="BN55" s="1">
        <f t="shared" si="31"/>
        <v>69</v>
      </c>
      <c r="BO55" s="1">
        <f t="shared" si="31"/>
        <v>69</v>
      </c>
      <c r="BP55" s="1">
        <f t="shared" si="31"/>
        <v>3935</v>
      </c>
      <c r="BQ55" s="1">
        <f t="shared" si="31"/>
        <v>9</v>
      </c>
      <c r="BR55" s="1">
        <f t="shared" si="31"/>
        <v>18</v>
      </c>
      <c r="BS55" s="1">
        <f t="shared" si="31"/>
        <v>0</v>
      </c>
      <c r="BT55" s="1">
        <f t="shared" si="31"/>
        <v>22</v>
      </c>
    </row>
    <row r="56" spans="1:72">
      <c r="A56" s="1">
        <v>52</v>
      </c>
      <c r="B56" s="1">
        <f t="shared" si="36"/>
        <v>30</v>
      </c>
      <c r="C56" s="1">
        <f t="shared" si="0"/>
        <v>30</v>
      </c>
      <c r="D56" s="1">
        <f t="shared" si="1"/>
        <v>15</v>
      </c>
      <c r="E56" s="1">
        <f t="shared" si="12"/>
        <v>15</v>
      </c>
      <c r="F56" s="1">
        <f t="shared" si="2"/>
        <v>15</v>
      </c>
      <c r="G56" s="1">
        <f t="shared" si="3"/>
        <v>15</v>
      </c>
      <c r="H56" s="1">
        <f t="shared" si="4"/>
        <v>15</v>
      </c>
      <c r="I56" s="2">
        <f t="shared" si="13"/>
        <v>49</v>
      </c>
      <c r="J56" s="2">
        <f t="shared" si="14"/>
        <v>21</v>
      </c>
      <c r="K56" s="2">
        <f t="shared" si="15"/>
        <v>42</v>
      </c>
      <c r="L56" s="2">
        <f t="shared" si="16"/>
        <v>28</v>
      </c>
      <c r="M56" s="2">
        <f t="shared" si="17"/>
        <v>700</v>
      </c>
      <c r="N56" s="2">
        <f t="shared" si="18"/>
        <v>4054</v>
      </c>
      <c r="O56" s="2">
        <f t="shared" si="19"/>
        <v>-3354</v>
      </c>
      <c r="Q56" s="2">
        <f t="shared" si="20"/>
        <v>105</v>
      </c>
      <c r="R56" s="2">
        <f t="shared" si="21"/>
        <v>70</v>
      </c>
      <c r="S56" s="2">
        <f t="shared" si="22"/>
        <v>70</v>
      </c>
      <c r="T56" s="2">
        <f t="shared" si="23"/>
        <v>4054</v>
      </c>
      <c r="U56" s="2">
        <f t="shared" si="24"/>
        <v>10</v>
      </c>
      <c r="V56" s="2">
        <f t="shared" si="24"/>
        <v>7</v>
      </c>
      <c r="W56" s="2">
        <f t="shared" si="24"/>
        <v>7</v>
      </c>
      <c r="X56" s="2">
        <f t="shared" si="24"/>
        <v>405</v>
      </c>
      <c r="Y56" s="2">
        <f t="shared" si="25"/>
        <v>4</v>
      </c>
      <c r="Z56" s="2">
        <f t="shared" si="25"/>
        <v>8</v>
      </c>
      <c r="AA56" s="2">
        <f t="shared" si="25"/>
        <v>0</v>
      </c>
      <c r="AB56" s="2">
        <f t="shared" si="25"/>
        <v>10</v>
      </c>
      <c r="AC56" s="184">
        <f t="shared" si="27"/>
        <v>0</v>
      </c>
      <c r="AD56" s="2">
        <v>52</v>
      </c>
      <c r="AE56" s="2">
        <f t="shared" si="26"/>
        <v>115</v>
      </c>
      <c r="AF56" s="2">
        <f t="shared" si="26"/>
        <v>77</v>
      </c>
      <c r="AG56" s="2">
        <f t="shared" si="26"/>
        <v>77</v>
      </c>
      <c r="AH56" s="2">
        <f t="shared" si="26"/>
        <v>4459</v>
      </c>
      <c r="AI56" s="2">
        <v>10</v>
      </c>
      <c r="AJ56" s="2">
        <v>20</v>
      </c>
      <c r="AK56" s="2">
        <v>0</v>
      </c>
      <c r="AL56" s="2">
        <v>25</v>
      </c>
      <c r="AM56" s="184"/>
      <c r="AN56" s="1">
        <v>52</v>
      </c>
      <c r="AO56" s="1">
        <f t="shared" si="32"/>
        <v>46</v>
      </c>
      <c r="AP56" s="1">
        <f t="shared" si="28"/>
        <v>30</v>
      </c>
      <c r="AQ56" s="1">
        <f t="shared" si="28"/>
        <v>30</v>
      </c>
      <c r="AR56" s="1">
        <f t="shared" si="28"/>
        <v>1783</v>
      </c>
      <c r="AS56" s="1">
        <f t="shared" si="28"/>
        <v>4</v>
      </c>
      <c r="AT56" s="1">
        <f t="shared" si="28"/>
        <v>8</v>
      </c>
      <c r="AU56" s="1">
        <f t="shared" si="28"/>
        <v>0</v>
      </c>
      <c r="AV56" s="1">
        <f t="shared" si="28"/>
        <v>10</v>
      </c>
      <c r="AW56" s="1">
        <f t="shared" si="33"/>
        <v>57</v>
      </c>
      <c r="AX56" s="1">
        <f t="shared" si="29"/>
        <v>38</v>
      </c>
      <c r="AY56" s="1">
        <f t="shared" si="29"/>
        <v>38</v>
      </c>
      <c r="AZ56" s="1">
        <f t="shared" si="29"/>
        <v>2229</v>
      </c>
      <c r="BA56" s="1">
        <f t="shared" si="29"/>
        <v>5</v>
      </c>
      <c r="BB56" s="1">
        <f t="shared" si="29"/>
        <v>10</v>
      </c>
      <c r="BC56" s="1">
        <f t="shared" si="29"/>
        <v>0</v>
      </c>
      <c r="BD56" s="1">
        <f t="shared" si="29"/>
        <v>12</v>
      </c>
      <c r="BE56" s="1">
        <f t="shared" si="34"/>
        <v>80</v>
      </c>
      <c r="BF56" s="1">
        <f t="shared" si="30"/>
        <v>53</v>
      </c>
      <c r="BG56" s="1">
        <f t="shared" si="30"/>
        <v>53</v>
      </c>
      <c r="BH56" s="1">
        <f t="shared" si="30"/>
        <v>3121</v>
      </c>
      <c r="BI56" s="1">
        <f t="shared" si="30"/>
        <v>7</v>
      </c>
      <c r="BJ56" s="1">
        <f t="shared" si="30"/>
        <v>14</v>
      </c>
      <c r="BK56" s="1">
        <f t="shared" si="30"/>
        <v>0</v>
      </c>
      <c r="BL56" s="1">
        <f t="shared" si="30"/>
        <v>17</v>
      </c>
      <c r="BM56" s="1">
        <f t="shared" si="35"/>
        <v>103</v>
      </c>
      <c r="BN56" s="1">
        <f t="shared" si="31"/>
        <v>69</v>
      </c>
      <c r="BO56" s="1">
        <f t="shared" si="31"/>
        <v>69</v>
      </c>
      <c r="BP56" s="1">
        <f t="shared" si="31"/>
        <v>4013</v>
      </c>
      <c r="BQ56" s="1">
        <f t="shared" si="31"/>
        <v>9</v>
      </c>
      <c r="BR56" s="1">
        <f t="shared" si="31"/>
        <v>18</v>
      </c>
      <c r="BS56" s="1">
        <f t="shared" si="31"/>
        <v>0</v>
      </c>
      <c r="BT56" s="1">
        <f t="shared" si="31"/>
        <v>22</v>
      </c>
    </row>
    <row r="57" spans="1:72">
      <c r="A57" s="1">
        <v>53</v>
      </c>
      <c r="B57" s="1">
        <f t="shared" si="36"/>
        <v>30</v>
      </c>
      <c r="C57" s="1">
        <f t="shared" si="0"/>
        <v>30</v>
      </c>
      <c r="D57" s="1">
        <f t="shared" si="1"/>
        <v>15</v>
      </c>
      <c r="E57" s="1">
        <f t="shared" si="12"/>
        <v>15</v>
      </c>
      <c r="F57" s="1">
        <f t="shared" si="2"/>
        <v>15</v>
      </c>
      <c r="G57" s="1">
        <f t="shared" si="3"/>
        <v>15</v>
      </c>
      <c r="H57" s="1">
        <f t="shared" si="4"/>
        <v>15</v>
      </c>
      <c r="I57" s="2">
        <f t="shared" si="13"/>
        <v>49</v>
      </c>
      <c r="J57" s="2">
        <f t="shared" si="14"/>
        <v>21</v>
      </c>
      <c r="K57" s="2">
        <f t="shared" si="15"/>
        <v>42</v>
      </c>
      <c r="L57" s="2">
        <f t="shared" si="16"/>
        <v>28</v>
      </c>
      <c r="M57" s="2">
        <f t="shared" si="17"/>
        <v>700</v>
      </c>
      <c r="N57" s="2">
        <f t="shared" si="18"/>
        <v>4131</v>
      </c>
      <c r="O57" s="2">
        <f t="shared" si="19"/>
        <v>-3431</v>
      </c>
      <c r="Q57" s="2">
        <f t="shared" si="20"/>
        <v>105</v>
      </c>
      <c r="R57" s="2">
        <f t="shared" si="21"/>
        <v>70</v>
      </c>
      <c r="S57" s="2">
        <f t="shared" si="22"/>
        <v>70</v>
      </c>
      <c r="T57" s="2">
        <f t="shared" si="23"/>
        <v>4131</v>
      </c>
      <c r="U57" s="2">
        <f t="shared" si="24"/>
        <v>10</v>
      </c>
      <c r="V57" s="2">
        <f t="shared" si="24"/>
        <v>7</v>
      </c>
      <c r="W57" s="2">
        <f t="shared" si="24"/>
        <v>7</v>
      </c>
      <c r="X57" s="2">
        <f t="shared" si="24"/>
        <v>413</v>
      </c>
      <c r="Y57" s="2">
        <f t="shared" si="25"/>
        <v>4</v>
      </c>
      <c r="Z57" s="2">
        <f t="shared" si="25"/>
        <v>8</v>
      </c>
      <c r="AA57" s="2">
        <f t="shared" si="25"/>
        <v>0</v>
      </c>
      <c r="AB57" s="2">
        <f t="shared" si="25"/>
        <v>10</v>
      </c>
      <c r="AC57" s="184">
        <f t="shared" si="27"/>
        <v>0</v>
      </c>
      <c r="AD57" s="164">
        <v>53</v>
      </c>
      <c r="AE57" s="2">
        <f t="shared" si="26"/>
        <v>115</v>
      </c>
      <c r="AF57" s="2">
        <f t="shared" si="26"/>
        <v>77</v>
      </c>
      <c r="AG57" s="2">
        <f t="shared" si="26"/>
        <v>77</v>
      </c>
      <c r="AH57" s="2">
        <f t="shared" si="26"/>
        <v>4544</v>
      </c>
      <c r="AI57" s="2">
        <v>10</v>
      </c>
      <c r="AJ57" s="2">
        <v>20</v>
      </c>
      <c r="AK57" s="2">
        <v>0</v>
      </c>
      <c r="AL57" s="2">
        <v>25</v>
      </c>
      <c r="AM57" s="184"/>
      <c r="AN57" s="1">
        <v>53</v>
      </c>
      <c r="AO57" s="1">
        <f t="shared" si="32"/>
        <v>46</v>
      </c>
      <c r="AP57" s="1">
        <f t="shared" si="28"/>
        <v>30</v>
      </c>
      <c r="AQ57" s="1">
        <f t="shared" si="28"/>
        <v>30</v>
      </c>
      <c r="AR57" s="1">
        <f t="shared" si="28"/>
        <v>1817</v>
      </c>
      <c r="AS57" s="1">
        <f t="shared" si="28"/>
        <v>4</v>
      </c>
      <c r="AT57" s="1">
        <f t="shared" si="28"/>
        <v>8</v>
      </c>
      <c r="AU57" s="1">
        <f t="shared" si="28"/>
        <v>0</v>
      </c>
      <c r="AV57" s="1">
        <f t="shared" si="28"/>
        <v>10</v>
      </c>
      <c r="AW57" s="1">
        <f t="shared" si="33"/>
        <v>57</v>
      </c>
      <c r="AX57" s="1">
        <f t="shared" si="29"/>
        <v>38</v>
      </c>
      <c r="AY57" s="1">
        <f t="shared" si="29"/>
        <v>38</v>
      </c>
      <c r="AZ57" s="1">
        <f t="shared" si="29"/>
        <v>2272</v>
      </c>
      <c r="BA57" s="1">
        <f t="shared" si="29"/>
        <v>5</v>
      </c>
      <c r="BB57" s="1">
        <f t="shared" si="29"/>
        <v>10</v>
      </c>
      <c r="BC57" s="1">
        <f t="shared" si="29"/>
        <v>0</v>
      </c>
      <c r="BD57" s="1">
        <f t="shared" si="29"/>
        <v>12</v>
      </c>
      <c r="BE57" s="1">
        <f t="shared" si="34"/>
        <v>80</v>
      </c>
      <c r="BF57" s="1">
        <f t="shared" si="30"/>
        <v>53</v>
      </c>
      <c r="BG57" s="1">
        <f t="shared" si="30"/>
        <v>53</v>
      </c>
      <c r="BH57" s="1">
        <f t="shared" si="30"/>
        <v>3180</v>
      </c>
      <c r="BI57" s="1">
        <f t="shared" si="30"/>
        <v>7</v>
      </c>
      <c r="BJ57" s="1">
        <f t="shared" si="30"/>
        <v>14</v>
      </c>
      <c r="BK57" s="1">
        <f t="shared" si="30"/>
        <v>0</v>
      </c>
      <c r="BL57" s="1">
        <f t="shared" si="30"/>
        <v>17</v>
      </c>
      <c r="BM57" s="1">
        <f t="shared" si="35"/>
        <v>103</v>
      </c>
      <c r="BN57" s="1">
        <f t="shared" si="31"/>
        <v>69</v>
      </c>
      <c r="BO57" s="1">
        <f t="shared" si="31"/>
        <v>69</v>
      </c>
      <c r="BP57" s="1">
        <f t="shared" si="31"/>
        <v>4089</v>
      </c>
      <c r="BQ57" s="1">
        <f t="shared" si="31"/>
        <v>9</v>
      </c>
      <c r="BR57" s="1">
        <f t="shared" si="31"/>
        <v>18</v>
      </c>
      <c r="BS57" s="1">
        <f t="shared" si="31"/>
        <v>0</v>
      </c>
      <c r="BT57" s="1">
        <f t="shared" si="31"/>
        <v>22</v>
      </c>
    </row>
    <row r="58" spans="1:72">
      <c r="A58" s="1">
        <v>54</v>
      </c>
      <c r="B58" s="1">
        <f t="shared" si="36"/>
        <v>30</v>
      </c>
      <c r="C58" s="1">
        <f t="shared" si="0"/>
        <v>30</v>
      </c>
      <c r="D58" s="1">
        <f t="shared" si="1"/>
        <v>15</v>
      </c>
      <c r="E58" s="1">
        <f t="shared" si="12"/>
        <v>15</v>
      </c>
      <c r="F58" s="1">
        <f t="shared" si="2"/>
        <v>15</v>
      </c>
      <c r="G58" s="1">
        <f t="shared" si="3"/>
        <v>15</v>
      </c>
      <c r="H58" s="1">
        <f t="shared" si="4"/>
        <v>15</v>
      </c>
      <c r="I58" s="2">
        <f t="shared" si="13"/>
        <v>49</v>
      </c>
      <c r="J58" s="2">
        <f t="shared" si="14"/>
        <v>21</v>
      </c>
      <c r="K58" s="2">
        <f t="shared" si="15"/>
        <v>42</v>
      </c>
      <c r="L58" s="2">
        <f t="shared" si="16"/>
        <v>28</v>
      </c>
      <c r="M58" s="2">
        <f t="shared" si="17"/>
        <v>700</v>
      </c>
      <c r="N58" s="2">
        <f t="shared" si="18"/>
        <v>4208</v>
      </c>
      <c r="O58" s="2">
        <f t="shared" si="19"/>
        <v>-3508</v>
      </c>
      <c r="Q58" s="2">
        <f t="shared" si="20"/>
        <v>105</v>
      </c>
      <c r="R58" s="2">
        <f t="shared" si="21"/>
        <v>70</v>
      </c>
      <c r="S58" s="2">
        <f t="shared" si="22"/>
        <v>70</v>
      </c>
      <c r="T58" s="2">
        <f t="shared" si="23"/>
        <v>4208</v>
      </c>
      <c r="U58" s="2">
        <f t="shared" si="24"/>
        <v>10</v>
      </c>
      <c r="V58" s="2">
        <f t="shared" si="24"/>
        <v>7</v>
      </c>
      <c r="W58" s="2">
        <f t="shared" si="24"/>
        <v>7</v>
      </c>
      <c r="X58" s="2">
        <f t="shared" si="24"/>
        <v>420</v>
      </c>
      <c r="Y58" s="2">
        <f t="shared" si="25"/>
        <v>4</v>
      </c>
      <c r="Z58" s="2">
        <f t="shared" si="25"/>
        <v>8</v>
      </c>
      <c r="AA58" s="2">
        <f t="shared" si="25"/>
        <v>0</v>
      </c>
      <c r="AB58" s="2">
        <f t="shared" si="25"/>
        <v>10</v>
      </c>
      <c r="AC58" s="184">
        <f t="shared" si="27"/>
        <v>0</v>
      </c>
      <c r="AD58" s="2">
        <v>54</v>
      </c>
      <c r="AE58" s="2">
        <f t="shared" si="26"/>
        <v>115</v>
      </c>
      <c r="AF58" s="2">
        <f t="shared" si="26"/>
        <v>77</v>
      </c>
      <c r="AG58" s="2">
        <f t="shared" si="26"/>
        <v>77</v>
      </c>
      <c r="AH58" s="2">
        <f t="shared" si="26"/>
        <v>4628</v>
      </c>
      <c r="AI58" s="2">
        <v>10</v>
      </c>
      <c r="AJ58" s="2">
        <v>20</v>
      </c>
      <c r="AK58" s="2">
        <v>0</v>
      </c>
      <c r="AL58" s="2">
        <v>25</v>
      </c>
      <c r="AM58" s="184"/>
      <c r="AN58" s="1">
        <v>54</v>
      </c>
      <c r="AO58" s="1">
        <f t="shared" si="32"/>
        <v>46</v>
      </c>
      <c r="AP58" s="1">
        <f t="shared" si="28"/>
        <v>30</v>
      </c>
      <c r="AQ58" s="1">
        <f t="shared" si="28"/>
        <v>30</v>
      </c>
      <c r="AR58" s="1">
        <f t="shared" si="28"/>
        <v>1851</v>
      </c>
      <c r="AS58" s="1">
        <f t="shared" si="28"/>
        <v>4</v>
      </c>
      <c r="AT58" s="1">
        <f t="shared" si="28"/>
        <v>8</v>
      </c>
      <c r="AU58" s="1">
        <f t="shared" si="28"/>
        <v>0</v>
      </c>
      <c r="AV58" s="1">
        <f t="shared" si="28"/>
        <v>10</v>
      </c>
      <c r="AW58" s="1">
        <f t="shared" si="33"/>
        <v>57</v>
      </c>
      <c r="AX58" s="1">
        <f t="shared" si="29"/>
        <v>38</v>
      </c>
      <c r="AY58" s="1">
        <f t="shared" si="29"/>
        <v>38</v>
      </c>
      <c r="AZ58" s="1">
        <f t="shared" si="29"/>
        <v>2314</v>
      </c>
      <c r="BA58" s="1">
        <f t="shared" si="29"/>
        <v>5</v>
      </c>
      <c r="BB58" s="1">
        <f t="shared" si="29"/>
        <v>10</v>
      </c>
      <c r="BC58" s="1">
        <f t="shared" si="29"/>
        <v>0</v>
      </c>
      <c r="BD58" s="1">
        <f t="shared" si="29"/>
        <v>12</v>
      </c>
      <c r="BE58" s="1">
        <f t="shared" si="34"/>
        <v>80</v>
      </c>
      <c r="BF58" s="1">
        <f t="shared" si="30"/>
        <v>53</v>
      </c>
      <c r="BG58" s="1">
        <f t="shared" si="30"/>
        <v>53</v>
      </c>
      <c r="BH58" s="1">
        <f t="shared" si="30"/>
        <v>3239</v>
      </c>
      <c r="BI58" s="1">
        <f t="shared" si="30"/>
        <v>7</v>
      </c>
      <c r="BJ58" s="1">
        <f t="shared" si="30"/>
        <v>14</v>
      </c>
      <c r="BK58" s="1">
        <f t="shared" si="30"/>
        <v>0</v>
      </c>
      <c r="BL58" s="1">
        <f t="shared" si="30"/>
        <v>17</v>
      </c>
      <c r="BM58" s="1">
        <f t="shared" si="35"/>
        <v>103</v>
      </c>
      <c r="BN58" s="1">
        <f t="shared" si="31"/>
        <v>69</v>
      </c>
      <c r="BO58" s="1">
        <f t="shared" si="31"/>
        <v>69</v>
      </c>
      <c r="BP58" s="1">
        <f t="shared" si="31"/>
        <v>4165</v>
      </c>
      <c r="BQ58" s="1">
        <f t="shared" si="31"/>
        <v>9</v>
      </c>
      <c r="BR58" s="1">
        <f t="shared" si="31"/>
        <v>18</v>
      </c>
      <c r="BS58" s="1">
        <f t="shared" si="31"/>
        <v>0</v>
      </c>
      <c r="BT58" s="1">
        <f t="shared" si="31"/>
        <v>22</v>
      </c>
    </row>
    <row r="59" spans="1:72">
      <c r="A59" s="1">
        <v>55</v>
      </c>
      <c r="B59" s="1">
        <f t="shared" si="36"/>
        <v>33</v>
      </c>
      <c r="C59" s="1">
        <f t="shared" si="0"/>
        <v>33</v>
      </c>
      <c r="D59" s="1">
        <f t="shared" si="1"/>
        <v>16</v>
      </c>
      <c r="E59" s="1">
        <f t="shared" si="12"/>
        <v>16</v>
      </c>
      <c r="F59" s="1">
        <f t="shared" si="2"/>
        <v>16</v>
      </c>
      <c r="G59" s="1">
        <f t="shared" si="3"/>
        <v>16</v>
      </c>
      <c r="H59" s="1">
        <f t="shared" si="4"/>
        <v>16</v>
      </c>
      <c r="I59" s="2">
        <f t="shared" si="13"/>
        <v>53</v>
      </c>
      <c r="J59" s="2">
        <f t="shared" si="14"/>
        <v>22</v>
      </c>
      <c r="K59" s="2">
        <f t="shared" si="15"/>
        <v>46</v>
      </c>
      <c r="L59" s="2">
        <f t="shared" si="16"/>
        <v>30</v>
      </c>
      <c r="M59" s="2">
        <f t="shared" si="17"/>
        <v>770</v>
      </c>
      <c r="N59" s="2">
        <f t="shared" si="18"/>
        <v>4286</v>
      </c>
      <c r="O59" s="2">
        <f t="shared" si="19"/>
        <v>-3516</v>
      </c>
      <c r="Q59" s="2">
        <f t="shared" si="20"/>
        <v>113</v>
      </c>
      <c r="R59" s="2">
        <f t="shared" si="21"/>
        <v>75</v>
      </c>
      <c r="S59" s="2">
        <f t="shared" si="22"/>
        <v>76</v>
      </c>
      <c r="T59" s="2">
        <f t="shared" si="23"/>
        <v>4286</v>
      </c>
      <c r="U59" s="2">
        <f t="shared" si="24"/>
        <v>11</v>
      </c>
      <c r="V59" s="2">
        <f t="shared" si="24"/>
        <v>7</v>
      </c>
      <c r="W59" s="2">
        <f t="shared" si="24"/>
        <v>7</v>
      </c>
      <c r="X59" s="2">
        <f t="shared" si="24"/>
        <v>428</v>
      </c>
      <c r="Y59" s="2">
        <f t="shared" si="25"/>
        <v>4</v>
      </c>
      <c r="Z59" s="2">
        <f t="shared" si="25"/>
        <v>8</v>
      </c>
      <c r="AA59" s="2">
        <f t="shared" si="25"/>
        <v>0</v>
      </c>
      <c r="AB59" s="2">
        <f t="shared" si="25"/>
        <v>10</v>
      </c>
      <c r="AC59" s="184">
        <f t="shared" si="27"/>
        <v>9</v>
      </c>
      <c r="AD59" s="164">
        <v>55</v>
      </c>
      <c r="AE59" s="2">
        <f t="shared" si="26"/>
        <v>124</v>
      </c>
      <c r="AF59" s="2">
        <f t="shared" si="26"/>
        <v>82</v>
      </c>
      <c r="AG59" s="2">
        <f t="shared" si="26"/>
        <v>83</v>
      </c>
      <c r="AH59" s="2">
        <f t="shared" si="26"/>
        <v>4714</v>
      </c>
      <c r="AI59" s="2">
        <v>10</v>
      </c>
      <c r="AJ59" s="2">
        <v>20</v>
      </c>
      <c r="AK59" s="2">
        <v>0</v>
      </c>
      <c r="AL59" s="2">
        <v>25</v>
      </c>
      <c r="AM59" s="184"/>
      <c r="AN59" s="1">
        <v>55</v>
      </c>
      <c r="AO59" s="1">
        <f t="shared" si="32"/>
        <v>49</v>
      </c>
      <c r="AP59" s="1">
        <f t="shared" si="28"/>
        <v>32</v>
      </c>
      <c r="AQ59" s="1">
        <f t="shared" si="28"/>
        <v>33</v>
      </c>
      <c r="AR59" s="1">
        <f t="shared" si="28"/>
        <v>1885</v>
      </c>
      <c r="AS59" s="1">
        <f t="shared" si="28"/>
        <v>4</v>
      </c>
      <c r="AT59" s="1">
        <f t="shared" si="28"/>
        <v>8</v>
      </c>
      <c r="AU59" s="1">
        <f t="shared" si="28"/>
        <v>0</v>
      </c>
      <c r="AV59" s="1">
        <f t="shared" si="28"/>
        <v>10</v>
      </c>
      <c r="AW59" s="1">
        <f t="shared" si="33"/>
        <v>62</v>
      </c>
      <c r="AX59" s="1">
        <f t="shared" si="29"/>
        <v>41</v>
      </c>
      <c r="AY59" s="1">
        <f t="shared" si="29"/>
        <v>41</v>
      </c>
      <c r="AZ59" s="1">
        <f t="shared" si="29"/>
        <v>2357</v>
      </c>
      <c r="BA59" s="1">
        <f t="shared" si="29"/>
        <v>5</v>
      </c>
      <c r="BB59" s="1">
        <f t="shared" si="29"/>
        <v>10</v>
      </c>
      <c r="BC59" s="1">
        <f t="shared" si="29"/>
        <v>0</v>
      </c>
      <c r="BD59" s="1">
        <f t="shared" si="29"/>
        <v>12</v>
      </c>
      <c r="BE59" s="1">
        <f t="shared" si="34"/>
        <v>86</v>
      </c>
      <c r="BF59" s="1">
        <f t="shared" si="30"/>
        <v>57</v>
      </c>
      <c r="BG59" s="1">
        <f t="shared" si="30"/>
        <v>58</v>
      </c>
      <c r="BH59" s="1">
        <f t="shared" si="30"/>
        <v>3299</v>
      </c>
      <c r="BI59" s="1">
        <f t="shared" si="30"/>
        <v>7</v>
      </c>
      <c r="BJ59" s="1">
        <f t="shared" si="30"/>
        <v>14</v>
      </c>
      <c r="BK59" s="1">
        <f t="shared" si="30"/>
        <v>0</v>
      </c>
      <c r="BL59" s="1">
        <f t="shared" si="30"/>
        <v>17</v>
      </c>
      <c r="BM59" s="1">
        <f t="shared" si="35"/>
        <v>111</v>
      </c>
      <c r="BN59" s="1">
        <f t="shared" si="31"/>
        <v>73</v>
      </c>
      <c r="BO59" s="1">
        <f t="shared" si="31"/>
        <v>74</v>
      </c>
      <c r="BP59" s="1">
        <f t="shared" si="31"/>
        <v>4242</v>
      </c>
      <c r="BQ59" s="1">
        <f t="shared" si="31"/>
        <v>9</v>
      </c>
      <c r="BR59" s="1">
        <f t="shared" si="31"/>
        <v>18</v>
      </c>
      <c r="BS59" s="1">
        <f t="shared" si="31"/>
        <v>0</v>
      </c>
      <c r="BT59" s="1">
        <f t="shared" si="31"/>
        <v>22</v>
      </c>
    </row>
    <row r="60" spans="1:72">
      <c r="A60" s="1">
        <v>56</v>
      </c>
      <c r="B60" s="1">
        <f t="shared" si="36"/>
        <v>33</v>
      </c>
      <c r="C60" s="1">
        <f t="shared" si="0"/>
        <v>33</v>
      </c>
      <c r="D60" s="1">
        <f t="shared" si="1"/>
        <v>16</v>
      </c>
      <c r="E60" s="1">
        <f t="shared" si="12"/>
        <v>16</v>
      </c>
      <c r="F60" s="1">
        <f t="shared" si="2"/>
        <v>16</v>
      </c>
      <c r="G60" s="1">
        <f t="shared" si="3"/>
        <v>16</v>
      </c>
      <c r="H60" s="1">
        <f t="shared" si="4"/>
        <v>16</v>
      </c>
      <c r="I60" s="2">
        <f t="shared" si="13"/>
        <v>53</v>
      </c>
      <c r="J60" s="2">
        <f t="shared" si="14"/>
        <v>22</v>
      </c>
      <c r="K60" s="2">
        <f t="shared" si="15"/>
        <v>46</v>
      </c>
      <c r="L60" s="2">
        <f t="shared" si="16"/>
        <v>30</v>
      </c>
      <c r="M60" s="2">
        <f t="shared" si="17"/>
        <v>770</v>
      </c>
      <c r="N60" s="2">
        <f t="shared" si="18"/>
        <v>4363</v>
      </c>
      <c r="O60" s="2">
        <f t="shared" si="19"/>
        <v>-3593</v>
      </c>
      <c r="Q60" s="2">
        <f t="shared" si="20"/>
        <v>113</v>
      </c>
      <c r="R60" s="2">
        <f t="shared" si="21"/>
        <v>75</v>
      </c>
      <c r="S60" s="2">
        <f t="shared" si="22"/>
        <v>76</v>
      </c>
      <c r="T60" s="2">
        <f t="shared" si="23"/>
        <v>4363</v>
      </c>
      <c r="U60" s="2">
        <f t="shared" si="24"/>
        <v>11</v>
      </c>
      <c r="V60" s="2">
        <f t="shared" si="24"/>
        <v>7</v>
      </c>
      <c r="W60" s="2">
        <f t="shared" si="24"/>
        <v>7</v>
      </c>
      <c r="X60" s="2">
        <f t="shared" si="24"/>
        <v>436</v>
      </c>
      <c r="Y60" s="2">
        <f t="shared" si="25"/>
        <v>4</v>
      </c>
      <c r="Z60" s="2">
        <f t="shared" si="25"/>
        <v>8</v>
      </c>
      <c r="AA60" s="2">
        <f t="shared" si="25"/>
        <v>0</v>
      </c>
      <c r="AB60" s="2">
        <f t="shared" si="25"/>
        <v>10</v>
      </c>
      <c r="AC60" s="184">
        <f t="shared" si="27"/>
        <v>0</v>
      </c>
      <c r="AD60" s="2">
        <v>56</v>
      </c>
      <c r="AE60" s="2">
        <f t="shared" si="26"/>
        <v>124</v>
      </c>
      <c r="AF60" s="2">
        <f t="shared" si="26"/>
        <v>82</v>
      </c>
      <c r="AG60" s="2">
        <f t="shared" si="26"/>
        <v>83</v>
      </c>
      <c r="AH60" s="2">
        <f t="shared" si="26"/>
        <v>4799</v>
      </c>
      <c r="AI60" s="2">
        <v>10</v>
      </c>
      <c r="AJ60" s="2">
        <v>20</v>
      </c>
      <c r="AK60" s="2">
        <v>0</v>
      </c>
      <c r="AL60" s="2">
        <v>25</v>
      </c>
      <c r="AM60" s="184"/>
      <c r="AN60" s="1">
        <v>56</v>
      </c>
      <c r="AO60" s="1">
        <f t="shared" si="32"/>
        <v>49</v>
      </c>
      <c r="AP60" s="1">
        <f t="shared" si="28"/>
        <v>32</v>
      </c>
      <c r="AQ60" s="1">
        <f t="shared" si="28"/>
        <v>33</v>
      </c>
      <c r="AR60" s="1">
        <f t="shared" si="28"/>
        <v>1919</v>
      </c>
      <c r="AS60" s="1">
        <f t="shared" si="28"/>
        <v>4</v>
      </c>
      <c r="AT60" s="1">
        <f t="shared" si="28"/>
        <v>8</v>
      </c>
      <c r="AU60" s="1">
        <f t="shared" si="28"/>
        <v>0</v>
      </c>
      <c r="AV60" s="1">
        <f t="shared" si="28"/>
        <v>10</v>
      </c>
      <c r="AW60" s="1">
        <f t="shared" si="33"/>
        <v>62</v>
      </c>
      <c r="AX60" s="1">
        <f t="shared" si="29"/>
        <v>41</v>
      </c>
      <c r="AY60" s="1">
        <f t="shared" si="29"/>
        <v>41</v>
      </c>
      <c r="AZ60" s="1">
        <f t="shared" si="29"/>
        <v>2399</v>
      </c>
      <c r="BA60" s="1">
        <f t="shared" si="29"/>
        <v>5</v>
      </c>
      <c r="BB60" s="1">
        <f t="shared" si="29"/>
        <v>10</v>
      </c>
      <c r="BC60" s="1">
        <f t="shared" si="29"/>
        <v>0</v>
      </c>
      <c r="BD60" s="1">
        <f t="shared" si="29"/>
        <v>12</v>
      </c>
      <c r="BE60" s="1">
        <f t="shared" si="34"/>
        <v>86</v>
      </c>
      <c r="BF60" s="1">
        <f t="shared" si="30"/>
        <v>57</v>
      </c>
      <c r="BG60" s="1">
        <f t="shared" si="30"/>
        <v>58</v>
      </c>
      <c r="BH60" s="1">
        <f t="shared" si="30"/>
        <v>3359</v>
      </c>
      <c r="BI60" s="1">
        <f t="shared" si="30"/>
        <v>7</v>
      </c>
      <c r="BJ60" s="1">
        <f t="shared" si="30"/>
        <v>14</v>
      </c>
      <c r="BK60" s="1">
        <f t="shared" si="30"/>
        <v>0</v>
      </c>
      <c r="BL60" s="1">
        <f t="shared" si="30"/>
        <v>17</v>
      </c>
      <c r="BM60" s="1">
        <f t="shared" si="35"/>
        <v>111</v>
      </c>
      <c r="BN60" s="1">
        <f t="shared" si="31"/>
        <v>73</v>
      </c>
      <c r="BO60" s="1">
        <f t="shared" si="31"/>
        <v>74</v>
      </c>
      <c r="BP60" s="1">
        <f t="shared" si="31"/>
        <v>4319</v>
      </c>
      <c r="BQ60" s="1">
        <f t="shared" si="31"/>
        <v>9</v>
      </c>
      <c r="BR60" s="1">
        <f t="shared" si="31"/>
        <v>18</v>
      </c>
      <c r="BS60" s="1">
        <f t="shared" si="31"/>
        <v>0</v>
      </c>
      <c r="BT60" s="1">
        <f t="shared" si="31"/>
        <v>22</v>
      </c>
    </row>
    <row r="61" spans="1:72">
      <c r="A61" s="1">
        <v>57</v>
      </c>
      <c r="B61" s="1">
        <f t="shared" si="36"/>
        <v>33</v>
      </c>
      <c r="C61" s="1">
        <f t="shared" si="0"/>
        <v>33</v>
      </c>
      <c r="D61" s="1">
        <f t="shared" si="1"/>
        <v>16</v>
      </c>
      <c r="E61" s="1">
        <f t="shared" si="12"/>
        <v>16</v>
      </c>
      <c r="F61" s="1">
        <f t="shared" si="2"/>
        <v>16</v>
      </c>
      <c r="G61" s="1">
        <f t="shared" si="3"/>
        <v>16</v>
      </c>
      <c r="H61" s="1">
        <f t="shared" si="4"/>
        <v>16</v>
      </c>
      <c r="I61" s="2">
        <f t="shared" si="13"/>
        <v>53</v>
      </c>
      <c r="J61" s="2">
        <f t="shared" si="14"/>
        <v>22</v>
      </c>
      <c r="K61" s="2">
        <f t="shared" si="15"/>
        <v>46</v>
      </c>
      <c r="L61" s="2">
        <f t="shared" si="16"/>
        <v>30</v>
      </c>
      <c r="M61" s="2">
        <f t="shared" si="17"/>
        <v>770</v>
      </c>
      <c r="N61" s="2">
        <f t="shared" si="18"/>
        <v>4441</v>
      </c>
      <c r="O61" s="2">
        <f t="shared" si="19"/>
        <v>-3671</v>
      </c>
      <c r="Q61" s="2">
        <f t="shared" si="20"/>
        <v>113</v>
      </c>
      <c r="R61" s="2">
        <f t="shared" si="21"/>
        <v>75</v>
      </c>
      <c r="S61" s="2">
        <f t="shared" si="22"/>
        <v>76</v>
      </c>
      <c r="T61" s="2">
        <f t="shared" si="23"/>
        <v>4441</v>
      </c>
      <c r="U61" s="2">
        <f t="shared" si="24"/>
        <v>11</v>
      </c>
      <c r="V61" s="2">
        <f t="shared" si="24"/>
        <v>7</v>
      </c>
      <c r="W61" s="2">
        <f t="shared" si="24"/>
        <v>7</v>
      </c>
      <c r="X61" s="2">
        <f t="shared" si="24"/>
        <v>444</v>
      </c>
      <c r="Y61" s="2">
        <f t="shared" si="25"/>
        <v>4</v>
      </c>
      <c r="Z61" s="2">
        <f t="shared" si="25"/>
        <v>8</v>
      </c>
      <c r="AA61" s="2">
        <f t="shared" si="25"/>
        <v>0</v>
      </c>
      <c r="AB61" s="2">
        <f t="shared" si="25"/>
        <v>10</v>
      </c>
      <c r="AC61" s="184">
        <f t="shared" si="27"/>
        <v>0</v>
      </c>
      <c r="AD61" s="164">
        <v>57</v>
      </c>
      <c r="AE61" s="2">
        <f t="shared" si="26"/>
        <v>124</v>
      </c>
      <c r="AF61" s="2">
        <f t="shared" si="26"/>
        <v>82</v>
      </c>
      <c r="AG61" s="2">
        <f t="shared" si="26"/>
        <v>83</v>
      </c>
      <c r="AH61" s="2">
        <f t="shared" si="26"/>
        <v>4885</v>
      </c>
      <c r="AI61" s="2">
        <v>10</v>
      </c>
      <c r="AJ61" s="2">
        <v>20</v>
      </c>
      <c r="AK61" s="2">
        <v>0</v>
      </c>
      <c r="AL61" s="2">
        <v>25</v>
      </c>
      <c r="AM61" s="184"/>
      <c r="AN61" s="1">
        <v>57</v>
      </c>
      <c r="AO61" s="1">
        <f t="shared" si="32"/>
        <v>49</v>
      </c>
      <c r="AP61" s="1">
        <f t="shared" si="28"/>
        <v>32</v>
      </c>
      <c r="AQ61" s="1">
        <f t="shared" si="28"/>
        <v>33</v>
      </c>
      <c r="AR61" s="1">
        <f t="shared" si="28"/>
        <v>1954</v>
      </c>
      <c r="AS61" s="1">
        <f t="shared" si="28"/>
        <v>4</v>
      </c>
      <c r="AT61" s="1">
        <f t="shared" si="28"/>
        <v>8</v>
      </c>
      <c r="AU61" s="1">
        <f t="shared" si="28"/>
        <v>0</v>
      </c>
      <c r="AV61" s="1">
        <f t="shared" si="28"/>
        <v>10</v>
      </c>
      <c r="AW61" s="1">
        <f t="shared" si="33"/>
        <v>62</v>
      </c>
      <c r="AX61" s="1">
        <f t="shared" si="29"/>
        <v>41</v>
      </c>
      <c r="AY61" s="1">
        <f t="shared" si="29"/>
        <v>41</v>
      </c>
      <c r="AZ61" s="1">
        <f t="shared" si="29"/>
        <v>2442</v>
      </c>
      <c r="BA61" s="1">
        <f t="shared" si="29"/>
        <v>5</v>
      </c>
      <c r="BB61" s="1">
        <f t="shared" si="29"/>
        <v>10</v>
      </c>
      <c r="BC61" s="1">
        <f t="shared" si="29"/>
        <v>0</v>
      </c>
      <c r="BD61" s="1">
        <f t="shared" si="29"/>
        <v>12</v>
      </c>
      <c r="BE61" s="1">
        <f t="shared" si="34"/>
        <v>86</v>
      </c>
      <c r="BF61" s="1">
        <f t="shared" si="30"/>
        <v>57</v>
      </c>
      <c r="BG61" s="1">
        <f t="shared" si="30"/>
        <v>58</v>
      </c>
      <c r="BH61" s="1">
        <f t="shared" si="30"/>
        <v>3419</v>
      </c>
      <c r="BI61" s="1">
        <f t="shared" si="30"/>
        <v>7</v>
      </c>
      <c r="BJ61" s="1">
        <f t="shared" si="30"/>
        <v>14</v>
      </c>
      <c r="BK61" s="1">
        <f t="shared" si="30"/>
        <v>0</v>
      </c>
      <c r="BL61" s="1">
        <f t="shared" si="30"/>
        <v>17</v>
      </c>
      <c r="BM61" s="1">
        <f t="shared" si="35"/>
        <v>111</v>
      </c>
      <c r="BN61" s="1">
        <f t="shared" si="31"/>
        <v>73</v>
      </c>
      <c r="BO61" s="1">
        <f t="shared" si="31"/>
        <v>74</v>
      </c>
      <c r="BP61" s="1">
        <f t="shared" si="31"/>
        <v>4396</v>
      </c>
      <c r="BQ61" s="1">
        <f t="shared" si="31"/>
        <v>9</v>
      </c>
      <c r="BR61" s="1">
        <f t="shared" si="31"/>
        <v>18</v>
      </c>
      <c r="BS61" s="1">
        <f t="shared" si="31"/>
        <v>0</v>
      </c>
      <c r="BT61" s="1">
        <f t="shared" si="31"/>
        <v>22</v>
      </c>
    </row>
    <row r="62" spans="1:72">
      <c r="A62" s="1">
        <v>58</v>
      </c>
      <c r="B62" s="1">
        <f t="shared" si="36"/>
        <v>33</v>
      </c>
      <c r="C62" s="1">
        <f t="shared" si="0"/>
        <v>33</v>
      </c>
      <c r="D62" s="1">
        <f t="shared" si="1"/>
        <v>16</v>
      </c>
      <c r="E62" s="1">
        <f t="shared" si="12"/>
        <v>16</v>
      </c>
      <c r="F62" s="1">
        <f t="shared" si="2"/>
        <v>16</v>
      </c>
      <c r="G62" s="1">
        <f t="shared" si="3"/>
        <v>16</v>
      </c>
      <c r="H62" s="1">
        <f t="shared" si="4"/>
        <v>16</v>
      </c>
      <c r="I62" s="2">
        <f t="shared" si="13"/>
        <v>53</v>
      </c>
      <c r="J62" s="2">
        <f t="shared" si="14"/>
        <v>22</v>
      </c>
      <c r="K62" s="2">
        <f t="shared" si="15"/>
        <v>46</v>
      </c>
      <c r="L62" s="2">
        <f t="shared" si="16"/>
        <v>30</v>
      </c>
      <c r="M62" s="2">
        <f t="shared" si="17"/>
        <v>770</v>
      </c>
      <c r="N62" s="2">
        <f t="shared" si="18"/>
        <v>4519</v>
      </c>
      <c r="O62" s="2">
        <f t="shared" si="19"/>
        <v>-3749</v>
      </c>
      <c r="Q62" s="2">
        <f t="shared" si="20"/>
        <v>113</v>
      </c>
      <c r="R62" s="2">
        <f t="shared" si="21"/>
        <v>75</v>
      </c>
      <c r="S62" s="2">
        <f t="shared" si="22"/>
        <v>76</v>
      </c>
      <c r="T62" s="2">
        <f t="shared" si="23"/>
        <v>4519</v>
      </c>
      <c r="U62" s="2">
        <f t="shared" si="24"/>
        <v>11</v>
      </c>
      <c r="V62" s="2">
        <f t="shared" si="24"/>
        <v>7</v>
      </c>
      <c r="W62" s="2">
        <f t="shared" si="24"/>
        <v>7</v>
      </c>
      <c r="X62" s="2">
        <f t="shared" si="24"/>
        <v>451</v>
      </c>
      <c r="Y62" s="2">
        <f t="shared" si="25"/>
        <v>4</v>
      </c>
      <c r="Z62" s="2">
        <f t="shared" si="25"/>
        <v>8</v>
      </c>
      <c r="AA62" s="2">
        <f t="shared" si="25"/>
        <v>0</v>
      </c>
      <c r="AB62" s="2">
        <f t="shared" si="25"/>
        <v>10</v>
      </c>
      <c r="AC62" s="184">
        <f t="shared" si="27"/>
        <v>0</v>
      </c>
      <c r="AD62" s="2">
        <v>58</v>
      </c>
      <c r="AE62" s="2">
        <f t="shared" si="26"/>
        <v>124</v>
      </c>
      <c r="AF62" s="2">
        <f t="shared" si="26"/>
        <v>82</v>
      </c>
      <c r="AG62" s="2">
        <f t="shared" si="26"/>
        <v>83</v>
      </c>
      <c r="AH62" s="2">
        <f t="shared" si="26"/>
        <v>4970</v>
      </c>
      <c r="AI62" s="2">
        <v>10</v>
      </c>
      <c r="AJ62" s="2">
        <v>20</v>
      </c>
      <c r="AK62" s="2">
        <v>0</v>
      </c>
      <c r="AL62" s="2">
        <v>25</v>
      </c>
      <c r="AM62" s="184"/>
      <c r="AN62" s="1">
        <v>58</v>
      </c>
      <c r="AO62" s="1">
        <f t="shared" si="32"/>
        <v>49</v>
      </c>
      <c r="AP62" s="1">
        <f t="shared" si="28"/>
        <v>32</v>
      </c>
      <c r="AQ62" s="1">
        <f t="shared" si="28"/>
        <v>33</v>
      </c>
      <c r="AR62" s="1">
        <f t="shared" si="28"/>
        <v>1988</v>
      </c>
      <c r="AS62" s="1">
        <f t="shared" si="28"/>
        <v>4</v>
      </c>
      <c r="AT62" s="1">
        <f t="shared" si="28"/>
        <v>8</v>
      </c>
      <c r="AU62" s="1">
        <f t="shared" si="28"/>
        <v>0</v>
      </c>
      <c r="AV62" s="1">
        <f t="shared" si="28"/>
        <v>10</v>
      </c>
      <c r="AW62" s="1">
        <f t="shared" si="33"/>
        <v>62</v>
      </c>
      <c r="AX62" s="1">
        <f t="shared" si="29"/>
        <v>41</v>
      </c>
      <c r="AY62" s="1">
        <f t="shared" si="29"/>
        <v>41</v>
      </c>
      <c r="AZ62" s="1">
        <f t="shared" si="29"/>
        <v>2485</v>
      </c>
      <c r="BA62" s="1">
        <f t="shared" si="29"/>
        <v>5</v>
      </c>
      <c r="BB62" s="1">
        <f t="shared" si="29"/>
        <v>10</v>
      </c>
      <c r="BC62" s="1">
        <f t="shared" si="29"/>
        <v>0</v>
      </c>
      <c r="BD62" s="1">
        <f t="shared" si="29"/>
        <v>12</v>
      </c>
      <c r="BE62" s="1">
        <f t="shared" si="34"/>
        <v>86</v>
      </c>
      <c r="BF62" s="1">
        <f t="shared" si="30"/>
        <v>57</v>
      </c>
      <c r="BG62" s="1">
        <f t="shared" si="30"/>
        <v>58</v>
      </c>
      <c r="BH62" s="1">
        <f t="shared" si="30"/>
        <v>3479</v>
      </c>
      <c r="BI62" s="1">
        <f t="shared" si="30"/>
        <v>7</v>
      </c>
      <c r="BJ62" s="1">
        <f t="shared" si="30"/>
        <v>14</v>
      </c>
      <c r="BK62" s="1">
        <f t="shared" si="30"/>
        <v>0</v>
      </c>
      <c r="BL62" s="1">
        <f t="shared" si="30"/>
        <v>17</v>
      </c>
      <c r="BM62" s="1">
        <f t="shared" si="35"/>
        <v>111</v>
      </c>
      <c r="BN62" s="1">
        <f t="shared" si="31"/>
        <v>73</v>
      </c>
      <c r="BO62" s="1">
        <f t="shared" si="31"/>
        <v>74</v>
      </c>
      <c r="BP62" s="1">
        <f t="shared" si="31"/>
        <v>4473</v>
      </c>
      <c r="BQ62" s="1">
        <f t="shared" si="31"/>
        <v>9</v>
      </c>
      <c r="BR62" s="1">
        <f t="shared" si="31"/>
        <v>18</v>
      </c>
      <c r="BS62" s="1">
        <f t="shared" si="31"/>
        <v>0</v>
      </c>
      <c r="BT62" s="1">
        <f t="shared" si="31"/>
        <v>22</v>
      </c>
    </row>
    <row r="63" spans="1:72">
      <c r="A63" s="1">
        <v>59</v>
      </c>
      <c r="B63" s="1">
        <f t="shared" si="36"/>
        <v>33</v>
      </c>
      <c r="C63" s="1">
        <f t="shared" si="0"/>
        <v>33</v>
      </c>
      <c r="D63" s="1">
        <f t="shared" si="1"/>
        <v>16</v>
      </c>
      <c r="E63" s="1">
        <f t="shared" si="12"/>
        <v>16</v>
      </c>
      <c r="F63" s="1">
        <f t="shared" si="2"/>
        <v>16</v>
      </c>
      <c r="G63" s="1">
        <f t="shared" si="3"/>
        <v>16</v>
      </c>
      <c r="H63" s="1">
        <f t="shared" si="4"/>
        <v>16</v>
      </c>
      <c r="I63" s="2">
        <f t="shared" si="13"/>
        <v>53</v>
      </c>
      <c r="J63" s="2">
        <f t="shared" si="14"/>
        <v>22</v>
      </c>
      <c r="K63" s="2">
        <f t="shared" si="15"/>
        <v>46</v>
      </c>
      <c r="L63" s="2">
        <f t="shared" si="16"/>
        <v>30</v>
      </c>
      <c r="M63" s="2">
        <f t="shared" si="17"/>
        <v>770</v>
      </c>
      <c r="N63" s="2">
        <f t="shared" si="18"/>
        <v>4597</v>
      </c>
      <c r="O63" s="2">
        <f t="shared" si="19"/>
        <v>-3827</v>
      </c>
      <c r="Q63" s="2">
        <f t="shared" si="20"/>
        <v>113</v>
      </c>
      <c r="R63" s="2">
        <f t="shared" si="21"/>
        <v>75</v>
      </c>
      <c r="S63" s="2">
        <f t="shared" si="22"/>
        <v>76</v>
      </c>
      <c r="T63" s="2">
        <f t="shared" si="23"/>
        <v>4597</v>
      </c>
      <c r="U63" s="2">
        <f t="shared" si="24"/>
        <v>11</v>
      </c>
      <c r="V63" s="2">
        <f t="shared" si="24"/>
        <v>7</v>
      </c>
      <c r="W63" s="2">
        <f t="shared" si="24"/>
        <v>7</v>
      </c>
      <c r="X63" s="2">
        <f t="shared" si="24"/>
        <v>459</v>
      </c>
      <c r="Y63" s="2">
        <f t="shared" si="25"/>
        <v>4</v>
      </c>
      <c r="Z63" s="2">
        <f t="shared" si="25"/>
        <v>8</v>
      </c>
      <c r="AA63" s="2">
        <f t="shared" si="25"/>
        <v>0</v>
      </c>
      <c r="AB63" s="2">
        <f t="shared" si="25"/>
        <v>10</v>
      </c>
      <c r="AC63" s="184">
        <f t="shared" si="27"/>
        <v>0</v>
      </c>
      <c r="AD63" s="164">
        <v>59</v>
      </c>
      <c r="AE63" s="2">
        <f t="shared" si="26"/>
        <v>124</v>
      </c>
      <c r="AF63" s="2">
        <f t="shared" si="26"/>
        <v>82</v>
      </c>
      <c r="AG63" s="2">
        <f t="shared" si="26"/>
        <v>83</v>
      </c>
      <c r="AH63" s="2">
        <f t="shared" si="26"/>
        <v>5056</v>
      </c>
      <c r="AI63" s="2">
        <v>10</v>
      </c>
      <c r="AJ63" s="2">
        <v>20</v>
      </c>
      <c r="AK63" s="2">
        <v>0</v>
      </c>
      <c r="AL63" s="2">
        <v>25</v>
      </c>
      <c r="AM63" s="184"/>
      <c r="AN63" s="1">
        <v>59</v>
      </c>
      <c r="AO63" s="1">
        <f t="shared" si="32"/>
        <v>49</v>
      </c>
      <c r="AP63" s="1">
        <f t="shared" si="28"/>
        <v>32</v>
      </c>
      <c r="AQ63" s="1">
        <f t="shared" si="28"/>
        <v>33</v>
      </c>
      <c r="AR63" s="1">
        <f t="shared" si="28"/>
        <v>2022</v>
      </c>
      <c r="AS63" s="1">
        <f t="shared" si="28"/>
        <v>4</v>
      </c>
      <c r="AT63" s="1">
        <f t="shared" si="28"/>
        <v>8</v>
      </c>
      <c r="AU63" s="1">
        <f t="shared" si="28"/>
        <v>0</v>
      </c>
      <c r="AV63" s="1">
        <f t="shared" si="28"/>
        <v>10</v>
      </c>
      <c r="AW63" s="1">
        <f t="shared" si="33"/>
        <v>62</v>
      </c>
      <c r="AX63" s="1">
        <f t="shared" si="29"/>
        <v>41</v>
      </c>
      <c r="AY63" s="1">
        <f t="shared" si="29"/>
        <v>41</v>
      </c>
      <c r="AZ63" s="1">
        <f t="shared" si="29"/>
        <v>2528</v>
      </c>
      <c r="BA63" s="1">
        <f t="shared" si="29"/>
        <v>5</v>
      </c>
      <c r="BB63" s="1">
        <f t="shared" si="29"/>
        <v>10</v>
      </c>
      <c r="BC63" s="1">
        <f t="shared" si="29"/>
        <v>0</v>
      </c>
      <c r="BD63" s="1">
        <f t="shared" si="29"/>
        <v>12</v>
      </c>
      <c r="BE63" s="1">
        <f t="shared" si="34"/>
        <v>86</v>
      </c>
      <c r="BF63" s="1">
        <f t="shared" si="30"/>
        <v>57</v>
      </c>
      <c r="BG63" s="1">
        <f t="shared" si="30"/>
        <v>58</v>
      </c>
      <c r="BH63" s="1">
        <f t="shared" si="30"/>
        <v>3539</v>
      </c>
      <c r="BI63" s="1">
        <f t="shared" si="30"/>
        <v>7</v>
      </c>
      <c r="BJ63" s="1">
        <f t="shared" si="30"/>
        <v>14</v>
      </c>
      <c r="BK63" s="1">
        <f t="shared" si="30"/>
        <v>0</v>
      </c>
      <c r="BL63" s="1">
        <f t="shared" si="30"/>
        <v>17</v>
      </c>
      <c r="BM63" s="1">
        <f t="shared" si="35"/>
        <v>111</v>
      </c>
      <c r="BN63" s="1">
        <f t="shared" si="31"/>
        <v>73</v>
      </c>
      <c r="BO63" s="1">
        <f t="shared" si="31"/>
        <v>74</v>
      </c>
      <c r="BP63" s="1">
        <f t="shared" si="31"/>
        <v>4550</v>
      </c>
      <c r="BQ63" s="1">
        <f t="shared" si="31"/>
        <v>9</v>
      </c>
      <c r="BR63" s="1">
        <f t="shared" si="31"/>
        <v>18</v>
      </c>
      <c r="BS63" s="1">
        <f t="shared" si="31"/>
        <v>0</v>
      </c>
      <c r="BT63" s="1">
        <f t="shared" si="31"/>
        <v>22</v>
      </c>
    </row>
    <row r="64" spans="1:72">
      <c r="A64" s="1">
        <v>60</v>
      </c>
      <c r="B64" s="1">
        <f t="shared" si="36"/>
        <v>36</v>
      </c>
      <c r="C64" s="1">
        <f t="shared" si="0"/>
        <v>36</v>
      </c>
      <c r="D64" s="1">
        <f t="shared" si="1"/>
        <v>18</v>
      </c>
      <c r="E64" s="1">
        <f t="shared" si="12"/>
        <v>18</v>
      </c>
      <c r="F64" s="1">
        <f t="shared" si="2"/>
        <v>18</v>
      </c>
      <c r="G64" s="1">
        <f t="shared" si="3"/>
        <v>18</v>
      </c>
      <c r="H64" s="1">
        <f t="shared" si="4"/>
        <v>18</v>
      </c>
      <c r="I64" s="2">
        <f t="shared" si="13"/>
        <v>58</v>
      </c>
      <c r="J64" s="2">
        <f t="shared" si="14"/>
        <v>24</v>
      </c>
      <c r="K64" s="2">
        <f t="shared" si="15"/>
        <v>50</v>
      </c>
      <c r="L64" s="2">
        <f t="shared" si="16"/>
        <v>33</v>
      </c>
      <c r="M64" s="2">
        <f t="shared" si="17"/>
        <v>840</v>
      </c>
      <c r="N64" s="2">
        <f t="shared" si="18"/>
        <v>4674</v>
      </c>
      <c r="O64" s="2">
        <f t="shared" si="19"/>
        <v>-3834</v>
      </c>
      <c r="Q64" s="2">
        <f t="shared" si="20"/>
        <v>126</v>
      </c>
      <c r="R64" s="2">
        <f t="shared" si="21"/>
        <v>82</v>
      </c>
      <c r="S64" s="2">
        <f t="shared" si="22"/>
        <v>83</v>
      </c>
      <c r="T64" s="2">
        <f t="shared" si="23"/>
        <v>4674</v>
      </c>
      <c r="U64" s="2">
        <f t="shared" si="24"/>
        <v>12</v>
      </c>
      <c r="V64" s="2">
        <f t="shared" si="24"/>
        <v>8</v>
      </c>
      <c r="W64" s="2">
        <f t="shared" si="24"/>
        <v>8</v>
      </c>
      <c r="X64" s="2">
        <f t="shared" si="24"/>
        <v>467</v>
      </c>
      <c r="Y64" s="2">
        <f t="shared" si="25"/>
        <v>4</v>
      </c>
      <c r="Z64" s="2">
        <f t="shared" si="25"/>
        <v>8</v>
      </c>
      <c r="AA64" s="2">
        <f t="shared" si="25"/>
        <v>0</v>
      </c>
      <c r="AB64" s="2">
        <f t="shared" si="25"/>
        <v>10</v>
      </c>
      <c r="AC64" s="184">
        <f t="shared" si="27"/>
        <v>14</v>
      </c>
      <c r="AD64" s="2">
        <v>60</v>
      </c>
      <c r="AE64" s="2">
        <f t="shared" si="26"/>
        <v>138</v>
      </c>
      <c r="AF64" s="2">
        <f t="shared" si="26"/>
        <v>90</v>
      </c>
      <c r="AG64" s="2">
        <f t="shared" si="26"/>
        <v>91</v>
      </c>
      <c r="AH64" s="2">
        <f t="shared" si="26"/>
        <v>5141</v>
      </c>
      <c r="AI64" s="2">
        <v>10</v>
      </c>
      <c r="AJ64" s="2">
        <v>20</v>
      </c>
      <c r="AK64" s="2">
        <v>0</v>
      </c>
      <c r="AL64" s="2">
        <v>25</v>
      </c>
      <c r="AM64" s="184"/>
      <c r="AN64" s="1">
        <v>60</v>
      </c>
      <c r="AO64" s="1">
        <f t="shared" si="32"/>
        <v>55</v>
      </c>
      <c r="AP64" s="1">
        <f t="shared" si="28"/>
        <v>36</v>
      </c>
      <c r="AQ64" s="1">
        <f t="shared" si="28"/>
        <v>36</v>
      </c>
      <c r="AR64" s="1">
        <f t="shared" si="28"/>
        <v>2056</v>
      </c>
      <c r="AS64" s="1">
        <f t="shared" si="28"/>
        <v>4</v>
      </c>
      <c r="AT64" s="1">
        <f t="shared" si="28"/>
        <v>8</v>
      </c>
      <c r="AU64" s="1">
        <f t="shared" si="28"/>
        <v>0</v>
      </c>
      <c r="AV64" s="1">
        <f t="shared" si="28"/>
        <v>10</v>
      </c>
      <c r="AW64" s="1">
        <f t="shared" si="33"/>
        <v>69</v>
      </c>
      <c r="AX64" s="1">
        <f t="shared" si="29"/>
        <v>45</v>
      </c>
      <c r="AY64" s="1">
        <f t="shared" si="29"/>
        <v>45</v>
      </c>
      <c r="AZ64" s="1">
        <f t="shared" si="29"/>
        <v>2570</v>
      </c>
      <c r="BA64" s="1">
        <f t="shared" si="29"/>
        <v>5</v>
      </c>
      <c r="BB64" s="1">
        <f t="shared" si="29"/>
        <v>10</v>
      </c>
      <c r="BC64" s="1">
        <f t="shared" si="29"/>
        <v>0</v>
      </c>
      <c r="BD64" s="1">
        <f t="shared" si="29"/>
        <v>12</v>
      </c>
      <c r="BE64" s="1">
        <f t="shared" si="34"/>
        <v>96</v>
      </c>
      <c r="BF64" s="1">
        <f t="shared" si="30"/>
        <v>63</v>
      </c>
      <c r="BG64" s="1">
        <f t="shared" si="30"/>
        <v>63</v>
      </c>
      <c r="BH64" s="1">
        <f t="shared" si="30"/>
        <v>3598</v>
      </c>
      <c r="BI64" s="1">
        <f t="shared" si="30"/>
        <v>7</v>
      </c>
      <c r="BJ64" s="1">
        <f t="shared" si="30"/>
        <v>14</v>
      </c>
      <c r="BK64" s="1">
        <f t="shared" si="30"/>
        <v>0</v>
      </c>
      <c r="BL64" s="1">
        <f t="shared" si="30"/>
        <v>17</v>
      </c>
      <c r="BM64" s="1">
        <f t="shared" si="35"/>
        <v>124</v>
      </c>
      <c r="BN64" s="1">
        <f t="shared" si="31"/>
        <v>81</v>
      </c>
      <c r="BO64" s="1">
        <f t="shared" si="31"/>
        <v>81</v>
      </c>
      <c r="BP64" s="1">
        <f t="shared" si="31"/>
        <v>4626</v>
      </c>
      <c r="BQ64" s="1">
        <f t="shared" si="31"/>
        <v>9</v>
      </c>
      <c r="BR64" s="1">
        <f t="shared" si="31"/>
        <v>18</v>
      </c>
      <c r="BS64" s="1">
        <f t="shared" si="31"/>
        <v>0</v>
      </c>
      <c r="BT64" s="1">
        <f t="shared" si="31"/>
        <v>22</v>
      </c>
    </row>
    <row r="65" spans="1:72">
      <c r="A65" s="1">
        <v>61</v>
      </c>
      <c r="B65" s="1">
        <f t="shared" si="36"/>
        <v>36</v>
      </c>
      <c r="C65" s="1">
        <f t="shared" si="0"/>
        <v>36</v>
      </c>
      <c r="D65" s="1">
        <f t="shared" si="1"/>
        <v>18</v>
      </c>
      <c r="E65" s="1">
        <f t="shared" si="12"/>
        <v>18</v>
      </c>
      <c r="F65" s="1">
        <f t="shared" si="2"/>
        <v>18</v>
      </c>
      <c r="G65" s="1">
        <f t="shared" si="3"/>
        <v>18</v>
      </c>
      <c r="H65" s="1">
        <f t="shared" si="4"/>
        <v>18</v>
      </c>
      <c r="I65" s="2">
        <f t="shared" si="13"/>
        <v>58</v>
      </c>
      <c r="J65" s="2">
        <f t="shared" si="14"/>
        <v>24</v>
      </c>
      <c r="K65" s="2">
        <f t="shared" si="15"/>
        <v>50</v>
      </c>
      <c r="L65" s="2">
        <f t="shared" si="16"/>
        <v>33</v>
      </c>
      <c r="M65" s="2">
        <f t="shared" si="17"/>
        <v>840</v>
      </c>
      <c r="N65" s="2">
        <f t="shared" si="18"/>
        <v>4752</v>
      </c>
      <c r="O65" s="2">
        <f t="shared" si="19"/>
        <v>-3912</v>
      </c>
      <c r="Q65" s="2">
        <f t="shared" si="20"/>
        <v>126</v>
      </c>
      <c r="R65" s="2">
        <f t="shared" si="21"/>
        <v>82</v>
      </c>
      <c r="S65" s="2">
        <f t="shared" si="22"/>
        <v>83</v>
      </c>
      <c r="T65" s="2">
        <f t="shared" si="23"/>
        <v>4752</v>
      </c>
      <c r="U65" s="2">
        <f t="shared" si="24"/>
        <v>12</v>
      </c>
      <c r="V65" s="2">
        <f t="shared" si="24"/>
        <v>8</v>
      </c>
      <c r="W65" s="2">
        <f t="shared" si="24"/>
        <v>8</v>
      </c>
      <c r="X65" s="2">
        <f t="shared" si="24"/>
        <v>475</v>
      </c>
      <c r="Y65" s="2">
        <f t="shared" si="25"/>
        <v>4</v>
      </c>
      <c r="Z65" s="2">
        <f t="shared" si="25"/>
        <v>8</v>
      </c>
      <c r="AA65" s="2">
        <f t="shared" si="25"/>
        <v>0</v>
      </c>
      <c r="AB65" s="2">
        <f t="shared" si="25"/>
        <v>10</v>
      </c>
      <c r="AC65" s="184">
        <f t="shared" si="27"/>
        <v>0</v>
      </c>
      <c r="AD65" s="164">
        <v>61</v>
      </c>
      <c r="AE65" s="2">
        <f t="shared" si="26"/>
        <v>138</v>
      </c>
      <c r="AF65" s="2">
        <f t="shared" si="26"/>
        <v>90</v>
      </c>
      <c r="AG65" s="2">
        <f t="shared" si="26"/>
        <v>91</v>
      </c>
      <c r="AH65" s="2">
        <f t="shared" si="26"/>
        <v>5227</v>
      </c>
      <c r="AI65" s="2">
        <v>10</v>
      </c>
      <c r="AJ65" s="2">
        <v>20</v>
      </c>
      <c r="AK65" s="2">
        <v>0</v>
      </c>
      <c r="AL65" s="2">
        <v>25</v>
      </c>
      <c r="AM65" s="184"/>
      <c r="AN65" s="1">
        <v>61</v>
      </c>
      <c r="AO65" s="1">
        <f t="shared" si="32"/>
        <v>55</v>
      </c>
      <c r="AP65" s="1">
        <f t="shared" si="28"/>
        <v>36</v>
      </c>
      <c r="AQ65" s="1">
        <f t="shared" si="28"/>
        <v>36</v>
      </c>
      <c r="AR65" s="1">
        <f t="shared" si="28"/>
        <v>2090</v>
      </c>
      <c r="AS65" s="1">
        <f t="shared" si="28"/>
        <v>4</v>
      </c>
      <c r="AT65" s="1">
        <f t="shared" si="28"/>
        <v>8</v>
      </c>
      <c r="AU65" s="1">
        <f t="shared" si="28"/>
        <v>0</v>
      </c>
      <c r="AV65" s="1">
        <f t="shared" si="28"/>
        <v>10</v>
      </c>
      <c r="AW65" s="1">
        <f t="shared" si="33"/>
        <v>69</v>
      </c>
      <c r="AX65" s="1">
        <f t="shared" si="29"/>
        <v>45</v>
      </c>
      <c r="AY65" s="1">
        <f t="shared" si="29"/>
        <v>45</v>
      </c>
      <c r="AZ65" s="1">
        <f t="shared" si="29"/>
        <v>2613</v>
      </c>
      <c r="BA65" s="1">
        <f t="shared" si="29"/>
        <v>5</v>
      </c>
      <c r="BB65" s="1">
        <f t="shared" si="29"/>
        <v>10</v>
      </c>
      <c r="BC65" s="1">
        <f t="shared" si="29"/>
        <v>0</v>
      </c>
      <c r="BD65" s="1">
        <f t="shared" si="29"/>
        <v>12</v>
      </c>
      <c r="BE65" s="1">
        <f t="shared" si="34"/>
        <v>96</v>
      </c>
      <c r="BF65" s="1">
        <f t="shared" si="30"/>
        <v>63</v>
      </c>
      <c r="BG65" s="1">
        <f t="shared" si="30"/>
        <v>63</v>
      </c>
      <c r="BH65" s="1">
        <f t="shared" si="30"/>
        <v>3658</v>
      </c>
      <c r="BI65" s="1">
        <f t="shared" si="30"/>
        <v>7</v>
      </c>
      <c r="BJ65" s="1">
        <f t="shared" si="30"/>
        <v>14</v>
      </c>
      <c r="BK65" s="1">
        <f t="shared" si="30"/>
        <v>0</v>
      </c>
      <c r="BL65" s="1">
        <f t="shared" si="30"/>
        <v>17</v>
      </c>
      <c r="BM65" s="1">
        <f t="shared" si="35"/>
        <v>124</v>
      </c>
      <c r="BN65" s="1">
        <f t="shared" si="31"/>
        <v>81</v>
      </c>
      <c r="BO65" s="1">
        <f t="shared" si="31"/>
        <v>81</v>
      </c>
      <c r="BP65" s="1">
        <f t="shared" si="31"/>
        <v>4704</v>
      </c>
      <c r="BQ65" s="1">
        <f t="shared" si="31"/>
        <v>9</v>
      </c>
      <c r="BR65" s="1">
        <f t="shared" si="31"/>
        <v>18</v>
      </c>
      <c r="BS65" s="1">
        <f t="shared" si="31"/>
        <v>0</v>
      </c>
      <c r="BT65" s="1">
        <f t="shared" si="31"/>
        <v>22</v>
      </c>
    </row>
    <row r="66" spans="1:72">
      <c r="A66" s="1">
        <v>62</v>
      </c>
      <c r="B66" s="1">
        <f t="shared" si="36"/>
        <v>36</v>
      </c>
      <c r="C66" s="1">
        <f t="shared" si="0"/>
        <v>36</v>
      </c>
      <c r="D66" s="1">
        <f t="shared" si="1"/>
        <v>18</v>
      </c>
      <c r="E66" s="1">
        <f t="shared" si="12"/>
        <v>18</v>
      </c>
      <c r="F66" s="1">
        <f t="shared" si="2"/>
        <v>18</v>
      </c>
      <c r="G66" s="1">
        <f t="shared" si="3"/>
        <v>18</v>
      </c>
      <c r="H66" s="1">
        <f t="shared" si="4"/>
        <v>18</v>
      </c>
      <c r="I66" s="2">
        <f t="shared" si="13"/>
        <v>58</v>
      </c>
      <c r="J66" s="2">
        <f t="shared" si="14"/>
        <v>24</v>
      </c>
      <c r="K66" s="2">
        <f t="shared" si="15"/>
        <v>50</v>
      </c>
      <c r="L66" s="2">
        <f t="shared" si="16"/>
        <v>33</v>
      </c>
      <c r="M66" s="2">
        <f t="shared" si="17"/>
        <v>840</v>
      </c>
      <c r="N66" s="2">
        <f t="shared" si="18"/>
        <v>4831</v>
      </c>
      <c r="O66" s="2">
        <f t="shared" si="19"/>
        <v>-3991</v>
      </c>
      <c r="Q66" s="2">
        <f t="shared" si="20"/>
        <v>126</v>
      </c>
      <c r="R66" s="2">
        <f t="shared" si="21"/>
        <v>82</v>
      </c>
      <c r="S66" s="2">
        <f t="shared" si="22"/>
        <v>83</v>
      </c>
      <c r="T66" s="2">
        <f t="shared" si="23"/>
        <v>4831</v>
      </c>
      <c r="U66" s="2">
        <f t="shared" si="24"/>
        <v>12</v>
      </c>
      <c r="V66" s="2">
        <f t="shared" si="24"/>
        <v>8</v>
      </c>
      <c r="W66" s="2">
        <f t="shared" si="24"/>
        <v>8</v>
      </c>
      <c r="X66" s="2">
        <f t="shared" si="24"/>
        <v>483</v>
      </c>
      <c r="Y66" s="2">
        <f t="shared" si="25"/>
        <v>4</v>
      </c>
      <c r="Z66" s="2">
        <f t="shared" si="25"/>
        <v>8</v>
      </c>
      <c r="AA66" s="2">
        <f t="shared" si="25"/>
        <v>0</v>
      </c>
      <c r="AB66" s="2">
        <f t="shared" si="25"/>
        <v>10</v>
      </c>
      <c r="AC66" s="184">
        <f t="shared" si="27"/>
        <v>0</v>
      </c>
      <c r="AD66" s="2">
        <v>62</v>
      </c>
      <c r="AE66" s="2">
        <f t="shared" si="26"/>
        <v>138</v>
      </c>
      <c r="AF66" s="2">
        <f t="shared" si="26"/>
        <v>90</v>
      </c>
      <c r="AG66" s="2">
        <f t="shared" si="26"/>
        <v>91</v>
      </c>
      <c r="AH66" s="2">
        <f t="shared" si="26"/>
        <v>5314</v>
      </c>
      <c r="AI66" s="2">
        <v>10</v>
      </c>
      <c r="AJ66" s="2">
        <v>20</v>
      </c>
      <c r="AK66" s="2">
        <v>0</v>
      </c>
      <c r="AL66" s="2">
        <v>25</v>
      </c>
      <c r="AM66" s="184"/>
      <c r="AN66" s="1">
        <v>62</v>
      </c>
      <c r="AO66" s="1">
        <f t="shared" si="32"/>
        <v>55</v>
      </c>
      <c r="AP66" s="1">
        <f t="shared" si="28"/>
        <v>36</v>
      </c>
      <c r="AQ66" s="1">
        <f t="shared" si="28"/>
        <v>36</v>
      </c>
      <c r="AR66" s="1">
        <f t="shared" si="28"/>
        <v>2125</v>
      </c>
      <c r="AS66" s="1">
        <f t="shared" si="28"/>
        <v>4</v>
      </c>
      <c r="AT66" s="1">
        <f t="shared" si="28"/>
        <v>8</v>
      </c>
      <c r="AU66" s="1">
        <f t="shared" si="28"/>
        <v>0</v>
      </c>
      <c r="AV66" s="1">
        <f t="shared" si="28"/>
        <v>10</v>
      </c>
      <c r="AW66" s="1">
        <f t="shared" si="33"/>
        <v>69</v>
      </c>
      <c r="AX66" s="1">
        <f t="shared" si="29"/>
        <v>45</v>
      </c>
      <c r="AY66" s="1">
        <f t="shared" si="29"/>
        <v>45</v>
      </c>
      <c r="AZ66" s="1">
        <f t="shared" si="29"/>
        <v>2657</v>
      </c>
      <c r="BA66" s="1">
        <f t="shared" si="29"/>
        <v>5</v>
      </c>
      <c r="BB66" s="1">
        <f t="shared" si="29"/>
        <v>10</v>
      </c>
      <c r="BC66" s="1">
        <f t="shared" si="29"/>
        <v>0</v>
      </c>
      <c r="BD66" s="1">
        <f t="shared" si="29"/>
        <v>12</v>
      </c>
      <c r="BE66" s="1">
        <f t="shared" si="34"/>
        <v>96</v>
      </c>
      <c r="BF66" s="1">
        <f t="shared" si="30"/>
        <v>63</v>
      </c>
      <c r="BG66" s="1">
        <f t="shared" si="30"/>
        <v>63</v>
      </c>
      <c r="BH66" s="1">
        <f t="shared" si="30"/>
        <v>3719</v>
      </c>
      <c r="BI66" s="1">
        <f t="shared" si="30"/>
        <v>7</v>
      </c>
      <c r="BJ66" s="1">
        <f t="shared" si="30"/>
        <v>14</v>
      </c>
      <c r="BK66" s="1">
        <f t="shared" si="30"/>
        <v>0</v>
      </c>
      <c r="BL66" s="1">
        <f t="shared" si="30"/>
        <v>17</v>
      </c>
      <c r="BM66" s="1">
        <f t="shared" si="35"/>
        <v>124</v>
      </c>
      <c r="BN66" s="1">
        <f t="shared" si="31"/>
        <v>81</v>
      </c>
      <c r="BO66" s="1">
        <f t="shared" si="31"/>
        <v>81</v>
      </c>
      <c r="BP66" s="1">
        <f t="shared" si="31"/>
        <v>4782</v>
      </c>
      <c r="BQ66" s="1">
        <f t="shared" si="31"/>
        <v>9</v>
      </c>
      <c r="BR66" s="1">
        <f t="shared" si="31"/>
        <v>18</v>
      </c>
      <c r="BS66" s="1">
        <f t="shared" si="31"/>
        <v>0</v>
      </c>
      <c r="BT66" s="1">
        <f t="shared" si="31"/>
        <v>22</v>
      </c>
    </row>
    <row r="67" spans="1:72">
      <c r="A67" s="1">
        <v>63</v>
      </c>
      <c r="B67" s="1">
        <f t="shared" si="36"/>
        <v>36</v>
      </c>
      <c r="C67" s="1">
        <f t="shared" si="0"/>
        <v>36</v>
      </c>
      <c r="D67" s="1">
        <f t="shared" si="1"/>
        <v>18</v>
      </c>
      <c r="E67" s="1">
        <f t="shared" si="12"/>
        <v>18</v>
      </c>
      <c r="F67" s="1">
        <f t="shared" si="2"/>
        <v>18</v>
      </c>
      <c r="G67" s="1">
        <f t="shared" si="3"/>
        <v>18</v>
      </c>
      <c r="H67" s="1">
        <f t="shared" si="4"/>
        <v>18</v>
      </c>
      <c r="I67" s="2">
        <f t="shared" si="13"/>
        <v>58</v>
      </c>
      <c r="J67" s="2">
        <f t="shared" si="14"/>
        <v>24</v>
      </c>
      <c r="K67" s="2">
        <f t="shared" si="15"/>
        <v>50</v>
      </c>
      <c r="L67" s="2">
        <f t="shared" si="16"/>
        <v>33</v>
      </c>
      <c r="M67" s="2">
        <f t="shared" si="17"/>
        <v>840</v>
      </c>
      <c r="N67" s="2">
        <f t="shared" si="18"/>
        <v>4909</v>
      </c>
      <c r="O67" s="2">
        <f t="shared" si="19"/>
        <v>-4069</v>
      </c>
      <c r="Q67" s="2">
        <f t="shared" si="20"/>
        <v>126</v>
      </c>
      <c r="R67" s="2">
        <f t="shared" si="21"/>
        <v>82</v>
      </c>
      <c r="S67" s="2">
        <f t="shared" si="22"/>
        <v>83</v>
      </c>
      <c r="T67" s="2">
        <f t="shared" si="23"/>
        <v>4909</v>
      </c>
      <c r="U67" s="2">
        <f t="shared" si="24"/>
        <v>12</v>
      </c>
      <c r="V67" s="2">
        <f t="shared" si="24"/>
        <v>8</v>
      </c>
      <c r="W67" s="2">
        <f t="shared" si="24"/>
        <v>8</v>
      </c>
      <c r="X67" s="2">
        <f t="shared" si="24"/>
        <v>490</v>
      </c>
      <c r="Y67" s="2">
        <f t="shared" si="25"/>
        <v>4</v>
      </c>
      <c r="Z67" s="2">
        <f t="shared" si="25"/>
        <v>8</v>
      </c>
      <c r="AA67" s="2">
        <f t="shared" si="25"/>
        <v>0</v>
      </c>
      <c r="AB67" s="2">
        <f t="shared" si="25"/>
        <v>10</v>
      </c>
      <c r="AC67" s="184">
        <f t="shared" si="27"/>
        <v>0</v>
      </c>
      <c r="AD67" s="164">
        <v>63</v>
      </c>
      <c r="AE67" s="2">
        <f t="shared" si="26"/>
        <v>138</v>
      </c>
      <c r="AF67" s="2">
        <f t="shared" si="26"/>
        <v>90</v>
      </c>
      <c r="AG67" s="2">
        <f t="shared" si="26"/>
        <v>91</v>
      </c>
      <c r="AH67" s="2">
        <f t="shared" si="26"/>
        <v>5399</v>
      </c>
      <c r="AI67" s="2">
        <v>10</v>
      </c>
      <c r="AJ67" s="2">
        <v>20</v>
      </c>
      <c r="AK67" s="2">
        <v>0</v>
      </c>
      <c r="AL67" s="2">
        <v>25</v>
      </c>
      <c r="AM67" s="184"/>
      <c r="AN67" s="1">
        <v>63</v>
      </c>
      <c r="AO67" s="1">
        <f t="shared" si="32"/>
        <v>55</v>
      </c>
      <c r="AP67" s="1">
        <f t="shared" si="28"/>
        <v>36</v>
      </c>
      <c r="AQ67" s="1">
        <f t="shared" si="28"/>
        <v>36</v>
      </c>
      <c r="AR67" s="1">
        <f t="shared" si="28"/>
        <v>2159</v>
      </c>
      <c r="AS67" s="1">
        <f t="shared" si="28"/>
        <v>4</v>
      </c>
      <c r="AT67" s="1">
        <f t="shared" si="28"/>
        <v>8</v>
      </c>
      <c r="AU67" s="1">
        <f t="shared" si="28"/>
        <v>0</v>
      </c>
      <c r="AV67" s="1">
        <f t="shared" si="28"/>
        <v>10</v>
      </c>
      <c r="AW67" s="1">
        <f t="shared" si="33"/>
        <v>69</v>
      </c>
      <c r="AX67" s="1">
        <f t="shared" si="29"/>
        <v>45</v>
      </c>
      <c r="AY67" s="1">
        <f t="shared" si="29"/>
        <v>45</v>
      </c>
      <c r="AZ67" s="1">
        <f t="shared" si="29"/>
        <v>2699</v>
      </c>
      <c r="BA67" s="1">
        <f t="shared" si="29"/>
        <v>5</v>
      </c>
      <c r="BB67" s="1">
        <f t="shared" si="29"/>
        <v>10</v>
      </c>
      <c r="BC67" s="1">
        <f t="shared" si="29"/>
        <v>0</v>
      </c>
      <c r="BD67" s="1">
        <f t="shared" si="29"/>
        <v>12</v>
      </c>
      <c r="BE67" s="1">
        <f t="shared" si="34"/>
        <v>96</v>
      </c>
      <c r="BF67" s="1">
        <f t="shared" si="30"/>
        <v>63</v>
      </c>
      <c r="BG67" s="1">
        <f t="shared" si="30"/>
        <v>63</v>
      </c>
      <c r="BH67" s="1">
        <f t="shared" si="30"/>
        <v>3779</v>
      </c>
      <c r="BI67" s="1">
        <f t="shared" si="30"/>
        <v>7</v>
      </c>
      <c r="BJ67" s="1">
        <f t="shared" si="30"/>
        <v>14</v>
      </c>
      <c r="BK67" s="1">
        <f t="shared" si="30"/>
        <v>0</v>
      </c>
      <c r="BL67" s="1">
        <f t="shared" si="30"/>
        <v>17</v>
      </c>
      <c r="BM67" s="1">
        <f t="shared" si="35"/>
        <v>124</v>
      </c>
      <c r="BN67" s="1">
        <f t="shared" si="31"/>
        <v>81</v>
      </c>
      <c r="BO67" s="1">
        <f t="shared" si="31"/>
        <v>81</v>
      </c>
      <c r="BP67" s="1">
        <f t="shared" si="31"/>
        <v>4859</v>
      </c>
      <c r="BQ67" s="1">
        <f t="shared" si="31"/>
        <v>9</v>
      </c>
      <c r="BR67" s="1">
        <f t="shared" si="31"/>
        <v>18</v>
      </c>
      <c r="BS67" s="1">
        <f t="shared" si="31"/>
        <v>0</v>
      </c>
      <c r="BT67" s="1">
        <f t="shared" si="31"/>
        <v>22</v>
      </c>
    </row>
    <row r="68" spans="1:72">
      <c r="A68" s="1">
        <v>64</v>
      </c>
      <c r="B68" s="1">
        <f t="shared" si="36"/>
        <v>36</v>
      </c>
      <c r="C68" s="1">
        <f t="shared" si="0"/>
        <v>36</v>
      </c>
      <c r="D68" s="1">
        <f t="shared" si="1"/>
        <v>18</v>
      </c>
      <c r="E68" s="1">
        <f t="shared" si="12"/>
        <v>18</v>
      </c>
      <c r="F68" s="1">
        <f t="shared" si="2"/>
        <v>18</v>
      </c>
      <c r="G68" s="1">
        <f t="shared" si="3"/>
        <v>18</v>
      </c>
      <c r="H68" s="1">
        <f t="shared" si="4"/>
        <v>18</v>
      </c>
      <c r="I68" s="2">
        <f t="shared" si="13"/>
        <v>58</v>
      </c>
      <c r="J68" s="2">
        <f t="shared" si="14"/>
        <v>24</v>
      </c>
      <c r="K68" s="2">
        <f t="shared" si="15"/>
        <v>50</v>
      </c>
      <c r="L68" s="2">
        <f t="shared" si="16"/>
        <v>33</v>
      </c>
      <c r="M68" s="2">
        <f t="shared" si="17"/>
        <v>840</v>
      </c>
      <c r="N68" s="2">
        <f t="shared" si="18"/>
        <v>4987</v>
      </c>
      <c r="O68" s="2">
        <f t="shared" si="19"/>
        <v>-4147</v>
      </c>
      <c r="Q68" s="2">
        <f t="shared" si="20"/>
        <v>126</v>
      </c>
      <c r="R68" s="2">
        <f t="shared" si="21"/>
        <v>82</v>
      </c>
      <c r="S68" s="2">
        <f t="shared" si="22"/>
        <v>83</v>
      </c>
      <c r="T68" s="2">
        <f t="shared" si="23"/>
        <v>4987</v>
      </c>
      <c r="U68" s="2">
        <f t="shared" si="24"/>
        <v>12</v>
      </c>
      <c r="V68" s="2">
        <f t="shared" si="24"/>
        <v>8</v>
      </c>
      <c r="W68" s="2">
        <f t="shared" si="24"/>
        <v>8</v>
      </c>
      <c r="X68" s="2">
        <f t="shared" si="24"/>
        <v>498</v>
      </c>
      <c r="Y68" s="2">
        <f t="shared" si="25"/>
        <v>4</v>
      </c>
      <c r="Z68" s="2">
        <f t="shared" si="25"/>
        <v>8</v>
      </c>
      <c r="AA68" s="2">
        <f t="shared" si="25"/>
        <v>0</v>
      </c>
      <c r="AB68" s="2">
        <f t="shared" si="25"/>
        <v>10</v>
      </c>
      <c r="AC68" s="184">
        <f t="shared" si="27"/>
        <v>0</v>
      </c>
      <c r="AD68" s="2">
        <v>64</v>
      </c>
      <c r="AE68" s="2">
        <f t="shared" si="26"/>
        <v>138</v>
      </c>
      <c r="AF68" s="2">
        <f t="shared" si="26"/>
        <v>90</v>
      </c>
      <c r="AG68" s="2">
        <f t="shared" si="26"/>
        <v>91</v>
      </c>
      <c r="AH68" s="2">
        <f t="shared" si="26"/>
        <v>5485</v>
      </c>
      <c r="AI68" s="2">
        <v>10</v>
      </c>
      <c r="AJ68" s="2">
        <v>20</v>
      </c>
      <c r="AK68" s="2">
        <v>0</v>
      </c>
      <c r="AL68" s="2">
        <v>25</v>
      </c>
      <c r="AM68" s="184"/>
      <c r="AN68" s="1">
        <v>64</v>
      </c>
      <c r="AO68" s="1">
        <f t="shared" si="32"/>
        <v>55</v>
      </c>
      <c r="AP68" s="1">
        <f t="shared" si="28"/>
        <v>36</v>
      </c>
      <c r="AQ68" s="1">
        <f t="shared" si="28"/>
        <v>36</v>
      </c>
      <c r="AR68" s="1">
        <f t="shared" si="28"/>
        <v>2194</v>
      </c>
      <c r="AS68" s="1">
        <f t="shared" si="28"/>
        <v>4</v>
      </c>
      <c r="AT68" s="1">
        <f t="shared" si="28"/>
        <v>8</v>
      </c>
      <c r="AU68" s="1">
        <f t="shared" si="28"/>
        <v>0</v>
      </c>
      <c r="AV68" s="1">
        <f t="shared" si="28"/>
        <v>10</v>
      </c>
      <c r="AW68" s="1">
        <f t="shared" si="33"/>
        <v>69</v>
      </c>
      <c r="AX68" s="1">
        <f t="shared" si="29"/>
        <v>45</v>
      </c>
      <c r="AY68" s="1">
        <f t="shared" si="29"/>
        <v>45</v>
      </c>
      <c r="AZ68" s="1">
        <f t="shared" si="29"/>
        <v>2742</v>
      </c>
      <c r="BA68" s="1">
        <f t="shared" si="29"/>
        <v>5</v>
      </c>
      <c r="BB68" s="1">
        <f t="shared" si="29"/>
        <v>10</v>
      </c>
      <c r="BC68" s="1">
        <f t="shared" si="29"/>
        <v>0</v>
      </c>
      <c r="BD68" s="1">
        <f t="shared" si="29"/>
        <v>12</v>
      </c>
      <c r="BE68" s="1">
        <f t="shared" si="34"/>
        <v>96</v>
      </c>
      <c r="BF68" s="1">
        <f t="shared" si="30"/>
        <v>63</v>
      </c>
      <c r="BG68" s="1">
        <f t="shared" si="30"/>
        <v>63</v>
      </c>
      <c r="BH68" s="1">
        <f t="shared" si="30"/>
        <v>3839</v>
      </c>
      <c r="BI68" s="1">
        <f t="shared" si="30"/>
        <v>7</v>
      </c>
      <c r="BJ68" s="1">
        <f t="shared" si="30"/>
        <v>14</v>
      </c>
      <c r="BK68" s="1">
        <f t="shared" si="30"/>
        <v>0</v>
      </c>
      <c r="BL68" s="1">
        <f t="shared" si="30"/>
        <v>17</v>
      </c>
      <c r="BM68" s="1">
        <f t="shared" si="35"/>
        <v>124</v>
      </c>
      <c r="BN68" s="1">
        <f t="shared" si="31"/>
        <v>81</v>
      </c>
      <c r="BO68" s="1">
        <f t="shared" si="31"/>
        <v>81</v>
      </c>
      <c r="BP68" s="1">
        <f t="shared" si="31"/>
        <v>4936</v>
      </c>
      <c r="BQ68" s="1">
        <f t="shared" si="31"/>
        <v>9</v>
      </c>
      <c r="BR68" s="1">
        <f t="shared" si="31"/>
        <v>18</v>
      </c>
      <c r="BS68" s="1">
        <f t="shared" si="31"/>
        <v>0</v>
      </c>
      <c r="BT68" s="1">
        <f t="shared" si="31"/>
        <v>22</v>
      </c>
    </row>
    <row r="69" spans="1:72">
      <c r="A69" s="1">
        <v>65</v>
      </c>
      <c r="B69" s="1">
        <f t="shared" si="36"/>
        <v>39</v>
      </c>
      <c r="C69" s="1">
        <f t="shared" ref="C69:C132" si="37">INT(B69/$B$3*$C$4)</f>
        <v>39</v>
      </c>
      <c r="D69" s="1">
        <f t="shared" ref="D69:D104" si="38">INT(B69/$B$3*$D$4)</f>
        <v>19</v>
      </c>
      <c r="E69" s="1">
        <f t="shared" ref="E69:E104" si="39">INT(B69/$B$3*$E$4)</f>
        <v>19</v>
      </c>
      <c r="F69" s="1">
        <f t="shared" ref="F69:F104" si="40">INT(B69/$B$3*$F$4)</f>
        <v>19</v>
      </c>
      <c r="G69" s="1">
        <f t="shared" ref="G69:G104" si="41">INT(B69/$B$3*$G$4)</f>
        <v>19</v>
      </c>
      <c r="H69" s="1">
        <f t="shared" ref="H69:H104" si="42">INT(B69/$B$3*$H$4)</f>
        <v>19</v>
      </c>
      <c r="I69" s="2">
        <f t="shared" si="13"/>
        <v>63</v>
      </c>
      <c r="J69" s="2">
        <f t="shared" si="14"/>
        <v>27</v>
      </c>
      <c r="K69" s="2">
        <f t="shared" si="15"/>
        <v>54</v>
      </c>
      <c r="L69" s="2">
        <f t="shared" si="16"/>
        <v>36</v>
      </c>
      <c r="M69" s="2">
        <f t="shared" si="17"/>
        <v>910</v>
      </c>
      <c r="N69" s="2">
        <f t="shared" si="18"/>
        <v>5065</v>
      </c>
      <c r="O69" s="2">
        <f t="shared" si="19"/>
        <v>-4155</v>
      </c>
      <c r="Q69" s="2">
        <f t="shared" si="20"/>
        <v>134</v>
      </c>
      <c r="R69" s="2">
        <f t="shared" si="21"/>
        <v>90</v>
      </c>
      <c r="S69" s="2">
        <f t="shared" si="22"/>
        <v>90</v>
      </c>
      <c r="T69" s="2">
        <f t="shared" si="23"/>
        <v>5065</v>
      </c>
      <c r="U69" s="2">
        <f t="shared" si="24"/>
        <v>13</v>
      </c>
      <c r="V69" s="2">
        <f t="shared" si="24"/>
        <v>9</v>
      </c>
      <c r="W69" s="2">
        <f t="shared" si="24"/>
        <v>9</v>
      </c>
      <c r="X69" s="2">
        <f t="shared" si="24"/>
        <v>506</v>
      </c>
      <c r="Y69" s="2">
        <f t="shared" si="25"/>
        <v>4</v>
      </c>
      <c r="Z69" s="2">
        <f t="shared" si="25"/>
        <v>8</v>
      </c>
      <c r="AA69" s="2">
        <f t="shared" si="25"/>
        <v>0</v>
      </c>
      <c r="AB69" s="2">
        <f t="shared" si="25"/>
        <v>10</v>
      </c>
      <c r="AC69" s="184">
        <f t="shared" si="27"/>
        <v>9</v>
      </c>
      <c r="AD69" s="164">
        <v>65</v>
      </c>
      <c r="AE69" s="2">
        <f t="shared" si="26"/>
        <v>147</v>
      </c>
      <c r="AF69" s="2">
        <f t="shared" si="26"/>
        <v>99</v>
      </c>
      <c r="AG69" s="2">
        <f t="shared" si="26"/>
        <v>99</v>
      </c>
      <c r="AH69" s="2">
        <f t="shared" ref="AH69:AH104" si="43">T69+X69</f>
        <v>5571</v>
      </c>
      <c r="AI69" s="2">
        <v>10</v>
      </c>
      <c r="AJ69" s="2">
        <v>20</v>
      </c>
      <c r="AK69" s="2">
        <v>0</v>
      </c>
      <c r="AL69" s="2">
        <v>25</v>
      </c>
      <c r="AM69" s="184"/>
      <c r="AN69" s="1">
        <v>65</v>
      </c>
      <c r="AO69" s="1">
        <f t="shared" si="32"/>
        <v>58</v>
      </c>
      <c r="AP69" s="1">
        <f t="shared" si="28"/>
        <v>39</v>
      </c>
      <c r="AQ69" s="1">
        <f t="shared" si="28"/>
        <v>39</v>
      </c>
      <c r="AR69" s="1">
        <f t="shared" si="28"/>
        <v>2228</v>
      </c>
      <c r="AS69" s="1">
        <f t="shared" si="28"/>
        <v>4</v>
      </c>
      <c r="AT69" s="1">
        <f t="shared" si="28"/>
        <v>8</v>
      </c>
      <c r="AU69" s="1">
        <f t="shared" si="28"/>
        <v>0</v>
      </c>
      <c r="AV69" s="1">
        <f t="shared" si="28"/>
        <v>10</v>
      </c>
      <c r="AW69" s="1">
        <f t="shared" si="33"/>
        <v>73</v>
      </c>
      <c r="AX69" s="1">
        <f t="shared" si="29"/>
        <v>49</v>
      </c>
      <c r="AY69" s="1">
        <f t="shared" si="29"/>
        <v>49</v>
      </c>
      <c r="AZ69" s="1">
        <f t="shared" si="29"/>
        <v>2785</v>
      </c>
      <c r="BA69" s="1">
        <f t="shared" si="29"/>
        <v>5</v>
      </c>
      <c r="BB69" s="1">
        <f t="shared" si="29"/>
        <v>10</v>
      </c>
      <c r="BC69" s="1">
        <f t="shared" si="29"/>
        <v>0</v>
      </c>
      <c r="BD69" s="1">
        <f t="shared" si="29"/>
        <v>12</v>
      </c>
      <c r="BE69" s="1">
        <f t="shared" si="34"/>
        <v>102</v>
      </c>
      <c r="BF69" s="1">
        <f t="shared" si="30"/>
        <v>69</v>
      </c>
      <c r="BG69" s="1">
        <f t="shared" si="30"/>
        <v>69</v>
      </c>
      <c r="BH69" s="1">
        <f t="shared" si="30"/>
        <v>3899</v>
      </c>
      <c r="BI69" s="1">
        <f t="shared" si="30"/>
        <v>7</v>
      </c>
      <c r="BJ69" s="1">
        <f t="shared" si="30"/>
        <v>14</v>
      </c>
      <c r="BK69" s="1">
        <f t="shared" si="30"/>
        <v>0</v>
      </c>
      <c r="BL69" s="1">
        <f t="shared" si="30"/>
        <v>17</v>
      </c>
      <c r="BM69" s="1">
        <f t="shared" si="35"/>
        <v>132</v>
      </c>
      <c r="BN69" s="1">
        <f t="shared" si="31"/>
        <v>89</v>
      </c>
      <c r="BO69" s="1">
        <f t="shared" si="31"/>
        <v>89</v>
      </c>
      <c r="BP69" s="1">
        <f t="shared" si="31"/>
        <v>5013</v>
      </c>
      <c r="BQ69" s="1">
        <f t="shared" si="31"/>
        <v>9</v>
      </c>
      <c r="BR69" s="1">
        <f t="shared" si="31"/>
        <v>18</v>
      </c>
      <c r="BS69" s="1">
        <f t="shared" si="31"/>
        <v>0</v>
      </c>
      <c r="BT69" s="1">
        <f t="shared" si="31"/>
        <v>22</v>
      </c>
    </row>
    <row r="70" spans="1:72">
      <c r="A70" s="1">
        <v>66</v>
      </c>
      <c r="B70" s="1">
        <f t="shared" ref="B70:B101" si="44">IF(INT(A70/5)=0,1,INT(A70/5))*3</f>
        <v>39</v>
      </c>
      <c r="C70" s="1">
        <f t="shared" si="37"/>
        <v>39</v>
      </c>
      <c r="D70" s="1">
        <f t="shared" si="38"/>
        <v>19</v>
      </c>
      <c r="E70" s="1">
        <f t="shared" si="39"/>
        <v>19</v>
      </c>
      <c r="F70" s="1">
        <f t="shared" si="40"/>
        <v>19</v>
      </c>
      <c r="G70" s="1">
        <f t="shared" si="41"/>
        <v>19</v>
      </c>
      <c r="H70" s="1">
        <f t="shared" si="42"/>
        <v>19</v>
      </c>
      <c r="I70" s="2">
        <f t="shared" ref="I70:I104" si="45">INT(C70/$C$4*SUM($C$4:$H$4)/$C$2*$I$2*$I$4)</f>
        <v>63</v>
      </c>
      <c r="J70" s="2">
        <f t="shared" ref="J70:J104" si="46">INT(I70/$I$4*$J$4)</f>
        <v>27</v>
      </c>
      <c r="K70" s="2">
        <f t="shared" ref="K70:K104" si="47">INT(C70/$C$4*SUM($C$4:$H$4)/$C$2*$K$2*$K$4)</f>
        <v>54</v>
      </c>
      <c r="L70" s="2">
        <f t="shared" ref="L70:L104" si="48">INT(K70/$K$4*$L$4)</f>
        <v>36</v>
      </c>
      <c r="M70" s="2">
        <f t="shared" ref="M70:M104" si="49">INT(C70/$C$4*SUM($C$4:$H$4)/$C$2*$M$2*$M$4)</f>
        <v>910</v>
      </c>
      <c r="N70" s="2">
        <f t="shared" ref="N70:N133" si="50">INT(0.042*A70^2+72.896*A70+150)</f>
        <v>5144</v>
      </c>
      <c r="O70" s="2">
        <f t="shared" ref="O70:O133" si="51">M70-N70</f>
        <v>-4234</v>
      </c>
      <c r="Q70" s="2">
        <f t="shared" ref="Q70:Q133" si="52">SUM(C70:H70)</f>
        <v>134</v>
      </c>
      <c r="R70" s="2">
        <f t="shared" ref="R70:R133" si="53">SUM(I70:J70)</f>
        <v>90</v>
      </c>
      <c r="S70" s="2">
        <f t="shared" ref="S70:S133" si="54">SUM(K70:L70)</f>
        <v>90</v>
      </c>
      <c r="T70" s="2">
        <f t="shared" ref="T70:T133" si="55">N70</f>
        <v>5144</v>
      </c>
      <c r="U70" s="2">
        <f t="shared" ref="U70:X105" si="56">INT(Q70*$U$2)</f>
        <v>13</v>
      </c>
      <c r="V70" s="2">
        <f t="shared" si="56"/>
        <v>9</v>
      </c>
      <c r="W70" s="2">
        <f t="shared" si="56"/>
        <v>9</v>
      </c>
      <c r="X70" s="2">
        <f t="shared" si="56"/>
        <v>514</v>
      </c>
      <c r="Y70" s="2">
        <f t="shared" ref="Y70:AB105" si="57">AS70</f>
        <v>4</v>
      </c>
      <c r="Z70" s="2">
        <f t="shared" si="57"/>
        <v>8</v>
      </c>
      <c r="AA70" s="2">
        <f t="shared" si="57"/>
        <v>0</v>
      </c>
      <c r="AB70" s="2">
        <f t="shared" si="57"/>
        <v>10</v>
      </c>
      <c r="AC70" s="184">
        <f t="shared" si="27"/>
        <v>0</v>
      </c>
      <c r="AD70" s="2">
        <v>66</v>
      </c>
      <c r="AE70" s="2">
        <f t="shared" ref="AE70:AG104" si="58">Q70+U70</f>
        <v>147</v>
      </c>
      <c r="AF70" s="2">
        <f t="shared" si="58"/>
        <v>99</v>
      </c>
      <c r="AG70" s="2">
        <f t="shared" si="58"/>
        <v>99</v>
      </c>
      <c r="AH70" s="2">
        <f t="shared" si="43"/>
        <v>5658</v>
      </c>
      <c r="AI70" s="2">
        <v>10</v>
      </c>
      <c r="AJ70" s="2">
        <v>20</v>
      </c>
      <c r="AK70" s="2">
        <v>0</v>
      </c>
      <c r="AL70" s="2">
        <v>25</v>
      </c>
      <c r="AM70" s="184"/>
      <c r="AN70" s="1">
        <v>66</v>
      </c>
      <c r="AO70" s="1">
        <f t="shared" si="32"/>
        <v>58</v>
      </c>
      <c r="AP70" s="1">
        <f t="shared" si="28"/>
        <v>39</v>
      </c>
      <c r="AQ70" s="1">
        <f t="shared" si="28"/>
        <v>39</v>
      </c>
      <c r="AR70" s="1">
        <f t="shared" si="28"/>
        <v>2263</v>
      </c>
      <c r="AS70" s="1">
        <f t="shared" si="28"/>
        <v>4</v>
      </c>
      <c r="AT70" s="1">
        <f t="shared" si="28"/>
        <v>8</v>
      </c>
      <c r="AU70" s="1">
        <f t="shared" si="28"/>
        <v>0</v>
      </c>
      <c r="AV70" s="1">
        <f t="shared" si="28"/>
        <v>10</v>
      </c>
      <c r="AW70" s="1">
        <f t="shared" si="33"/>
        <v>73</v>
      </c>
      <c r="AX70" s="1">
        <f t="shared" si="29"/>
        <v>49</v>
      </c>
      <c r="AY70" s="1">
        <f t="shared" si="29"/>
        <v>49</v>
      </c>
      <c r="AZ70" s="1">
        <f t="shared" si="29"/>
        <v>2829</v>
      </c>
      <c r="BA70" s="1">
        <f t="shared" si="29"/>
        <v>5</v>
      </c>
      <c r="BB70" s="1">
        <f t="shared" si="29"/>
        <v>10</v>
      </c>
      <c r="BC70" s="1">
        <f t="shared" si="29"/>
        <v>0</v>
      </c>
      <c r="BD70" s="1">
        <f t="shared" si="29"/>
        <v>12</v>
      </c>
      <c r="BE70" s="1">
        <f t="shared" si="34"/>
        <v>102</v>
      </c>
      <c r="BF70" s="1">
        <f t="shared" si="30"/>
        <v>69</v>
      </c>
      <c r="BG70" s="1">
        <f t="shared" si="30"/>
        <v>69</v>
      </c>
      <c r="BH70" s="1">
        <f t="shared" si="30"/>
        <v>3960</v>
      </c>
      <c r="BI70" s="1">
        <f t="shared" si="30"/>
        <v>7</v>
      </c>
      <c r="BJ70" s="1">
        <f t="shared" si="30"/>
        <v>14</v>
      </c>
      <c r="BK70" s="1">
        <f t="shared" si="30"/>
        <v>0</v>
      </c>
      <c r="BL70" s="1">
        <f t="shared" si="30"/>
        <v>17</v>
      </c>
      <c r="BM70" s="1">
        <f t="shared" si="35"/>
        <v>132</v>
      </c>
      <c r="BN70" s="1">
        <f t="shared" si="31"/>
        <v>89</v>
      </c>
      <c r="BO70" s="1">
        <f t="shared" si="31"/>
        <v>89</v>
      </c>
      <c r="BP70" s="1">
        <f t="shared" si="31"/>
        <v>5092</v>
      </c>
      <c r="BQ70" s="1">
        <f t="shared" si="31"/>
        <v>9</v>
      </c>
      <c r="BR70" s="1">
        <f t="shared" si="31"/>
        <v>18</v>
      </c>
      <c r="BS70" s="1">
        <f t="shared" si="31"/>
        <v>0</v>
      </c>
      <c r="BT70" s="1">
        <f t="shared" si="31"/>
        <v>22</v>
      </c>
    </row>
    <row r="71" spans="1:72">
      <c r="A71" s="1">
        <v>67</v>
      </c>
      <c r="B71" s="1">
        <f t="shared" si="44"/>
        <v>39</v>
      </c>
      <c r="C71" s="1">
        <f t="shared" si="37"/>
        <v>39</v>
      </c>
      <c r="D71" s="1">
        <f t="shared" si="38"/>
        <v>19</v>
      </c>
      <c r="E71" s="1">
        <f t="shared" si="39"/>
        <v>19</v>
      </c>
      <c r="F71" s="1">
        <f t="shared" si="40"/>
        <v>19</v>
      </c>
      <c r="G71" s="1">
        <f t="shared" si="41"/>
        <v>19</v>
      </c>
      <c r="H71" s="1">
        <f t="shared" si="42"/>
        <v>19</v>
      </c>
      <c r="I71" s="2">
        <f t="shared" si="45"/>
        <v>63</v>
      </c>
      <c r="J71" s="2">
        <f t="shared" si="46"/>
        <v>27</v>
      </c>
      <c r="K71" s="2">
        <f t="shared" si="47"/>
        <v>54</v>
      </c>
      <c r="L71" s="2">
        <f t="shared" si="48"/>
        <v>36</v>
      </c>
      <c r="M71" s="2">
        <f t="shared" si="49"/>
        <v>910</v>
      </c>
      <c r="N71" s="2">
        <f t="shared" si="50"/>
        <v>5222</v>
      </c>
      <c r="O71" s="2">
        <f t="shared" si="51"/>
        <v>-4312</v>
      </c>
      <c r="Q71" s="2">
        <f t="shared" si="52"/>
        <v>134</v>
      </c>
      <c r="R71" s="2">
        <f t="shared" si="53"/>
        <v>90</v>
      </c>
      <c r="S71" s="2">
        <f t="shared" si="54"/>
        <v>90</v>
      </c>
      <c r="T71" s="2">
        <f t="shared" si="55"/>
        <v>5222</v>
      </c>
      <c r="U71" s="2">
        <f t="shared" si="56"/>
        <v>13</v>
      </c>
      <c r="V71" s="2">
        <f t="shared" si="56"/>
        <v>9</v>
      </c>
      <c r="W71" s="2">
        <f t="shared" si="56"/>
        <v>9</v>
      </c>
      <c r="X71" s="2">
        <f t="shared" si="56"/>
        <v>522</v>
      </c>
      <c r="Y71" s="2">
        <f t="shared" si="57"/>
        <v>4</v>
      </c>
      <c r="Z71" s="2">
        <f t="shared" si="57"/>
        <v>8</v>
      </c>
      <c r="AA71" s="2">
        <f t="shared" si="57"/>
        <v>0</v>
      </c>
      <c r="AB71" s="2">
        <f t="shared" si="57"/>
        <v>10</v>
      </c>
      <c r="AC71" s="184">
        <f t="shared" ref="AC71:AC134" si="59">AE71-AE70</f>
        <v>0</v>
      </c>
      <c r="AD71" s="164">
        <v>67</v>
      </c>
      <c r="AE71" s="2">
        <f t="shared" si="58"/>
        <v>147</v>
      </c>
      <c r="AF71" s="2">
        <f t="shared" si="58"/>
        <v>99</v>
      </c>
      <c r="AG71" s="2">
        <f t="shared" si="58"/>
        <v>99</v>
      </c>
      <c r="AH71" s="2">
        <f t="shared" si="43"/>
        <v>5744</v>
      </c>
      <c r="AI71" s="2">
        <v>10</v>
      </c>
      <c r="AJ71" s="2">
        <v>20</v>
      </c>
      <c r="AK71" s="2">
        <v>0</v>
      </c>
      <c r="AL71" s="2">
        <v>25</v>
      </c>
      <c r="AM71" s="184"/>
      <c r="AN71" s="1">
        <v>67</v>
      </c>
      <c r="AO71" s="1">
        <f t="shared" si="32"/>
        <v>58</v>
      </c>
      <c r="AP71" s="1">
        <f t="shared" si="28"/>
        <v>39</v>
      </c>
      <c r="AQ71" s="1">
        <f t="shared" si="28"/>
        <v>39</v>
      </c>
      <c r="AR71" s="1">
        <f t="shared" si="28"/>
        <v>2297</v>
      </c>
      <c r="AS71" s="1">
        <f t="shared" si="28"/>
        <v>4</v>
      </c>
      <c r="AT71" s="1">
        <f t="shared" si="28"/>
        <v>8</v>
      </c>
      <c r="AU71" s="1">
        <f t="shared" si="28"/>
        <v>0</v>
      </c>
      <c r="AV71" s="1">
        <f t="shared" si="28"/>
        <v>10</v>
      </c>
      <c r="AW71" s="1">
        <f t="shared" si="33"/>
        <v>73</v>
      </c>
      <c r="AX71" s="1">
        <f t="shared" si="29"/>
        <v>49</v>
      </c>
      <c r="AY71" s="1">
        <f t="shared" si="29"/>
        <v>49</v>
      </c>
      <c r="AZ71" s="1">
        <f t="shared" si="29"/>
        <v>2872</v>
      </c>
      <c r="BA71" s="1">
        <f t="shared" si="29"/>
        <v>5</v>
      </c>
      <c r="BB71" s="1">
        <f t="shared" si="29"/>
        <v>10</v>
      </c>
      <c r="BC71" s="1">
        <f t="shared" si="29"/>
        <v>0</v>
      </c>
      <c r="BD71" s="1">
        <f t="shared" si="29"/>
        <v>12</v>
      </c>
      <c r="BE71" s="1">
        <f t="shared" si="34"/>
        <v>102</v>
      </c>
      <c r="BF71" s="1">
        <f t="shared" si="30"/>
        <v>69</v>
      </c>
      <c r="BG71" s="1">
        <f t="shared" si="30"/>
        <v>69</v>
      </c>
      <c r="BH71" s="1">
        <f t="shared" si="30"/>
        <v>4020</v>
      </c>
      <c r="BI71" s="1">
        <f t="shared" si="30"/>
        <v>7</v>
      </c>
      <c r="BJ71" s="1">
        <f t="shared" si="30"/>
        <v>14</v>
      </c>
      <c r="BK71" s="1">
        <f t="shared" si="30"/>
        <v>0</v>
      </c>
      <c r="BL71" s="1">
        <f t="shared" si="30"/>
        <v>17</v>
      </c>
      <c r="BM71" s="1">
        <f t="shared" si="35"/>
        <v>132</v>
      </c>
      <c r="BN71" s="1">
        <f t="shared" si="31"/>
        <v>89</v>
      </c>
      <c r="BO71" s="1">
        <f t="shared" si="31"/>
        <v>89</v>
      </c>
      <c r="BP71" s="1">
        <f t="shared" si="31"/>
        <v>5169</v>
      </c>
      <c r="BQ71" s="1">
        <f t="shared" si="31"/>
        <v>9</v>
      </c>
      <c r="BR71" s="1">
        <f t="shared" si="31"/>
        <v>18</v>
      </c>
      <c r="BS71" s="1">
        <f t="shared" si="31"/>
        <v>0</v>
      </c>
      <c r="BT71" s="1">
        <f t="shared" si="31"/>
        <v>22</v>
      </c>
    </row>
    <row r="72" spans="1:72">
      <c r="A72" s="1">
        <v>68</v>
      </c>
      <c r="B72" s="1">
        <f t="shared" si="44"/>
        <v>39</v>
      </c>
      <c r="C72" s="1">
        <f t="shared" si="37"/>
        <v>39</v>
      </c>
      <c r="D72" s="1">
        <f t="shared" si="38"/>
        <v>19</v>
      </c>
      <c r="E72" s="1">
        <f t="shared" si="39"/>
        <v>19</v>
      </c>
      <c r="F72" s="1">
        <f t="shared" si="40"/>
        <v>19</v>
      </c>
      <c r="G72" s="1">
        <f t="shared" si="41"/>
        <v>19</v>
      </c>
      <c r="H72" s="1">
        <f t="shared" si="42"/>
        <v>19</v>
      </c>
      <c r="I72" s="2">
        <f t="shared" si="45"/>
        <v>63</v>
      </c>
      <c r="J72" s="2">
        <f t="shared" si="46"/>
        <v>27</v>
      </c>
      <c r="K72" s="2">
        <f t="shared" si="47"/>
        <v>54</v>
      </c>
      <c r="L72" s="2">
        <f t="shared" si="48"/>
        <v>36</v>
      </c>
      <c r="M72" s="2">
        <f t="shared" si="49"/>
        <v>910</v>
      </c>
      <c r="N72" s="2">
        <f t="shared" si="50"/>
        <v>5301</v>
      </c>
      <c r="O72" s="2">
        <f t="shared" si="51"/>
        <v>-4391</v>
      </c>
      <c r="Q72" s="2">
        <f t="shared" si="52"/>
        <v>134</v>
      </c>
      <c r="R72" s="2">
        <f t="shared" si="53"/>
        <v>90</v>
      </c>
      <c r="S72" s="2">
        <f t="shared" si="54"/>
        <v>90</v>
      </c>
      <c r="T72" s="2">
        <f t="shared" si="55"/>
        <v>5301</v>
      </c>
      <c r="U72" s="2">
        <f t="shared" si="56"/>
        <v>13</v>
      </c>
      <c r="V72" s="2">
        <f t="shared" si="56"/>
        <v>9</v>
      </c>
      <c r="W72" s="2">
        <f t="shared" si="56"/>
        <v>9</v>
      </c>
      <c r="X72" s="2">
        <f t="shared" si="56"/>
        <v>530</v>
      </c>
      <c r="Y72" s="2">
        <f t="shared" si="57"/>
        <v>4</v>
      </c>
      <c r="Z72" s="2">
        <f t="shared" si="57"/>
        <v>8</v>
      </c>
      <c r="AA72" s="2">
        <f t="shared" si="57"/>
        <v>0</v>
      </c>
      <c r="AB72" s="2">
        <f t="shared" si="57"/>
        <v>10</v>
      </c>
      <c r="AC72" s="184">
        <f t="shared" si="59"/>
        <v>0</v>
      </c>
      <c r="AD72" s="2">
        <v>68</v>
      </c>
      <c r="AE72" s="2">
        <f t="shared" si="58"/>
        <v>147</v>
      </c>
      <c r="AF72" s="2">
        <f t="shared" si="58"/>
        <v>99</v>
      </c>
      <c r="AG72" s="2">
        <f t="shared" si="58"/>
        <v>99</v>
      </c>
      <c r="AH72" s="2">
        <f t="shared" si="43"/>
        <v>5831</v>
      </c>
      <c r="AI72" s="2">
        <v>10</v>
      </c>
      <c r="AJ72" s="2">
        <v>20</v>
      </c>
      <c r="AK72" s="2">
        <v>0</v>
      </c>
      <c r="AL72" s="2">
        <v>25</v>
      </c>
      <c r="AM72" s="184"/>
      <c r="AN72" s="1">
        <v>68</v>
      </c>
      <c r="AO72" s="1">
        <f t="shared" si="32"/>
        <v>58</v>
      </c>
      <c r="AP72" s="1">
        <f t="shared" si="28"/>
        <v>39</v>
      </c>
      <c r="AQ72" s="1">
        <f t="shared" si="28"/>
        <v>39</v>
      </c>
      <c r="AR72" s="1">
        <f t="shared" si="28"/>
        <v>2332</v>
      </c>
      <c r="AS72" s="1">
        <f t="shared" si="28"/>
        <v>4</v>
      </c>
      <c r="AT72" s="1">
        <f t="shared" si="28"/>
        <v>8</v>
      </c>
      <c r="AU72" s="1">
        <f t="shared" si="28"/>
        <v>0</v>
      </c>
      <c r="AV72" s="1">
        <f t="shared" si="28"/>
        <v>10</v>
      </c>
      <c r="AW72" s="1">
        <f t="shared" si="33"/>
        <v>73</v>
      </c>
      <c r="AX72" s="1">
        <f t="shared" si="29"/>
        <v>49</v>
      </c>
      <c r="AY72" s="1">
        <f t="shared" si="29"/>
        <v>49</v>
      </c>
      <c r="AZ72" s="1">
        <f t="shared" si="29"/>
        <v>2915</v>
      </c>
      <c r="BA72" s="1">
        <f t="shared" si="29"/>
        <v>5</v>
      </c>
      <c r="BB72" s="1">
        <f t="shared" si="29"/>
        <v>10</v>
      </c>
      <c r="BC72" s="1">
        <f t="shared" si="29"/>
        <v>0</v>
      </c>
      <c r="BD72" s="1">
        <f t="shared" si="29"/>
        <v>12</v>
      </c>
      <c r="BE72" s="1">
        <f t="shared" si="34"/>
        <v>102</v>
      </c>
      <c r="BF72" s="1">
        <f t="shared" si="30"/>
        <v>69</v>
      </c>
      <c r="BG72" s="1">
        <f t="shared" si="30"/>
        <v>69</v>
      </c>
      <c r="BH72" s="1">
        <f t="shared" si="30"/>
        <v>4081</v>
      </c>
      <c r="BI72" s="1">
        <f t="shared" si="30"/>
        <v>7</v>
      </c>
      <c r="BJ72" s="1">
        <f t="shared" si="30"/>
        <v>14</v>
      </c>
      <c r="BK72" s="1">
        <f t="shared" si="30"/>
        <v>0</v>
      </c>
      <c r="BL72" s="1">
        <f t="shared" si="30"/>
        <v>17</v>
      </c>
      <c r="BM72" s="1">
        <f t="shared" si="35"/>
        <v>132</v>
      </c>
      <c r="BN72" s="1">
        <f t="shared" si="31"/>
        <v>89</v>
      </c>
      <c r="BO72" s="1">
        <f t="shared" si="31"/>
        <v>89</v>
      </c>
      <c r="BP72" s="1">
        <f t="shared" si="31"/>
        <v>5247</v>
      </c>
      <c r="BQ72" s="1">
        <f t="shared" si="31"/>
        <v>9</v>
      </c>
      <c r="BR72" s="1">
        <f t="shared" si="31"/>
        <v>18</v>
      </c>
      <c r="BS72" s="1">
        <f t="shared" si="31"/>
        <v>0</v>
      </c>
      <c r="BT72" s="1">
        <f t="shared" si="31"/>
        <v>22</v>
      </c>
    </row>
    <row r="73" spans="1:72">
      <c r="A73" s="1">
        <v>69</v>
      </c>
      <c r="B73" s="1">
        <f t="shared" si="44"/>
        <v>39</v>
      </c>
      <c r="C73" s="1">
        <f t="shared" si="37"/>
        <v>39</v>
      </c>
      <c r="D73" s="1">
        <f t="shared" si="38"/>
        <v>19</v>
      </c>
      <c r="E73" s="1">
        <f t="shared" si="39"/>
        <v>19</v>
      </c>
      <c r="F73" s="1">
        <f t="shared" si="40"/>
        <v>19</v>
      </c>
      <c r="G73" s="1">
        <f t="shared" si="41"/>
        <v>19</v>
      </c>
      <c r="H73" s="1">
        <f t="shared" si="42"/>
        <v>19</v>
      </c>
      <c r="I73" s="2">
        <f t="shared" si="45"/>
        <v>63</v>
      </c>
      <c r="J73" s="2">
        <f t="shared" si="46"/>
        <v>27</v>
      </c>
      <c r="K73" s="2">
        <f t="shared" si="47"/>
        <v>54</v>
      </c>
      <c r="L73" s="2">
        <f t="shared" si="48"/>
        <v>36</v>
      </c>
      <c r="M73" s="2">
        <f t="shared" si="49"/>
        <v>910</v>
      </c>
      <c r="N73" s="2">
        <f t="shared" si="50"/>
        <v>5379</v>
      </c>
      <c r="O73" s="2">
        <f t="shared" si="51"/>
        <v>-4469</v>
      </c>
      <c r="Q73" s="2">
        <f t="shared" si="52"/>
        <v>134</v>
      </c>
      <c r="R73" s="2">
        <f t="shared" si="53"/>
        <v>90</v>
      </c>
      <c r="S73" s="2">
        <f t="shared" si="54"/>
        <v>90</v>
      </c>
      <c r="T73" s="2">
        <f t="shared" si="55"/>
        <v>5379</v>
      </c>
      <c r="U73" s="2">
        <f t="shared" si="56"/>
        <v>13</v>
      </c>
      <c r="V73" s="2">
        <f t="shared" si="56"/>
        <v>9</v>
      </c>
      <c r="W73" s="2">
        <f t="shared" si="56"/>
        <v>9</v>
      </c>
      <c r="X73" s="2">
        <f t="shared" si="56"/>
        <v>537</v>
      </c>
      <c r="Y73" s="2">
        <f t="shared" si="57"/>
        <v>4</v>
      </c>
      <c r="Z73" s="2">
        <f t="shared" si="57"/>
        <v>8</v>
      </c>
      <c r="AA73" s="2">
        <f t="shared" si="57"/>
        <v>0</v>
      </c>
      <c r="AB73" s="2">
        <f t="shared" si="57"/>
        <v>10</v>
      </c>
      <c r="AC73" s="184">
        <f t="shared" si="59"/>
        <v>0</v>
      </c>
      <c r="AD73" s="164">
        <v>69</v>
      </c>
      <c r="AE73" s="2">
        <f t="shared" si="58"/>
        <v>147</v>
      </c>
      <c r="AF73" s="2">
        <f t="shared" si="58"/>
        <v>99</v>
      </c>
      <c r="AG73" s="2">
        <f t="shared" si="58"/>
        <v>99</v>
      </c>
      <c r="AH73" s="2">
        <f t="shared" si="43"/>
        <v>5916</v>
      </c>
      <c r="AI73" s="2">
        <v>10</v>
      </c>
      <c r="AJ73" s="2">
        <v>20</v>
      </c>
      <c r="AK73" s="2">
        <v>0</v>
      </c>
      <c r="AL73" s="2">
        <v>25</v>
      </c>
      <c r="AM73" s="184"/>
      <c r="AN73" s="1">
        <v>69</v>
      </c>
      <c r="AO73" s="1">
        <f t="shared" si="32"/>
        <v>58</v>
      </c>
      <c r="AP73" s="1">
        <f t="shared" si="32"/>
        <v>39</v>
      </c>
      <c r="AQ73" s="1">
        <f t="shared" si="32"/>
        <v>39</v>
      </c>
      <c r="AR73" s="1">
        <f t="shared" si="32"/>
        <v>2366</v>
      </c>
      <c r="AS73" s="1">
        <f t="shared" si="32"/>
        <v>4</v>
      </c>
      <c r="AT73" s="1">
        <f t="shared" si="32"/>
        <v>8</v>
      </c>
      <c r="AU73" s="1">
        <f t="shared" si="32"/>
        <v>0</v>
      </c>
      <c r="AV73" s="1">
        <f t="shared" si="32"/>
        <v>10</v>
      </c>
      <c r="AW73" s="1">
        <f t="shared" si="33"/>
        <v>73</v>
      </c>
      <c r="AX73" s="1">
        <f t="shared" si="33"/>
        <v>49</v>
      </c>
      <c r="AY73" s="1">
        <f t="shared" si="33"/>
        <v>49</v>
      </c>
      <c r="AZ73" s="1">
        <f t="shared" si="33"/>
        <v>2958</v>
      </c>
      <c r="BA73" s="1">
        <f t="shared" si="33"/>
        <v>5</v>
      </c>
      <c r="BB73" s="1">
        <f t="shared" si="33"/>
        <v>10</v>
      </c>
      <c r="BC73" s="1">
        <f t="shared" si="33"/>
        <v>0</v>
      </c>
      <c r="BD73" s="1">
        <f t="shared" si="33"/>
        <v>12</v>
      </c>
      <c r="BE73" s="1">
        <f t="shared" si="34"/>
        <v>102</v>
      </c>
      <c r="BF73" s="1">
        <f t="shared" si="34"/>
        <v>69</v>
      </c>
      <c r="BG73" s="1">
        <f t="shared" si="34"/>
        <v>69</v>
      </c>
      <c r="BH73" s="1">
        <f t="shared" si="34"/>
        <v>4141</v>
      </c>
      <c r="BI73" s="1">
        <f t="shared" si="34"/>
        <v>7</v>
      </c>
      <c r="BJ73" s="1">
        <f t="shared" si="34"/>
        <v>14</v>
      </c>
      <c r="BK73" s="1">
        <f t="shared" si="34"/>
        <v>0</v>
      </c>
      <c r="BL73" s="1">
        <f t="shared" si="34"/>
        <v>17</v>
      </c>
      <c r="BM73" s="1">
        <f t="shared" si="35"/>
        <v>132</v>
      </c>
      <c r="BN73" s="1">
        <f t="shared" si="35"/>
        <v>89</v>
      </c>
      <c r="BO73" s="1">
        <f t="shared" si="35"/>
        <v>89</v>
      </c>
      <c r="BP73" s="1">
        <f t="shared" si="35"/>
        <v>5324</v>
      </c>
      <c r="BQ73" s="1">
        <f t="shared" si="35"/>
        <v>9</v>
      </c>
      <c r="BR73" s="1">
        <f t="shared" si="35"/>
        <v>18</v>
      </c>
      <c r="BS73" s="1">
        <f t="shared" si="35"/>
        <v>0</v>
      </c>
      <c r="BT73" s="1">
        <f t="shared" si="35"/>
        <v>22</v>
      </c>
    </row>
    <row r="74" spans="1:72">
      <c r="A74" s="1">
        <v>70</v>
      </c>
      <c r="B74" s="1">
        <f t="shared" si="44"/>
        <v>42</v>
      </c>
      <c r="C74" s="1">
        <f t="shared" si="37"/>
        <v>42</v>
      </c>
      <c r="D74" s="1">
        <f t="shared" si="38"/>
        <v>21</v>
      </c>
      <c r="E74" s="1">
        <f t="shared" si="39"/>
        <v>21</v>
      </c>
      <c r="F74" s="1">
        <f t="shared" si="40"/>
        <v>21</v>
      </c>
      <c r="G74" s="1">
        <f t="shared" si="41"/>
        <v>21</v>
      </c>
      <c r="H74" s="1">
        <f t="shared" si="42"/>
        <v>21</v>
      </c>
      <c r="I74" s="2">
        <f t="shared" si="45"/>
        <v>68</v>
      </c>
      <c r="J74" s="2">
        <f t="shared" si="46"/>
        <v>29</v>
      </c>
      <c r="K74" s="2">
        <f t="shared" si="47"/>
        <v>58</v>
      </c>
      <c r="L74" s="2">
        <f t="shared" si="48"/>
        <v>38</v>
      </c>
      <c r="M74" s="2">
        <f t="shared" si="49"/>
        <v>980</v>
      </c>
      <c r="N74" s="2">
        <f t="shared" si="50"/>
        <v>5458</v>
      </c>
      <c r="O74" s="2">
        <f t="shared" si="51"/>
        <v>-4478</v>
      </c>
      <c r="Q74" s="2">
        <f t="shared" si="52"/>
        <v>147</v>
      </c>
      <c r="R74" s="2">
        <f t="shared" si="53"/>
        <v>97</v>
      </c>
      <c r="S74" s="2">
        <f t="shared" si="54"/>
        <v>96</v>
      </c>
      <c r="T74" s="2">
        <f t="shared" si="55"/>
        <v>5458</v>
      </c>
      <c r="U74" s="2">
        <f t="shared" si="56"/>
        <v>14</v>
      </c>
      <c r="V74" s="2">
        <f t="shared" si="56"/>
        <v>9</v>
      </c>
      <c r="W74" s="2">
        <f t="shared" si="56"/>
        <v>9</v>
      </c>
      <c r="X74" s="2">
        <f t="shared" si="56"/>
        <v>545</v>
      </c>
      <c r="Y74" s="2">
        <f t="shared" si="57"/>
        <v>4</v>
      </c>
      <c r="Z74" s="2">
        <f t="shared" si="57"/>
        <v>8</v>
      </c>
      <c r="AA74" s="2">
        <f t="shared" si="57"/>
        <v>0</v>
      </c>
      <c r="AB74" s="2">
        <f t="shared" si="57"/>
        <v>10</v>
      </c>
      <c r="AC74" s="184">
        <f t="shared" si="59"/>
        <v>14</v>
      </c>
      <c r="AD74" s="2">
        <v>70</v>
      </c>
      <c r="AE74" s="2">
        <f t="shared" si="58"/>
        <v>161</v>
      </c>
      <c r="AF74" s="2">
        <f t="shared" si="58"/>
        <v>106</v>
      </c>
      <c r="AG74" s="2">
        <f t="shared" si="58"/>
        <v>105</v>
      </c>
      <c r="AH74" s="2">
        <f t="shared" si="43"/>
        <v>6003</v>
      </c>
      <c r="AI74" s="2">
        <v>10</v>
      </c>
      <c r="AJ74" s="2">
        <v>20</v>
      </c>
      <c r="AK74" s="2">
        <v>0</v>
      </c>
      <c r="AL74" s="2">
        <v>25</v>
      </c>
      <c r="AM74" s="184"/>
      <c r="AN74" s="1">
        <v>70</v>
      </c>
      <c r="AO74" s="1">
        <f t="shared" ref="AO74:AV104" si="60">INT(AE74*$AO$3)</f>
        <v>64</v>
      </c>
      <c r="AP74" s="1">
        <f t="shared" si="60"/>
        <v>42</v>
      </c>
      <c r="AQ74" s="1">
        <f t="shared" si="60"/>
        <v>42</v>
      </c>
      <c r="AR74" s="1">
        <f t="shared" si="60"/>
        <v>2401</v>
      </c>
      <c r="AS74" s="1">
        <f t="shared" si="60"/>
        <v>4</v>
      </c>
      <c r="AT74" s="1">
        <f t="shared" si="60"/>
        <v>8</v>
      </c>
      <c r="AU74" s="1">
        <f t="shared" si="60"/>
        <v>0</v>
      </c>
      <c r="AV74" s="1">
        <f t="shared" si="60"/>
        <v>10</v>
      </c>
      <c r="AW74" s="1">
        <f t="shared" ref="AW74:BD104" si="61">INT(AE74*$AW$3)</f>
        <v>80</v>
      </c>
      <c r="AX74" s="1">
        <f t="shared" si="61"/>
        <v>53</v>
      </c>
      <c r="AY74" s="1">
        <f t="shared" si="61"/>
        <v>52</v>
      </c>
      <c r="AZ74" s="1">
        <f t="shared" si="61"/>
        <v>3001</v>
      </c>
      <c r="BA74" s="1">
        <f t="shared" si="61"/>
        <v>5</v>
      </c>
      <c r="BB74" s="1">
        <f t="shared" si="61"/>
        <v>10</v>
      </c>
      <c r="BC74" s="1">
        <f t="shared" si="61"/>
        <v>0</v>
      </c>
      <c r="BD74" s="1">
        <f t="shared" si="61"/>
        <v>12</v>
      </c>
      <c r="BE74" s="1">
        <f t="shared" ref="BE74:BL104" si="62">INT(AE74*$BE$3)</f>
        <v>112</v>
      </c>
      <c r="BF74" s="1">
        <f t="shared" si="62"/>
        <v>74</v>
      </c>
      <c r="BG74" s="1">
        <f t="shared" si="62"/>
        <v>73</v>
      </c>
      <c r="BH74" s="1">
        <f t="shared" si="62"/>
        <v>4202</v>
      </c>
      <c r="BI74" s="1">
        <f t="shared" si="62"/>
        <v>7</v>
      </c>
      <c r="BJ74" s="1">
        <f t="shared" si="62"/>
        <v>14</v>
      </c>
      <c r="BK74" s="1">
        <f t="shared" si="62"/>
        <v>0</v>
      </c>
      <c r="BL74" s="1">
        <f t="shared" si="62"/>
        <v>17</v>
      </c>
      <c r="BM74" s="1">
        <f t="shared" ref="BM74:BT104" si="63">INT(AE74*$BM$3)</f>
        <v>144</v>
      </c>
      <c r="BN74" s="1">
        <f t="shared" si="63"/>
        <v>95</v>
      </c>
      <c r="BO74" s="1">
        <f t="shared" si="63"/>
        <v>94</v>
      </c>
      <c r="BP74" s="1">
        <f t="shared" si="63"/>
        <v>5402</v>
      </c>
      <c r="BQ74" s="1">
        <f t="shared" si="63"/>
        <v>9</v>
      </c>
      <c r="BR74" s="1">
        <f t="shared" si="63"/>
        <v>18</v>
      </c>
      <c r="BS74" s="1">
        <f t="shared" si="63"/>
        <v>0</v>
      </c>
      <c r="BT74" s="1">
        <f t="shared" si="63"/>
        <v>22</v>
      </c>
    </row>
    <row r="75" spans="1:72">
      <c r="A75" s="1">
        <v>71</v>
      </c>
      <c r="B75" s="1">
        <f t="shared" si="44"/>
        <v>42</v>
      </c>
      <c r="C75" s="1">
        <f t="shared" si="37"/>
        <v>42</v>
      </c>
      <c r="D75" s="1">
        <f t="shared" si="38"/>
        <v>21</v>
      </c>
      <c r="E75" s="1">
        <f t="shared" si="39"/>
        <v>21</v>
      </c>
      <c r="F75" s="1">
        <f t="shared" si="40"/>
        <v>21</v>
      </c>
      <c r="G75" s="1">
        <f t="shared" si="41"/>
        <v>21</v>
      </c>
      <c r="H75" s="1">
        <f t="shared" si="42"/>
        <v>21</v>
      </c>
      <c r="I75" s="2">
        <f t="shared" si="45"/>
        <v>68</v>
      </c>
      <c r="J75" s="2">
        <f t="shared" si="46"/>
        <v>29</v>
      </c>
      <c r="K75" s="2">
        <f t="shared" si="47"/>
        <v>58</v>
      </c>
      <c r="L75" s="2">
        <f t="shared" si="48"/>
        <v>38</v>
      </c>
      <c r="M75" s="2">
        <f t="shared" si="49"/>
        <v>980</v>
      </c>
      <c r="N75" s="2">
        <f t="shared" si="50"/>
        <v>5537</v>
      </c>
      <c r="O75" s="2">
        <f t="shared" si="51"/>
        <v>-4557</v>
      </c>
      <c r="Q75" s="2">
        <f t="shared" si="52"/>
        <v>147</v>
      </c>
      <c r="R75" s="2">
        <f t="shared" si="53"/>
        <v>97</v>
      </c>
      <c r="S75" s="2">
        <f t="shared" si="54"/>
        <v>96</v>
      </c>
      <c r="T75" s="2">
        <f t="shared" si="55"/>
        <v>5537</v>
      </c>
      <c r="U75" s="2">
        <f t="shared" si="56"/>
        <v>14</v>
      </c>
      <c r="V75" s="2">
        <f t="shared" si="56"/>
        <v>9</v>
      </c>
      <c r="W75" s="2">
        <f t="shared" si="56"/>
        <v>9</v>
      </c>
      <c r="X75" s="2">
        <f t="shared" si="56"/>
        <v>553</v>
      </c>
      <c r="Y75" s="2">
        <f t="shared" si="57"/>
        <v>4</v>
      </c>
      <c r="Z75" s="2">
        <f t="shared" si="57"/>
        <v>8</v>
      </c>
      <c r="AA75" s="2">
        <f t="shared" si="57"/>
        <v>0</v>
      </c>
      <c r="AB75" s="2">
        <f t="shared" si="57"/>
        <v>10</v>
      </c>
      <c r="AC75" s="184">
        <f t="shared" si="59"/>
        <v>0</v>
      </c>
      <c r="AD75" s="164">
        <v>71</v>
      </c>
      <c r="AE75" s="2">
        <f t="shared" si="58"/>
        <v>161</v>
      </c>
      <c r="AF75" s="2">
        <f t="shared" si="58"/>
        <v>106</v>
      </c>
      <c r="AG75" s="2">
        <f t="shared" si="58"/>
        <v>105</v>
      </c>
      <c r="AH75" s="2">
        <f t="shared" si="43"/>
        <v>6090</v>
      </c>
      <c r="AI75" s="2">
        <v>10</v>
      </c>
      <c r="AJ75" s="2">
        <v>20</v>
      </c>
      <c r="AK75" s="2">
        <v>0</v>
      </c>
      <c r="AL75" s="2">
        <v>25</v>
      </c>
      <c r="AM75" s="184"/>
      <c r="AN75" s="1">
        <v>71</v>
      </c>
      <c r="AO75" s="1">
        <f t="shared" si="60"/>
        <v>64</v>
      </c>
      <c r="AP75" s="1">
        <f t="shared" si="60"/>
        <v>42</v>
      </c>
      <c r="AQ75" s="1">
        <f t="shared" si="60"/>
        <v>42</v>
      </c>
      <c r="AR75" s="1">
        <f t="shared" si="60"/>
        <v>2436</v>
      </c>
      <c r="AS75" s="1">
        <f t="shared" si="60"/>
        <v>4</v>
      </c>
      <c r="AT75" s="1">
        <f t="shared" si="60"/>
        <v>8</v>
      </c>
      <c r="AU75" s="1">
        <f t="shared" si="60"/>
        <v>0</v>
      </c>
      <c r="AV75" s="1">
        <f t="shared" si="60"/>
        <v>10</v>
      </c>
      <c r="AW75" s="1">
        <f t="shared" si="61"/>
        <v>80</v>
      </c>
      <c r="AX75" s="1">
        <f t="shared" si="61"/>
        <v>53</v>
      </c>
      <c r="AY75" s="1">
        <f t="shared" si="61"/>
        <v>52</v>
      </c>
      <c r="AZ75" s="1">
        <f t="shared" si="61"/>
        <v>3045</v>
      </c>
      <c r="BA75" s="1">
        <f t="shared" si="61"/>
        <v>5</v>
      </c>
      <c r="BB75" s="1">
        <f t="shared" si="61"/>
        <v>10</v>
      </c>
      <c r="BC75" s="1">
        <f t="shared" si="61"/>
        <v>0</v>
      </c>
      <c r="BD75" s="1">
        <f t="shared" si="61"/>
        <v>12</v>
      </c>
      <c r="BE75" s="1">
        <f t="shared" si="62"/>
        <v>112</v>
      </c>
      <c r="BF75" s="1">
        <f t="shared" si="62"/>
        <v>74</v>
      </c>
      <c r="BG75" s="1">
        <f t="shared" si="62"/>
        <v>73</v>
      </c>
      <c r="BH75" s="1">
        <f t="shared" si="62"/>
        <v>4263</v>
      </c>
      <c r="BI75" s="1">
        <f t="shared" si="62"/>
        <v>7</v>
      </c>
      <c r="BJ75" s="1">
        <f t="shared" si="62"/>
        <v>14</v>
      </c>
      <c r="BK75" s="1">
        <f t="shared" si="62"/>
        <v>0</v>
      </c>
      <c r="BL75" s="1">
        <f t="shared" si="62"/>
        <v>17</v>
      </c>
      <c r="BM75" s="1">
        <f t="shared" si="63"/>
        <v>144</v>
      </c>
      <c r="BN75" s="1">
        <f t="shared" si="63"/>
        <v>95</v>
      </c>
      <c r="BO75" s="1">
        <f t="shared" si="63"/>
        <v>94</v>
      </c>
      <c r="BP75" s="1">
        <f t="shared" si="63"/>
        <v>5481</v>
      </c>
      <c r="BQ75" s="1">
        <f t="shared" si="63"/>
        <v>9</v>
      </c>
      <c r="BR75" s="1">
        <f t="shared" si="63"/>
        <v>18</v>
      </c>
      <c r="BS75" s="1">
        <f t="shared" si="63"/>
        <v>0</v>
      </c>
      <c r="BT75" s="1">
        <f t="shared" si="63"/>
        <v>22</v>
      </c>
    </row>
    <row r="76" spans="1:72">
      <c r="A76" s="1">
        <v>72</v>
      </c>
      <c r="B76" s="1">
        <f t="shared" si="44"/>
        <v>42</v>
      </c>
      <c r="C76" s="1">
        <f t="shared" si="37"/>
        <v>42</v>
      </c>
      <c r="D76" s="1">
        <f t="shared" si="38"/>
        <v>21</v>
      </c>
      <c r="E76" s="1">
        <f t="shared" si="39"/>
        <v>21</v>
      </c>
      <c r="F76" s="1">
        <f t="shared" si="40"/>
        <v>21</v>
      </c>
      <c r="G76" s="1">
        <f t="shared" si="41"/>
        <v>21</v>
      </c>
      <c r="H76" s="1">
        <f t="shared" si="42"/>
        <v>21</v>
      </c>
      <c r="I76" s="2">
        <f t="shared" si="45"/>
        <v>68</v>
      </c>
      <c r="J76" s="2">
        <f t="shared" si="46"/>
        <v>29</v>
      </c>
      <c r="K76" s="2">
        <f t="shared" si="47"/>
        <v>58</v>
      </c>
      <c r="L76" s="2">
        <f t="shared" si="48"/>
        <v>38</v>
      </c>
      <c r="M76" s="2">
        <f t="shared" si="49"/>
        <v>980</v>
      </c>
      <c r="N76" s="2">
        <f t="shared" si="50"/>
        <v>5616</v>
      </c>
      <c r="O76" s="2">
        <f t="shared" si="51"/>
        <v>-4636</v>
      </c>
      <c r="Q76" s="2">
        <f t="shared" si="52"/>
        <v>147</v>
      </c>
      <c r="R76" s="2">
        <f t="shared" si="53"/>
        <v>97</v>
      </c>
      <c r="S76" s="2">
        <f t="shared" si="54"/>
        <v>96</v>
      </c>
      <c r="T76" s="2">
        <f t="shared" si="55"/>
        <v>5616</v>
      </c>
      <c r="U76" s="2">
        <f t="shared" si="56"/>
        <v>14</v>
      </c>
      <c r="V76" s="2">
        <f t="shared" si="56"/>
        <v>9</v>
      </c>
      <c r="W76" s="2">
        <f t="shared" si="56"/>
        <v>9</v>
      </c>
      <c r="X76" s="2">
        <f t="shared" si="56"/>
        <v>561</v>
      </c>
      <c r="Y76" s="2">
        <f t="shared" si="57"/>
        <v>4</v>
      </c>
      <c r="Z76" s="2">
        <f t="shared" si="57"/>
        <v>8</v>
      </c>
      <c r="AA76" s="2">
        <f t="shared" si="57"/>
        <v>0</v>
      </c>
      <c r="AB76" s="2">
        <f t="shared" si="57"/>
        <v>10</v>
      </c>
      <c r="AC76" s="184">
        <f t="shared" si="59"/>
        <v>0</v>
      </c>
      <c r="AD76" s="2">
        <v>72</v>
      </c>
      <c r="AE76" s="2">
        <f t="shared" si="58"/>
        <v>161</v>
      </c>
      <c r="AF76" s="2">
        <f t="shared" si="58"/>
        <v>106</v>
      </c>
      <c r="AG76" s="2">
        <f t="shared" si="58"/>
        <v>105</v>
      </c>
      <c r="AH76" s="2">
        <f t="shared" si="43"/>
        <v>6177</v>
      </c>
      <c r="AI76" s="2">
        <v>10</v>
      </c>
      <c r="AJ76" s="2">
        <v>20</v>
      </c>
      <c r="AK76" s="2">
        <v>0</v>
      </c>
      <c r="AL76" s="2">
        <v>25</v>
      </c>
      <c r="AM76" s="184"/>
      <c r="AN76" s="1">
        <v>72</v>
      </c>
      <c r="AO76" s="1">
        <f t="shared" si="60"/>
        <v>64</v>
      </c>
      <c r="AP76" s="1">
        <f t="shared" si="60"/>
        <v>42</v>
      </c>
      <c r="AQ76" s="1">
        <f t="shared" si="60"/>
        <v>42</v>
      </c>
      <c r="AR76" s="1">
        <f t="shared" si="60"/>
        <v>2470</v>
      </c>
      <c r="AS76" s="1">
        <f t="shared" si="60"/>
        <v>4</v>
      </c>
      <c r="AT76" s="1">
        <f t="shared" si="60"/>
        <v>8</v>
      </c>
      <c r="AU76" s="1">
        <f t="shared" si="60"/>
        <v>0</v>
      </c>
      <c r="AV76" s="1">
        <f t="shared" si="60"/>
        <v>10</v>
      </c>
      <c r="AW76" s="1">
        <f t="shared" si="61"/>
        <v>80</v>
      </c>
      <c r="AX76" s="1">
        <f t="shared" si="61"/>
        <v>53</v>
      </c>
      <c r="AY76" s="1">
        <f t="shared" si="61"/>
        <v>52</v>
      </c>
      <c r="AZ76" s="1">
        <f t="shared" si="61"/>
        <v>3088</v>
      </c>
      <c r="BA76" s="1">
        <f t="shared" si="61"/>
        <v>5</v>
      </c>
      <c r="BB76" s="1">
        <f t="shared" si="61"/>
        <v>10</v>
      </c>
      <c r="BC76" s="1">
        <f t="shared" si="61"/>
        <v>0</v>
      </c>
      <c r="BD76" s="1">
        <f t="shared" si="61"/>
        <v>12</v>
      </c>
      <c r="BE76" s="1">
        <f t="shared" si="62"/>
        <v>112</v>
      </c>
      <c r="BF76" s="1">
        <f t="shared" si="62"/>
        <v>74</v>
      </c>
      <c r="BG76" s="1">
        <f t="shared" si="62"/>
        <v>73</v>
      </c>
      <c r="BH76" s="1">
        <f t="shared" si="62"/>
        <v>4323</v>
      </c>
      <c r="BI76" s="1">
        <f t="shared" si="62"/>
        <v>7</v>
      </c>
      <c r="BJ76" s="1">
        <f t="shared" si="62"/>
        <v>14</v>
      </c>
      <c r="BK76" s="1">
        <f t="shared" si="62"/>
        <v>0</v>
      </c>
      <c r="BL76" s="1">
        <f t="shared" si="62"/>
        <v>17</v>
      </c>
      <c r="BM76" s="1">
        <f t="shared" si="63"/>
        <v>144</v>
      </c>
      <c r="BN76" s="1">
        <f t="shared" si="63"/>
        <v>95</v>
      </c>
      <c r="BO76" s="1">
        <f t="shared" si="63"/>
        <v>94</v>
      </c>
      <c r="BP76" s="1">
        <f t="shared" si="63"/>
        <v>5559</v>
      </c>
      <c r="BQ76" s="1">
        <f t="shared" si="63"/>
        <v>9</v>
      </c>
      <c r="BR76" s="1">
        <f t="shared" si="63"/>
        <v>18</v>
      </c>
      <c r="BS76" s="1">
        <f t="shared" si="63"/>
        <v>0</v>
      </c>
      <c r="BT76" s="1">
        <f t="shared" si="63"/>
        <v>22</v>
      </c>
    </row>
    <row r="77" spans="1:72">
      <c r="A77" s="1">
        <v>73</v>
      </c>
      <c r="B77" s="1">
        <f t="shared" si="44"/>
        <v>42</v>
      </c>
      <c r="C77" s="1">
        <f t="shared" si="37"/>
        <v>42</v>
      </c>
      <c r="D77" s="1">
        <f t="shared" si="38"/>
        <v>21</v>
      </c>
      <c r="E77" s="1">
        <f t="shared" si="39"/>
        <v>21</v>
      </c>
      <c r="F77" s="1">
        <f t="shared" si="40"/>
        <v>21</v>
      </c>
      <c r="G77" s="1">
        <f t="shared" si="41"/>
        <v>21</v>
      </c>
      <c r="H77" s="1">
        <f t="shared" si="42"/>
        <v>21</v>
      </c>
      <c r="I77" s="2">
        <f t="shared" si="45"/>
        <v>68</v>
      </c>
      <c r="J77" s="2">
        <f t="shared" si="46"/>
        <v>29</v>
      </c>
      <c r="K77" s="2">
        <f t="shared" si="47"/>
        <v>58</v>
      </c>
      <c r="L77" s="2">
        <f t="shared" si="48"/>
        <v>38</v>
      </c>
      <c r="M77" s="2">
        <f t="shared" si="49"/>
        <v>980</v>
      </c>
      <c r="N77" s="2">
        <f t="shared" si="50"/>
        <v>5695</v>
      </c>
      <c r="O77" s="2">
        <f t="shared" si="51"/>
        <v>-4715</v>
      </c>
      <c r="Q77" s="2">
        <f t="shared" si="52"/>
        <v>147</v>
      </c>
      <c r="R77" s="2">
        <f t="shared" si="53"/>
        <v>97</v>
      </c>
      <c r="S77" s="2">
        <f t="shared" si="54"/>
        <v>96</v>
      </c>
      <c r="T77" s="2">
        <f t="shared" si="55"/>
        <v>5695</v>
      </c>
      <c r="U77" s="2">
        <f t="shared" si="56"/>
        <v>14</v>
      </c>
      <c r="V77" s="2">
        <f t="shared" si="56"/>
        <v>9</v>
      </c>
      <c r="W77" s="2">
        <f t="shared" si="56"/>
        <v>9</v>
      </c>
      <c r="X77" s="2">
        <f t="shared" si="56"/>
        <v>569</v>
      </c>
      <c r="Y77" s="2">
        <f t="shared" si="57"/>
        <v>4</v>
      </c>
      <c r="Z77" s="2">
        <f t="shared" si="57"/>
        <v>8</v>
      </c>
      <c r="AA77" s="2">
        <f t="shared" si="57"/>
        <v>0</v>
      </c>
      <c r="AB77" s="2">
        <f t="shared" si="57"/>
        <v>10</v>
      </c>
      <c r="AC77" s="184">
        <f t="shared" si="59"/>
        <v>0</v>
      </c>
      <c r="AD77" s="164">
        <v>73</v>
      </c>
      <c r="AE77" s="2">
        <f t="shared" si="58"/>
        <v>161</v>
      </c>
      <c r="AF77" s="2">
        <f t="shared" si="58"/>
        <v>106</v>
      </c>
      <c r="AG77" s="2">
        <f t="shared" si="58"/>
        <v>105</v>
      </c>
      <c r="AH77" s="2">
        <f t="shared" si="43"/>
        <v>6264</v>
      </c>
      <c r="AI77" s="2">
        <v>10</v>
      </c>
      <c r="AJ77" s="2">
        <v>20</v>
      </c>
      <c r="AK77" s="2">
        <v>0</v>
      </c>
      <c r="AL77" s="2">
        <v>25</v>
      </c>
      <c r="AM77" s="184"/>
      <c r="AN77" s="1">
        <v>73</v>
      </c>
      <c r="AO77" s="1">
        <f t="shared" si="60"/>
        <v>64</v>
      </c>
      <c r="AP77" s="1">
        <f t="shared" si="60"/>
        <v>42</v>
      </c>
      <c r="AQ77" s="1">
        <f t="shared" si="60"/>
        <v>42</v>
      </c>
      <c r="AR77" s="1">
        <f t="shared" si="60"/>
        <v>2505</v>
      </c>
      <c r="AS77" s="1">
        <f t="shared" si="60"/>
        <v>4</v>
      </c>
      <c r="AT77" s="1">
        <f t="shared" si="60"/>
        <v>8</v>
      </c>
      <c r="AU77" s="1">
        <f t="shared" si="60"/>
        <v>0</v>
      </c>
      <c r="AV77" s="1">
        <f t="shared" si="60"/>
        <v>10</v>
      </c>
      <c r="AW77" s="1">
        <f t="shared" si="61"/>
        <v>80</v>
      </c>
      <c r="AX77" s="1">
        <f t="shared" si="61"/>
        <v>53</v>
      </c>
      <c r="AY77" s="1">
        <f t="shared" si="61"/>
        <v>52</v>
      </c>
      <c r="AZ77" s="1">
        <f t="shared" si="61"/>
        <v>3132</v>
      </c>
      <c r="BA77" s="1">
        <f t="shared" si="61"/>
        <v>5</v>
      </c>
      <c r="BB77" s="1">
        <f t="shared" si="61"/>
        <v>10</v>
      </c>
      <c r="BC77" s="1">
        <f t="shared" si="61"/>
        <v>0</v>
      </c>
      <c r="BD77" s="1">
        <f t="shared" si="61"/>
        <v>12</v>
      </c>
      <c r="BE77" s="1">
        <f t="shared" si="62"/>
        <v>112</v>
      </c>
      <c r="BF77" s="1">
        <f t="shared" si="62"/>
        <v>74</v>
      </c>
      <c r="BG77" s="1">
        <f t="shared" si="62"/>
        <v>73</v>
      </c>
      <c r="BH77" s="1">
        <f t="shared" si="62"/>
        <v>4384</v>
      </c>
      <c r="BI77" s="1">
        <f t="shared" si="62"/>
        <v>7</v>
      </c>
      <c r="BJ77" s="1">
        <f t="shared" si="62"/>
        <v>14</v>
      </c>
      <c r="BK77" s="1">
        <f t="shared" si="62"/>
        <v>0</v>
      </c>
      <c r="BL77" s="1">
        <f t="shared" si="62"/>
        <v>17</v>
      </c>
      <c r="BM77" s="1">
        <f t="shared" si="63"/>
        <v>144</v>
      </c>
      <c r="BN77" s="1">
        <f t="shared" si="63"/>
        <v>95</v>
      </c>
      <c r="BO77" s="1">
        <f t="shared" si="63"/>
        <v>94</v>
      </c>
      <c r="BP77" s="1">
        <f t="shared" si="63"/>
        <v>5637</v>
      </c>
      <c r="BQ77" s="1">
        <f t="shared" si="63"/>
        <v>9</v>
      </c>
      <c r="BR77" s="1">
        <f t="shared" si="63"/>
        <v>18</v>
      </c>
      <c r="BS77" s="1">
        <f t="shared" si="63"/>
        <v>0</v>
      </c>
      <c r="BT77" s="1">
        <f t="shared" si="63"/>
        <v>22</v>
      </c>
    </row>
    <row r="78" spans="1:72">
      <c r="A78" s="1">
        <v>74</v>
      </c>
      <c r="B78" s="1">
        <f t="shared" si="44"/>
        <v>42</v>
      </c>
      <c r="C78" s="1">
        <f t="shared" si="37"/>
        <v>42</v>
      </c>
      <c r="D78" s="1">
        <f t="shared" si="38"/>
        <v>21</v>
      </c>
      <c r="E78" s="1">
        <f t="shared" si="39"/>
        <v>21</v>
      </c>
      <c r="F78" s="1">
        <f t="shared" si="40"/>
        <v>21</v>
      </c>
      <c r="G78" s="1">
        <f t="shared" si="41"/>
        <v>21</v>
      </c>
      <c r="H78" s="1">
        <f t="shared" si="42"/>
        <v>21</v>
      </c>
      <c r="I78" s="2">
        <f t="shared" si="45"/>
        <v>68</v>
      </c>
      <c r="J78" s="2">
        <f t="shared" si="46"/>
        <v>29</v>
      </c>
      <c r="K78" s="2">
        <f t="shared" si="47"/>
        <v>58</v>
      </c>
      <c r="L78" s="2">
        <f t="shared" si="48"/>
        <v>38</v>
      </c>
      <c r="M78" s="2">
        <f t="shared" si="49"/>
        <v>980</v>
      </c>
      <c r="N78" s="2">
        <f t="shared" si="50"/>
        <v>5774</v>
      </c>
      <c r="O78" s="2">
        <f t="shared" si="51"/>
        <v>-4794</v>
      </c>
      <c r="Q78" s="2">
        <f t="shared" si="52"/>
        <v>147</v>
      </c>
      <c r="R78" s="2">
        <f t="shared" si="53"/>
        <v>97</v>
      </c>
      <c r="S78" s="2">
        <f t="shared" si="54"/>
        <v>96</v>
      </c>
      <c r="T78" s="2">
        <f t="shared" si="55"/>
        <v>5774</v>
      </c>
      <c r="U78" s="2">
        <f t="shared" si="56"/>
        <v>14</v>
      </c>
      <c r="V78" s="2">
        <f t="shared" si="56"/>
        <v>9</v>
      </c>
      <c r="W78" s="2">
        <f t="shared" si="56"/>
        <v>9</v>
      </c>
      <c r="X78" s="2">
        <f t="shared" si="56"/>
        <v>577</v>
      </c>
      <c r="Y78" s="2">
        <f t="shared" si="57"/>
        <v>4</v>
      </c>
      <c r="Z78" s="2">
        <f t="shared" si="57"/>
        <v>8</v>
      </c>
      <c r="AA78" s="2">
        <f t="shared" si="57"/>
        <v>0</v>
      </c>
      <c r="AB78" s="2">
        <f t="shared" si="57"/>
        <v>10</v>
      </c>
      <c r="AC78" s="184">
        <f t="shared" si="59"/>
        <v>0</v>
      </c>
      <c r="AD78" s="2">
        <v>74</v>
      </c>
      <c r="AE78" s="2">
        <f t="shared" si="58"/>
        <v>161</v>
      </c>
      <c r="AF78" s="2">
        <f t="shared" si="58"/>
        <v>106</v>
      </c>
      <c r="AG78" s="2">
        <f t="shared" si="58"/>
        <v>105</v>
      </c>
      <c r="AH78" s="2">
        <f t="shared" si="43"/>
        <v>6351</v>
      </c>
      <c r="AI78" s="2">
        <v>10</v>
      </c>
      <c r="AJ78" s="2">
        <v>20</v>
      </c>
      <c r="AK78" s="2">
        <v>0</v>
      </c>
      <c r="AL78" s="2">
        <v>25</v>
      </c>
      <c r="AM78" s="184"/>
      <c r="AN78" s="1">
        <v>74</v>
      </c>
      <c r="AO78" s="1">
        <f t="shared" si="60"/>
        <v>64</v>
      </c>
      <c r="AP78" s="1">
        <f t="shared" si="60"/>
        <v>42</v>
      </c>
      <c r="AQ78" s="1">
        <f t="shared" si="60"/>
        <v>42</v>
      </c>
      <c r="AR78" s="1">
        <f t="shared" si="60"/>
        <v>2540</v>
      </c>
      <c r="AS78" s="1">
        <f t="shared" si="60"/>
        <v>4</v>
      </c>
      <c r="AT78" s="1">
        <f t="shared" si="60"/>
        <v>8</v>
      </c>
      <c r="AU78" s="1">
        <f t="shared" si="60"/>
        <v>0</v>
      </c>
      <c r="AV78" s="1">
        <f t="shared" si="60"/>
        <v>10</v>
      </c>
      <c r="AW78" s="1">
        <f t="shared" si="61"/>
        <v>80</v>
      </c>
      <c r="AX78" s="1">
        <f t="shared" si="61"/>
        <v>53</v>
      </c>
      <c r="AY78" s="1">
        <f t="shared" si="61"/>
        <v>52</v>
      </c>
      <c r="AZ78" s="1">
        <f t="shared" si="61"/>
        <v>3175</v>
      </c>
      <c r="BA78" s="1">
        <f t="shared" si="61"/>
        <v>5</v>
      </c>
      <c r="BB78" s="1">
        <f t="shared" si="61"/>
        <v>10</v>
      </c>
      <c r="BC78" s="1">
        <f t="shared" si="61"/>
        <v>0</v>
      </c>
      <c r="BD78" s="1">
        <f t="shared" si="61"/>
        <v>12</v>
      </c>
      <c r="BE78" s="1">
        <f t="shared" si="62"/>
        <v>112</v>
      </c>
      <c r="BF78" s="1">
        <f t="shared" si="62"/>
        <v>74</v>
      </c>
      <c r="BG78" s="1">
        <f t="shared" si="62"/>
        <v>73</v>
      </c>
      <c r="BH78" s="1">
        <f t="shared" si="62"/>
        <v>4445</v>
      </c>
      <c r="BI78" s="1">
        <f t="shared" si="62"/>
        <v>7</v>
      </c>
      <c r="BJ78" s="1">
        <f t="shared" si="62"/>
        <v>14</v>
      </c>
      <c r="BK78" s="1">
        <f t="shared" si="62"/>
        <v>0</v>
      </c>
      <c r="BL78" s="1">
        <f t="shared" si="62"/>
        <v>17</v>
      </c>
      <c r="BM78" s="1">
        <f t="shared" si="63"/>
        <v>144</v>
      </c>
      <c r="BN78" s="1">
        <f t="shared" si="63"/>
        <v>95</v>
      </c>
      <c r="BO78" s="1">
        <f t="shared" si="63"/>
        <v>94</v>
      </c>
      <c r="BP78" s="1">
        <f t="shared" si="63"/>
        <v>5715</v>
      </c>
      <c r="BQ78" s="1">
        <f t="shared" si="63"/>
        <v>9</v>
      </c>
      <c r="BR78" s="1">
        <f t="shared" si="63"/>
        <v>18</v>
      </c>
      <c r="BS78" s="1">
        <f t="shared" si="63"/>
        <v>0</v>
      </c>
      <c r="BT78" s="1">
        <f t="shared" si="63"/>
        <v>22</v>
      </c>
    </row>
    <row r="79" spans="1:72">
      <c r="A79" s="1">
        <v>75</v>
      </c>
      <c r="B79" s="1">
        <f t="shared" si="44"/>
        <v>45</v>
      </c>
      <c r="C79" s="1">
        <f t="shared" si="37"/>
        <v>45</v>
      </c>
      <c r="D79" s="1">
        <f t="shared" si="38"/>
        <v>22</v>
      </c>
      <c r="E79" s="1">
        <f t="shared" si="39"/>
        <v>22</v>
      </c>
      <c r="F79" s="1">
        <f t="shared" si="40"/>
        <v>22</v>
      </c>
      <c r="G79" s="1">
        <f t="shared" si="41"/>
        <v>22</v>
      </c>
      <c r="H79" s="1">
        <f t="shared" si="42"/>
        <v>22</v>
      </c>
      <c r="I79" s="2">
        <f t="shared" si="45"/>
        <v>73</v>
      </c>
      <c r="J79" s="2">
        <f t="shared" si="46"/>
        <v>31</v>
      </c>
      <c r="K79" s="2">
        <f t="shared" si="47"/>
        <v>63</v>
      </c>
      <c r="L79" s="2">
        <f t="shared" si="48"/>
        <v>42</v>
      </c>
      <c r="M79" s="2">
        <f t="shared" si="49"/>
        <v>1050</v>
      </c>
      <c r="N79" s="2">
        <f t="shared" si="50"/>
        <v>5853</v>
      </c>
      <c r="O79" s="2">
        <f t="shared" si="51"/>
        <v>-4803</v>
      </c>
      <c r="Q79" s="2">
        <f t="shared" si="52"/>
        <v>155</v>
      </c>
      <c r="R79" s="2">
        <f t="shared" si="53"/>
        <v>104</v>
      </c>
      <c r="S79" s="2">
        <f t="shared" si="54"/>
        <v>105</v>
      </c>
      <c r="T79" s="2">
        <f t="shared" si="55"/>
        <v>5853</v>
      </c>
      <c r="U79" s="2">
        <f t="shared" si="56"/>
        <v>15</v>
      </c>
      <c r="V79" s="2">
        <f t="shared" si="56"/>
        <v>10</v>
      </c>
      <c r="W79" s="2">
        <f t="shared" si="56"/>
        <v>10</v>
      </c>
      <c r="X79" s="2">
        <f t="shared" si="56"/>
        <v>585</v>
      </c>
      <c r="Y79" s="2">
        <f t="shared" si="57"/>
        <v>4</v>
      </c>
      <c r="Z79" s="2">
        <f t="shared" si="57"/>
        <v>8</v>
      </c>
      <c r="AA79" s="2">
        <f t="shared" si="57"/>
        <v>0</v>
      </c>
      <c r="AB79" s="2">
        <f t="shared" si="57"/>
        <v>10</v>
      </c>
      <c r="AC79" s="184">
        <f t="shared" si="59"/>
        <v>9</v>
      </c>
      <c r="AD79" s="164">
        <v>75</v>
      </c>
      <c r="AE79" s="2">
        <f t="shared" si="58"/>
        <v>170</v>
      </c>
      <c r="AF79" s="2">
        <f t="shared" si="58"/>
        <v>114</v>
      </c>
      <c r="AG79" s="2">
        <f t="shared" si="58"/>
        <v>115</v>
      </c>
      <c r="AH79" s="2">
        <f t="shared" si="43"/>
        <v>6438</v>
      </c>
      <c r="AI79" s="2">
        <v>10</v>
      </c>
      <c r="AJ79" s="2">
        <v>20</v>
      </c>
      <c r="AK79" s="2">
        <v>0</v>
      </c>
      <c r="AL79" s="2">
        <v>25</v>
      </c>
      <c r="AM79" s="184"/>
      <c r="AN79" s="1">
        <v>75</v>
      </c>
      <c r="AO79" s="1">
        <f t="shared" si="60"/>
        <v>68</v>
      </c>
      <c r="AP79" s="1">
        <f t="shared" si="60"/>
        <v>45</v>
      </c>
      <c r="AQ79" s="1">
        <f t="shared" si="60"/>
        <v>46</v>
      </c>
      <c r="AR79" s="1">
        <f t="shared" si="60"/>
        <v>2575</v>
      </c>
      <c r="AS79" s="1">
        <f t="shared" si="60"/>
        <v>4</v>
      </c>
      <c r="AT79" s="1">
        <f t="shared" si="60"/>
        <v>8</v>
      </c>
      <c r="AU79" s="1">
        <f t="shared" si="60"/>
        <v>0</v>
      </c>
      <c r="AV79" s="1">
        <f t="shared" si="60"/>
        <v>10</v>
      </c>
      <c r="AW79" s="1">
        <f t="shared" si="61"/>
        <v>85</v>
      </c>
      <c r="AX79" s="1">
        <f t="shared" si="61"/>
        <v>57</v>
      </c>
      <c r="AY79" s="1">
        <f t="shared" si="61"/>
        <v>57</v>
      </c>
      <c r="AZ79" s="1">
        <f t="shared" si="61"/>
        <v>3219</v>
      </c>
      <c r="BA79" s="1">
        <f t="shared" si="61"/>
        <v>5</v>
      </c>
      <c r="BB79" s="1">
        <f t="shared" si="61"/>
        <v>10</v>
      </c>
      <c r="BC79" s="1">
        <f t="shared" si="61"/>
        <v>0</v>
      </c>
      <c r="BD79" s="1">
        <f t="shared" si="61"/>
        <v>12</v>
      </c>
      <c r="BE79" s="1">
        <f t="shared" si="62"/>
        <v>119</v>
      </c>
      <c r="BF79" s="1">
        <f t="shared" si="62"/>
        <v>79</v>
      </c>
      <c r="BG79" s="1">
        <f t="shared" si="62"/>
        <v>80</v>
      </c>
      <c r="BH79" s="1">
        <f t="shared" si="62"/>
        <v>4506</v>
      </c>
      <c r="BI79" s="1">
        <f t="shared" si="62"/>
        <v>7</v>
      </c>
      <c r="BJ79" s="1">
        <f t="shared" si="62"/>
        <v>14</v>
      </c>
      <c r="BK79" s="1">
        <f t="shared" si="62"/>
        <v>0</v>
      </c>
      <c r="BL79" s="1">
        <f t="shared" si="62"/>
        <v>17</v>
      </c>
      <c r="BM79" s="1">
        <f t="shared" si="63"/>
        <v>153</v>
      </c>
      <c r="BN79" s="1">
        <f t="shared" si="63"/>
        <v>102</v>
      </c>
      <c r="BO79" s="1">
        <f t="shared" si="63"/>
        <v>103</v>
      </c>
      <c r="BP79" s="1">
        <f t="shared" si="63"/>
        <v>5794</v>
      </c>
      <c r="BQ79" s="1">
        <f t="shared" si="63"/>
        <v>9</v>
      </c>
      <c r="BR79" s="1">
        <f t="shared" si="63"/>
        <v>18</v>
      </c>
      <c r="BS79" s="1">
        <f t="shared" si="63"/>
        <v>0</v>
      </c>
      <c r="BT79" s="1">
        <f t="shared" si="63"/>
        <v>22</v>
      </c>
    </row>
    <row r="80" spans="1:72">
      <c r="A80" s="1">
        <v>76</v>
      </c>
      <c r="B80" s="1">
        <f t="shared" si="44"/>
        <v>45</v>
      </c>
      <c r="C80" s="1">
        <f t="shared" si="37"/>
        <v>45</v>
      </c>
      <c r="D80" s="1">
        <f t="shared" si="38"/>
        <v>22</v>
      </c>
      <c r="E80" s="1">
        <f t="shared" si="39"/>
        <v>22</v>
      </c>
      <c r="F80" s="1">
        <f t="shared" si="40"/>
        <v>22</v>
      </c>
      <c r="G80" s="1">
        <f t="shared" si="41"/>
        <v>22</v>
      </c>
      <c r="H80" s="1">
        <f t="shared" si="42"/>
        <v>22</v>
      </c>
      <c r="I80" s="2">
        <f t="shared" si="45"/>
        <v>73</v>
      </c>
      <c r="J80" s="2">
        <f t="shared" si="46"/>
        <v>31</v>
      </c>
      <c r="K80" s="2">
        <f t="shared" si="47"/>
        <v>63</v>
      </c>
      <c r="L80" s="2">
        <f t="shared" si="48"/>
        <v>42</v>
      </c>
      <c r="M80" s="2">
        <f t="shared" si="49"/>
        <v>1050</v>
      </c>
      <c r="N80" s="2">
        <f t="shared" si="50"/>
        <v>5932</v>
      </c>
      <c r="O80" s="2">
        <f t="shared" si="51"/>
        <v>-4882</v>
      </c>
      <c r="Q80" s="2">
        <f t="shared" si="52"/>
        <v>155</v>
      </c>
      <c r="R80" s="2">
        <f t="shared" si="53"/>
        <v>104</v>
      </c>
      <c r="S80" s="2">
        <f t="shared" si="54"/>
        <v>105</v>
      </c>
      <c r="T80" s="2">
        <f t="shared" si="55"/>
        <v>5932</v>
      </c>
      <c r="U80" s="2">
        <f t="shared" si="56"/>
        <v>15</v>
      </c>
      <c r="V80" s="2">
        <f t="shared" si="56"/>
        <v>10</v>
      </c>
      <c r="W80" s="2">
        <f t="shared" si="56"/>
        <v>10</v>
      </c>
      <c r="X80" s="2">
        <f t="shared" si="56"/>
        <v>593</v>
      </c>
      <c r="Y80" s="2">
        <f t="shared" si="57"/>
        <v>4</v>
      </c>
      <c r="Z80" s="2">
        <f t="shared" si="57"/>
        <v>8</v>
      </c>
      <c r="AA80" s="2">
        <f t="shared" si="57"/>
        <v>0</v>
      </c>
      <c r="AB80" s="2">
        <f t="shared" si="57"/>
        <v>10</v>
      </c>
      <c r="AC80" s="184">
        <f t="shared" si="59"/>
        <v>0</v>
      </c>
      <c r="AD80" s="2">
        <v>76</v>
      </c>
      <c r="AE80" s="2">
        <f t="shared" si="58"/>
        <v>170</v>
      </c>
      <c r="AF80" s="2">
        <f t="shared" si="58"/>
        <v>114</v>
      </c>
      <c r="AG80" s="2">
        <f t="shared" si="58"/>
        <v>115</v>
      </c>
      <c r="AH80" s="2">
        <f t="shared" si="43"/>
        <v>6525</v>
      </c>
      <c r="AI80" s="2">
        <v>10</v>
      </c>
      <c r="AJ80" s="2">
        <v>20</v>
      </c>
      <c r="AK80" s="2">
        <v>0</v>
      </c>
      <c r="AL80" s="2">
        <v>25</v>
      </c>
      <c r="AM80" s="184"/>
      <c r="AN80" s="1">
        <v>76</v>
      </c>
      <c r="AO80" s="1">
        <f t="shared" si="60"/>
        <v>68</v>
      </c>
      <c r="AP80" s="1">
        <f t="shared" si="60"/>
        <v>45</v>
      </c>
      <c r="AQ80" s="1">
        <f t="shared" si="60"/>
        <v>46</v>
      </c>
      <c r="AR80" s="1">
        <f t="shared" si="60"/>
        <v>2610</v>
      </c>
      <c r="AS80" s="1">
        <f t="shared" si="60"/>
        <v>4</v>
      </c>
      <c r="AT80" s="1">
        <f t="shared" si="60"/>
        <v>8</v>
      </c>
      <c r="AU80" s="1">
        <f t="shared" si="60"/>
        <v>0</v>
      </c>
      <c r="AV80" s="1">
        <f t="shared" si="60"/>
        <v>10</v>
      </c>
      <c r="AW80" s="1">
        <f t="shared" si="61"/>
        <v>85</v>
      </c>
      <c r="AX80" s="1">
        <f t="shared" si="61"/>
        <v>57</v>
      </c>
      <c r="AY80" s="1">
        <f t="shared" si="61"/>
        <v>57</v>
      </c>
      <c r="AZ80" s="1">
        <f t="shared" si="61"/>
        <v>3262</v>
      </c>
      <c r="BA80" s="1">
        <f t="shared" si="61"/>
        <v>5</v>
      </c>
      <c r="BB80" s="1">
        <f t="shared" si="61"/>
        <v>10</v>
      </c>
      <c r="BC80" s="1">
        <f t="shared" si="61"/>
        <v>0</v>
      </c>
      <c r="BD80" s="1">
        <f t="shared" si="61"/>
        <v>12</v>
      </c>
      <c r="BE80" s="1">
        <f t="shared" si="62"/>
        <v>119</v>
      </c>
      <c r="BF80" s="1">
        <f t="shared" si="62"/>
        <v>79</v>
      </c>
      <c r="BG80" s="1">
        <f t="shared" si="62"/>
        <v>80</v>
      </c>
      <c r="BH80" s="1">
        <f t="shared" si="62"/>
        <v>4567</v>
      </c>
      <c r="BI80" s="1">
        <f t="shared" si="62"/>
        <v>7</v>
      </c>
      <c r="BJ80" s="1">
        <f t="shared" si="62"/>
        <v>14</v>
      </c>
      <c r="BK80" s="1">
        <f t="shared" si="62"/>
        <v>0</v>
      </c>
      <c r="BL80" s="1">
        <f t="shared" si="62"/>
        <v>17</v>
      </c>
      <c r="BM80" s="1">
        <f t="shared" si="63"/>
        <v>153</v>
      </c>
      <c r="BN80" s="1">
        <f t="shared" si="63"/>
        <v>102</v>
      </c>
      <c r="BO80" s="1">
        <f t="shared" si="63"/>
        <v>103</v>
      </c>
      <c r="BP80" s="1">
        <f t="shared" si="63"/>
        <v>5872</v>
      </c>
      <c r="BQ80" s="1">
        <f t="shared" si="63"/>
        <v>9</v>
      </c>
      <c r="BR80" s="1">
        <f t="shared" si="63"/>
        <v>18</v>
      </c>
      <c r="BS80" s="1">
        <f t="shared" si="63"/>
        <v>0</v>
      </c>
      <c r="BT80" s="1">
        <f t="shared" si="63"/>
        <v>22</v>
      </c>
    </row>
    <row r="81" spans="1:72">
      <c r="A81" s="1">
        <v>77</v>
      </c>
      <c r="B81" s="1">
        <f t="shared" si="44"/>
        <v>45</v>
      </c>
      <c r="C81" s="1">
        <f t="shared" si="37"/>
        <v>45</v>
      </c>
      <c r="D81" s="1">
        <f t="shared" si="38"/>
        <v>22</v>
      </c>
      <c r="E81" s="1">
        <f t="shared" si="39"/>
        <v>22</v>
      </c>
      <c r="F81" s="1">
        <f t="shared" si="40"/>
        <v>22</v>
      </c>
      <c r="G81" s="1">
        <f t="shared" si="41"/>
        <v>22</v>
      </c>
      <c r="H81" s="1">
        <f t="shared" si="42"/>
        <v>22</v>
      </c>
      <c r="I81" s="2">
        <f t="shared" si="45"/>
        <v>73</v>
      </c>
      <c r="J81" s="2">
        <f t="shared" si="46"/>
        <v>31</v>
      </c>
      <c r="K81" s="2">
        <f t="shared" si="47"/>
        <v>63</v>
      </c>
      <c r="L81" s="2">
        <f t="shared" si="48"/>
        <v>42</v>
      </c>
      <c r="M81" s="2">
        <f t="shared" si="49"/>
        <v>1050</v>
      </c>
      <c r="N81" s="2">
        <f t="shared" si="50"/>
        <v>6012</v>
      </c>
      <c r="O81" s="2">
        <f t="shared" si="51"/>
        <v>-4962</v>
      </c>
      <c r="Q81" s="2">
        <f t="shared" si="52"/>
        <v>155</v>
      </c>
      <c r="R81" s="2">
        <f t="shared" si="53"/>
        <v>104</v>
      </c>
      <c r="S81" s="2">
        <f t="shared" si="54"/>
        <v>105</v>
      </c>
      <c r="T81" s="2">
        <f t="shared" si="55"/>
        <v>6012</v>
      </c>
      <c r="U81" s="2">
        <f t="shared" si="56"/>
        <v>15</v>
      </c>
      <c r="V81" s="2">
        <f t="shared" si="56"/>
        <v>10</v>
      </c>
      <c r="W81" s="2">
        <f t="shared" si="56"/>
        <v>10</v>
      </c>
      <c r="X81" s="2">
        <f t="shared" si="56"/>
        <v>601</v>
      </c>
      <c r="Y81" s="2">
        <f t="shared" si="57"/>
        <v>4</v>
      </c>
      <c r="Z81" s="2">
        <f t="shared" si="57"/>
        <v>8</v>
      </c>
      <c r="AA81" s="2">
        <f t="shared" si="57"/>
        <v>0</v>
      </c>
      <c r="AB81" s="2">
        <f t="shared" si="57"/>
        <v>10</v>
      </c>
      <c r="AC81" s="184">
        <f t="shared" si="59"/>
        <v>0</v>
      </c>
      <c r="AD81" s="164">
        <v>77</v>
      </c>
      <c r="AE81" s="2">
        <f t="shared" si="58"/>
        <v>170</v>
      </c>
      <c r="AF81" s="2">
        <f t="shared" si="58"/>
        <v>114</v>
      </c>
      <c r="AG81" s="2">
        <f t="shared" si="58"/>
        <v>115</v>
      </c>
      <c r="AH81" s="2">
        <f t="shared" si="43"/>
        <v>6613</v>
      </c>
      <c r="AI81" s="2">
        <v>10</v>
      </c>
      <c r="AJ81" s="2">
        <v>20</v>
      </c>
      <c r="AK81" s="2">
        <v>0</v>
      </c>
      <c r="AL81" s="2">
        <v>25</v>
      </c>
      <c r="AM81" s="184"/>
      <c r="AN81" s="1">
        <v>77</v>
      </c>
      <c r="AO81" s="1">
        <f t="shared" si="60"/>
        <v>68</v>
      </c>
      <c r="AP81" s="1">
        <f t="shared" si="60"/>
        <v>45</v>
      </c>
      <c r="AQ81" s="1">
        <f t="shared" si="60"/>
        <v>46</v>
      </c>
      <c r="AR81" s="1">
        <f t="shared" si="60"/>
        <v>2645</v>
      </c>
      <c r="AS81" s="1">
        <f t="shared" si="60"/>
        <v>4</v>
      </c>
      <c r="AT81" s="1">
        <f t="shared" si="60"/>
        <v>8</v>
      </c>
      <c r="AU81" s="1">
        <f t="shared" si="60"/>
        <v>0</v>
      </c>
      <c r="AV81" s="1">
        <f t="shared" si="60"/>
        <v>10</v>
      </c>
      <c r="AW81" s="1">
        <f t="shared" si="61"/>
        <v>85</v>
      </c>
      <c r="AX81" s="1">
        <f t="shared" si="61"/>
        <v>57</v>
      </c>
      <c r="AY81" s="1">
        <f t="shared" si="61"/>
        <v>57</v>
      </c>
      <c r="AZ81" s="1">
        <f t="shared" si="61"/>
        <v>3306</v>
      </c>
      <c r="BA81" s="1">
        <f t="shared" si="61"/>
        <v>5</v>
      </c>
      <c r="BB81" s="1">
        <f t="shared" si="61"/>
        <v>10</v>
      </c>
      <c r="BC81" s="1">
        <f t="shared" si="61"/>
        <v>0</v>
      </c>
      <c r="BD81" s="1">
        <f t="shared" si="61"/>
        <v>12</v>
      </c>
      <c r="BE81" s="1">
        <f t="shared" si="62"/>
        <v>119</v>
      </c>
      <c r="BF81" s="1">
        <f t="shared" si="62"/>
        <v>79</v>
      </c>
      <c r="BG81" s="1">
        <f t="shared" si="62"/>
        <v>80</v>
      </c>
      <c r="BH81" s="1">
        <f t="shared" si="62"/>
        <v>4629</v>
      </c>
      <c r="BI81" s="1">
        <f t="shared" si="62"/>
        <v>7</v>
      </c>
      <c r="BJ81" s="1">
        <f t="shared" si="62"/>
        <v>14</v>
      </c>
      <c r="BK81" s="1">
        <f t="shared" si="62"/>
        <v>0</v>
      </c>
      <c r="BL81" s="1">
        <f t="shared" si="62"/>
        <v>17</v>
      </c>
      <c r="BM81" s="1">
        <f t="shared" si="63"/>
        <v>153</v>
      </c>
      <c r="BN81" s="1">
        <f t="shared" si="63"/>
        <v>102</v>
      </c>
      <c r="BO81" s="1">
        <f t="shared" si="63"/>
        <v>103</v>
      </c>
      <c r="BP81" s="1">
        <f t="shared" si="63"/>
        <v>5951</v>
      </c>
      <c r="BQ81" s="1">
        <f t="shared" si="63"/>
        <v>9</v>
      </c>
      <c r="BR81" s="1">
        <f t="shared" si="63"/>
        <v>18</v>
      </c>
      <c r="BS81" s="1">
        <f t="shared" si="63"/>
        <v>0</v>
      </c>
      <c r="BT81" s="1">
        <f t="shared" si="63"/>
        <v>22</v>
      </c>
    </row>
    <row r="82" spans="1:72">
      <c r="A82" s="1">
        <v>78</v>
      </c>
      <c r="B82" s="1">
        <f t="shared" si="44"/>
        <v>45</v>
      </c>
      <c r="C82" s="1">
        <f t="shared" si="37"/>
        <v>45</v>
      </c>
      <c r="D82" s="1">
        <f t="shared" si="38"/>
        <v>22</v>
      </c>
      <c r="E82" s="1">
        <f t="shared" si="39"/>
        <v>22</v>
      </c>
      <c r="F82" s="1">
        <f t="shared" si="40"/>
        <v>22</v>
      </c>
      <c r="G82" s="1">
        <f t="shared" si="41"/>
        <v>22</v>
      </c>
      <c r="H82" s="1">
        <f t="shared" si="42"/>
        <v>22</v>
      </c>
      <c r="I82" s="2">
        <f t="shared" si="45"/>
        <v>73</v>
      </c>
      <c r="J82" s="2">
        <f t="shared" si="46"/>
        <v>31</v>
      </c>
      <c r="K82" s="2">
        <f t="shared" si="47"/>
        <v>63</v>
      </c>
      <c r="L82" s="2">
        <f t="shared" si="48"/>
        <v>42</v>
      </c>
      <c r="M82" s="2">
        <f t="shared" si="49"/>
        <v>1050</v>
      </c>
      <c r="N82" s="2">
        <f t="shared" si="50"/>
        <v>6091</v>
      </c>
      <c r="O82" s="2">
        <f t="shared" si="51"/>
        <v>-5041</v>
      </c>
      <c r="Q82" s="2">
        <f t="shared" si="52"/>
        <v>155</v>
      </c>
      <c r="R82" s="2">
        <f t="shared" si="53"/>
        <v>104</v>
      </c>
      <c r="S82" s="2">
        <f t="shared" si="54"/>
        <v>105</v>
      </c>
      <c r="T82" s="2">
        <f t="shared" si="55"/>
        <v>6091</v>
      </c>
      <c r="U82" s="2">
        <f t="shared" si="56"/>
        <v>15</v>
      </c>
      <c r="V82" s="2">
        <f t="shared" si="56"/>
        <v>10</v>
      </c>
      <c r="W82" s="2">
        <f t="shared" si="56"/>
        <v>10</v>
      </c>
      <c r="X82" s="2">
        <f t="shared" si="56"/>
        <v>609</v>
      </c>
      <c r="Y82" s="2">
        <f t="shared" si="57"/>
        <v>4</v>
      </c>
      <c r="Z82" s="2">
        <f t="shared" si="57"/>
        <v>8</v>
      </c>
      <c r="AA82" s="2">
        <f t="shared" si="57"/>
        <v>0</v>
      </c>
      <c r="AB82" s="2">
        <f t="shared" si="57"/>
        <v>10</v>
      </c>
      <c r="AC82" s="184">
        <f t="shared" si="59"/>
        <v>0</v>
      </c>
      <c r="AD82" s="2">
        <v>78</v>
      </c>
      <c r="AE82" s="2">
        <f t="shared" si="58"/>
        <v>170</v>
      </c>
      <c r="AF82" s="2">
        <f t="shared" si="58"/>
        <v>114</v>
      </c>
      <c r="AG82" s="2">
        <f t="shared" si="58"/>
        <v>115</v>
      </c>
      <c r="AH82" s="2">
        <f t="shared" si="43"/>
        <v>6700</v>
      </c>
      <c r="AI82" s="2">
        <v>10</v>
      </c>
      <c r="AJ82" s="2">
        <v>20</v>
      </c>
      <c r="AK82" s="2">
        <v>0</v>
      </c>
      <c r="AL82" s="2">
        <v>25</v>
      </c>
      <c r="AM82" s="184"/>
      <c r="AN82" s="1">
        <v>78</v>
      </c>
      <c r="AO82" s="1">
        <f t="shared" si="60"/>
        <v>68</v>
      </c>
      <c r="AP82" s="1">
        <f t="shared" si="60"/>
        <v>45</v>
      </c>
      <c r="AQ82" s="1">
        <f t="shared" si="60"/>
        <v>46</v>
      </c>
      <c r="AR82" s="1">
        <f t="shared" si="60"/>
        <v>2680</v>
      </c>
      <c r="AS82" s="1">
        <f t="shared" si="60"/>
        <v>4</v>
      </c>
      <c r="AT82" s="1">
        <f t="shared" si="60"/>
        <v>8</v>
      </c>
      <c r="AU82" s="1">
        <f t="shared" si="60"/>
        <v>0</v>
      </c>
      <c r="AV82" s="1">
        <f t="shared" si="60"/>
        <v>10</v>
      </c>
      <c r="AW82" s="1">
        <f t="shared" si="61"/>
        <v>85</v>
      </c>
      <c r="AX82" s="1">
        <f t="shared" si="61"/>
        <v>57</v>
      </c>
      <c r="AY82" s="1">
        <f t="shared" si="61"/>
        <v>57</v>
      </c>
      <c r="AZ82" s="1">
        <f t="shared" si="61"/>
        <v>3350</v>
      </c>
      <c r="BA82" s="1">
        <f t="shared" si="61"/>
        <v>5</v>
      </c>
      <c r="BB82" s="1">
        <f t="shared" si="61"/>
        <v>10</v>
      </c>
      <c r="BC82" s="1">
        <f t="shared" si="61"/>
        <v>0</v>
      </c>
      <c r="BD82" s="1">
        <f t="shared" si="61"/>
        <v>12</v>
      </c>
      <c r="BE82" s="1">
        <f t="shared" si="62"/>
        <v>119</v>
      </c>
      <c r="BF82" s="1">
        <f t="shared" si="62"/>
        <v>79</v>
      </c>
      <c r="BG82" s="1">
        <f t="shared" si="62"/>
        <v>80</v>
      </c>
      <c r="BH82" s="1">
        <f t="shared" si="62"/>
        <v>4690</v>
      </c>
      <c r="BI82" s="1">
        <f t="shared" si="62"/>
        <v>7</v>
      </c>
      <c r="BJ82" s="1">
        <f t="shared" si="62"/>
        <v>14</v>
      </c>
      <c r="BK82" s="1">
        <f t="shared" si="62"/>
        <v>0</v>
      </c>
      <c r="BL82" s="1">
        <f t="shared" si="62"/>
        <v>17</v>
      </c>
      <c r="BM82" s="1">
        <f t="shared" si="63"/>
        <v>153</v>
      </c>
      <c r="BN82" s="1">
        <f t="shared" si="63"/>
        <v>102</v>
      </c>
      <c r="BO82" s="1">
        <f t="shared" si="63"/>
        <v>103</v>
      </c>
      <c r="BP82" s="1">
        <f t="shared" si="63"/>
        <v>6030</v>
      </c>
      <c r="BQ82" s="1">
        <f t="shared" si="63"/>
        <v>9</v>
      </c>
      <c r="BR82" s="1">
        <f t="shared" si="63"/>
        <v>18</v>
      </c>
      <c r="BS82" s="1">
        <f t="shared" si="63"/>
        <v>0</v>
      </c>
      <c r="BT82" s="1">
        <f t="shared" si="63"/>
        <v>22</v>
      </c>
    </row>
    <row r="83" spans="1:72">
      <c r="A83" s="1">
        <v>79</v>
      </c>
      <c r="B83" s="1">
        <f t="shared" si="44"/>
        <v>45</v>
      </c>
      <c r="C83" s="1">
        <f t="shared" si="37"/>
        <v>45</v>
      </c>
      <c r="D83" s="1">
        <f t="shared" si="38"/>
        <v>22</v>
      </c>
      <c r="E83" s="1">
        <f t="shared" si="39"/>
        <v>22</v>
      </c>
      <c r="F83" s="1">
        <f t="shared" si="40"/>
        <v>22</v>
      </c>
      <c r="G83" s="1">
        <f t="shared" si="41"/>
        <v>22</v>
      </c>
      <c r="H83" s="1">
        <f t="shared" si="42"/>
        <v>22</v>
      </c>
      <c r="I83" s="2">
        <f t="shared" si="45"/>
        <v>73</v>
      </c>
      <c r="J83" s="2">
        <f t="shared" si="46"/>
        <v>31</v>
      </c>
      <c r="K83" s="2">
        <f t="shared" si="47"/>
        <v>63</v>
      </c>
      <c r="L83" s="2">
        <f t="shared" si="48"/>
        <v>42</v>
      </c>
      <c r="M83" s="2">
        <f t="shared" si="49"/>
        <v>1050</v>
      </c>
      <c r="N83" s="2">
        <f t="shared" si="50"/>
        <v>6170</v>
      </c>
      <c r="O83" s="2">
        <f t="shared" si="51"/>
        <v>-5120</v>
      </c>
      <c r="Q83" s="2">
        <f t="shared" si="52"/>
        <v>155</v>
      </c>
      <c r="R83" s="2">
        <f t="shared" si="53"/>
        <v>104</v>
      </c>
      <c r="S83" s="2">
        <f t="shared" si="54"/>
        <v>105</v>
      </c>
      <c r="T83" s="2">
        <f t="shared" si="55"/>
        <v>6170</v>
      </c>
      <c r="U83" s="2">
        <f t="shared" si="56"/>
        <v>15</v>
      </c>
      <c r="V83" s="2">
        <f t="shared" si="56"/>
        <v>10</v>
      </c>
      <c r="W83" s="2">
        <f t="shared" si="56"/>
        <v>10</v>
      </c>
      <c r="X83" s="2">
        <f t="shared" si="56"/>
        <v>617</v>
      </c>
      <c r="Y83" s="2">
        <f t="shared" si="57"/>
        <v>4</v>
      </c>
      <c r="Z83" s="2">
        <f t="shared" si="57"/>
        <v>8</v>
      </c>
      <c r="AA83" s="2">
        <f t="shared" si="57"/>
        <v>0</v>
      </c>
      <c r="AB83" s="2">
        <f t="shared" si="57"/>
        <v>10</v>
      </c>
      <c r="AC83" s="184">
        <f t="shared" si="59"/>
        <v>0</v>
      </c>
      <c r="AD83" s="164">
        <v>79</v>
      </c>
      <c r="AE83" s="2">
        <f t="shared" si="58"/>
        <v>170</v>
      </c>
      <c r="AF83" s="2">
        <f t="shared" si="58"/>
        <v>114</v>
      </c>
      <c r="AG83" s="2">
        <f t="shared" si="58"/>
        <v>115</v>
      </c>
      <c r="AH83" s="2">
        <f t="shared" si="43"/>
        <v>6787</v>
      </c>
      <c r="AI83" s="2">
        <v>10</v>
      </c>
      <c r="AJ83" s="2">
        <v>20</v>
      </c>
      <c r="AK83" s="2">
        <v>0</v>
      </c>
      <c r="AL83" s="2">
        <v>25</v>
      </c>
      <c r="AM83" s="184"/>
      <c r="AN83" s="1">
        <v>79</v>
      </c>
      <c r="AO83" s="1">
        <f t="shared" si="60"/>
        <v>68</v>
      </c>
      <c r="AP83" s="1">
        <f t="shared" si="60"/>
        <v>45</v>
      </c>
      <c r="AQ83" s="1">
        <f t="shared" si="60"/>
        <v>46</v>
      </c>
      <c r="AR83" s="1">
        <f t="shared" si="60"/>
        <v>2714</v>
      </c>
      <c r="AS83" s="1">
        <f t="shared" si="60"/>
        <v>4</v>
      </c>
      <c r="AT83" s="1">
        <f t="shared" si="60"/>
        <v>8</v>
      </c>
      <c r="AU83" s="1">
        <f t="shared" si="60"/>
        <v>0</v>
      </c>
      <c r="AV83" s="1">
        <f t="shared" si="60"/>
        <v>10</v>
      </c>
      <c r="AW83" s="1">
        <f t="shared" si="61"/>
        <v>85</v>
      </c>
      <c r="AX83" s="1">
        <f t="shared" si="61"/>
        <v>57</v>
      </c>
      <c r="AY83" s="1">
        <f t="shared" si="61"/>
        <v>57</v>
      </c>
      <c r="AZ83" s="1">
        <f t="shared" si="61"/>
        <v>3393</v>
      </c>
      <c r="BA83" s="1">
        <f t="shared" si="61"/>
        <v>5</v>
      </c>
      <c r="BB83" s="1">
        <f t="shared" si="61"/>
        <v>10</v>
      </c>
      <c r="BC83" s="1">
        <f t="shared" si="61"/>
        <v>0</v>
      </c>
      <c r="BD83" s="1">
        <f t="shared" si="61"/>
        <v>12</v>
      </c>
      <c r="BE83" s="1">
        <f t="shared" si="62"/>
        <v>119</v>
      </c>
      <c r="BF83" s="1">
        <f t="shared" si="62"/>
        <v>79</v>
      </c>
      <c r="BG83" s="1">
        <f t="shared" si="62"/>
        <v>80</v>
      </c>
      <c r="BH83" s="1">
        <f t="shared" si="62"/>
        <v>4750</v>
      </c>
      <c r="BI83" s="1">
        <f t="shared" si="62"/>
        <v>7</v>
      </c>
      <c r="BJ83" s="1">
        <f t="shared" si="62"/>
        <v>14</v>
      </c>
      <c r="BK83" s="1">
        <f t="shared" si="62"/>
        <v>0</v>
      </c>
      <c r="BL83" s="1">
        <f t="shared" si="62"/>
        <v>17</v>
      </c>
      <c r="BM83" s="1">
        <f t="shared" si="63"/>
        <v>153</v>
      </c>
      <c r="BN83" s="1">
        <f t="shared" si="63"/>
        <v>102</v>
      </c>
      <c r="BO83" s="1">
        <f t="shared" si="63"/>
        <v>103</v>
      </c>
      <c r="BP83" s="1">
        <f t="shared" si="63"/>
        <v>6108</v>
      </c>
      <c r="BQ83" s="1">
        <f t="shared" si="63"/>
        <v>9</v>
      </c>
      <c r="BR83" s="1">
        <f t="shared" si="63"/>
        <v>18</v>
      </c>
      <c r="BS83" s="1">
        <f t="shared" si="63"/>
        <v>0</v>
      </c>
      <c r="BT83" s="1">
        <f t="shared" si="63"/>
        <v>22</v>
      </c>
    </row>
    <row r="84" spans="1:72">
      <c r="A84" s="1">
        <v>80</v>
      </c>
      <c r="B84" s="1">
        <f t="shared" si="44"/>
        <v>48</v>
      </c>
      <c r="C84" s="1">
        <f t="shared" si="37"/>
        <v>48</v>
      </c>
      <c r="D84" s="1">
        <f t="shared" si="38"/>
        <v>24</v>
      </c>
      <c r="E84" s="1">
        <f t="shared" si="39"/>
        <v>24</v>
      </c>
      <c r="F84" s="1">
        <f t="shared" si="40"/>
        <v>24</v>
      </c>
      <c r="G84" s="1">
        <f t="shared" si="41"/>
        <v>24</v>
      </c>
      <c r="H84" s="1">
        <f t="shared" si="42"/>
        <v>24</v>
      </c>
      <c r="I84" s="2">
        <f t="shared" si="45"/>
        <v>78</v>
      </c>
      <c r="J84" s="2">
        <f t="shared" si="46"/>
        <v>33</v>
      </c>
      <c r="K84" s="2">
        <f t="shared" si="47"/>
        <v>67</v>
      </c>
      <c r="L84" s="2">
        <f t="shared" si="48"/>
        <v>44</v>
      </c>
      <c r="M84" s="2">
        <f t="shared" si="49"/>
        <v>1120</v>
      </c>
      <c r="N84" s="2">
        <f t="shared" si="50"/>
        <v>6250</v>
      </c>
      <c r="O84" s="2">
        <f t="shared" si="51"/>
        <v>-5130</v>
      </c>
      <c r="Q84" s="2">
        <f t="shared" si="52"/>
        <v>168</v>
      </c>
      <c r="R84" s="2">
        <f t="shared" si="53"/>
        <v>111</v>
      </c>
      <c r="S84" s="2">
        <f t="shared" si="54"/>
        <v>111</v>
      </c>
      <c r="T84" s="2">
        <f t="shared" si="55"/>
        <v>6250</v>
      </c>
      <c r="U84" s="2">
        <f t="shared" si="56"/>
        <v>16</v>
      </c>
      <c r="V84" s="2">
        <f t="shared" si="56"/>
        <v>11</v>
      </c>
      <c r="W84" s="2">
        <f t="shared" si="56"/>
        <v>11</v>
      </c>
      <c r="X84" s="2">
        <f t="shared" si="56"/>
        <v>625</v>
      </c>
      <c r="Y84" s="2">
        <f t="shared" si="57"/>
        <v>4</v>
      </c>
      <c r="Z84" s="2">
        <f t="shared" si="57"/>
        <v>8</v>
      </c>
      <c r="AA84" s="2">
        <f t="shared" si="57"/>
        <v>0</v>
      </c>
      <c r="AB84" s="2">
        <f t="shared" si="57"/>
        <v>10</v>
      </c>
      <c r="AC84" s="184">
        <f t="shared" si="59"/>
        <v>14</v>
      </c>
      <c r="AD84" s="2">
        <v>80</v>
      </c>
      <c r="AE84" s="2">
        <f t="shared" si="58"/>
        <v>184</v>
      </c>
      <c r="AF84" s="2">
        <f t="shared" si="58"/>
        <v>122</v>
      </c>
      <c r="AG84" s="2">
        <f t="shared" si="58"/>
        <v>122</v>
      </c>
      <c r="AH84" s="2">
        <f t="shared" si="43"/>
        <v>6875</v>
      </c>
      <c r="AI84" s="2">
        <v>10</v>
      </c>
      <c r="AJ84" s="2">
        <v>20</v>
      </c>
      <c r="AK84" s="2">
        <v>0</v>
      </c>
      <c r="AL84" s="2">
        <v>25</v>
      </c>
      <c r="AM84" s="184"/>
      <c r="AN84" s="1">
        <v>80</v>
      </c>
      <c r="AO84" s="1">
        <f t="shared" si="60"/>
        <v>73</v>
      </c>
      <c r="AP84" s="1">
        <f t="shared" si="60"/>
        <v>48</v>
      </c>
      <c r="AQ84" s="1">
        <f t="shared" si="60"/>
        <v>48</v>
      </c>
      <c r="AR84" s="1">
        <f t="shared" si="60"/>
        <v>2750</v>
      </c>
      <c r="AS84" s="1">
        <f t="shared" si="60"/>
        <v>4</v>
      </c>
      <c r="AT84" s="1">
        <f t="shared" si="60"/>
        <v>8</v>
      </c>
      <c r="AU84" s="1">
        <f t="shared" si="60"/>
        <v>0</v>
      </c>
      <c r="AV84" s="1">
        <f t="shared" si="60"/>
        <v>10</v>
      </c>
      <c r="AW84" s="1">
        <f t="shared" si="61"/>
        <v>92</v>
      </c>
      <c r="AX84" s="1">
        <f t="shared" si="61"/>
        <v>61</v>
      </c>
      <c r="AY84" s="1">
        <f t="shared" si="61"/>
        <v>61</v>
      </c>
      <c r="AZ84" s="1">
        <f t="shared" si="61"/>
        <v>3437</v>
      </c>
      <c r="BA84" s="1">
        <f t="shared" si="61"/>
        <v>5</v>
      </c>
      <c r="BB84" s="1">
        <f t="shared" si="61"/>
        <v>10</v>
      </c>
      <c r="BC84" s="1">
        <f t="shared" si="61"/>
        <v>0</v>
      </c>
      <c r="BD84" s="1">
        <f t="shared" si="61"/>
        <v>12</v>
      </c>
      <c r="BE84" s="1">
        <f t="shared" si="62"/>
        <v>128</v>
      </c>
      <c r="BF84" s="1">
        <f t="shared" si="62"/>
        <v>85</v>
      </c>
      <c r="BG84" s="1">
        <f t="shared" si="62"/>
        <v>85</v>
      </c>
      <c r="BH84" s="1">
        <f t="shared" si="62"/>
        <v>4812</v>
      </c>
      <c r="BI84" s="1">
        <f t="shared" si="62"/>
        <v>7</v>
      </c>
      <c r="BJ84" s="1">
        <f t="shared" si="62"/>
        <v>14</v>
      </c>
      <c r="BK84" s="1">
        <f t="shared" si="62"/>
        <v>0</v>
      </c>
      <c r="BL84" s="1">
        <f t="shared" si="62"/>
        <v>17</v>
      </c>
      <c r="BM84" s="1">
        <f t="shared" si="63"/>
        <v>165</v>
      </c>
      <c r="BN84" s="1">
        <f t="shared" si="63"/>
        <v>109</v>
      </c>
      <c r="BO84" s="1">
        <f t="shared" si="63"/>
        <v>109</v>
      </c>
      <c r="BP84" s="1">
        <f t="shared" si="63"/>
        <v>6187</v>
      </c>
      <c r="BQ84" s="1">
        <f t="shared" si="63"/>
        <v>9</v>
      </c>
      <c r="BR84" s="1">
        <f t="shared" si="63"/>
        <v>18</v>
      </c>
      <c r="BS84" s="1">
        <f t="shared" si="63"/>
        <v>0</v>
      </c>
      <c r="BT84" s="1">
        <f t="shared" si="63"/>
        <v>22</v>
      </c>
    </row>
    <row r="85" spans="1:72">
      <c r="A85" s="1">
        <v>81</v>
      </c>
      <c r="B85" s="1">
        <f t="shared" si="44"/>
        <v>48</v>
      </c>
      <c r="C85" s="1">
        <f t="shared" si="37"/>
        <v>48</v>
      </c>
      <c r="D85" s="1">
        <f t="shared" si="38"/>
        <v>24</v>
      </c>
      <c r="E85" s="1">
        <f t="shared" si="39"/>
        <v>24</v>
      </c>
      <c r="F85" s="1">
        <f t="shared" si="40"/>
        <v>24</v>
      </c>
      <c r="G85" s="1">
        <f t="shared" si="41"/>
        <v>24</v>
      </c>
      <c r="H85" s="1">
        <f t="shared" si="42"/>
        <v>24</v>
      </c>
      <c r="I85" s="2">
        <f t="shared" si="45"/>
        <v>78</v>
      </c>
      <c r="J85" s="2">
        <f t="shared" si="46"/>
        <v>33</v>
      </c>
      <c r="K85" s="2">
        <f t="shared" si="47"/>
        <v>67</v>
      </c>
      <c r="L85" s="2">
        <f t="shared" si="48"/>
        <v>44</v>
      </c>
      <c r="M85" s="2">
        <f t="shared" si="49"/>
        <v>1120</v>
      </c>
      <c r="N85" s="2">
        <f t="shared" si="50"/>
        <v>6330</v>
      </c>
      <c r="O85" s="2">
        <f t="shared" si="51"/>
        <v>-5210</v>
      </c>
      <c r="Q85" s="2">
        <f t="shared" si="52"/>
        <v>168</v>
      </c>
      <c r="R85" s="2">
        <f t="shared" si="53"/>
        <v>111</v>
      </c>
      <c r="S85" s="2">
        <f t="shared" si="54"/>
        <v>111</v>
      </c>
      <c r="T85" s="2">
        <f t="shared" si="55"/>
        <v>6330</v>
      </c>
      <c r="U85" s="2">
        <f t="shared" si="56"/>
        <v>16</v>
      </c>
      <c r="V85" s="2">
        <f t="shared" si="56"/>
        <v>11</v>
      </c>
      <c r="W85" s="2">
        <f t="shared" si="56"/>
        <v>11</v>
      </c>
      <c r="X85" s="2">
        <f t="shared" si="56"/>
        <v>633</v>
      </c>
      <c r="Y85" s="2">
        <f t="shared" si="57"/>
        <v>4</v>
      </c>
      <c r="Z85" s="2">
        <f t="shared" si="57"/>
        <v>8</v>
      </c>
      <c r="AA85" s="2">
        <f t="shared" si="57"/>
        <v>0</v>
      </c>
      <c r="AB85" s="2">
        <f t="shared" si="57"/>
        <v>10</v>
      </c>
      <c r="AC85" s="184">
        <f t="shared" si="59"/>
        <v>0</v>
      </c>
      <c r="AD85" s="164">
        <v>81</v>
      </c>
      <c r="AE85" s="2">
        <f t="shared" si="58"/>
        <v>184</v>
      </c>
      <c r="AF85" s="2">
        <f t="shared" si="58"/>
        <v>122</v>
      </c>
      <c r="AG85" s="2">
        <f t="shared" si="58"/>
        <v>122</v>
      </c>
      <c r="AH85" s="2">
        <f t="shared" si="43"/>
        <v>6963</v>
      </c>
      <c r="AI85" s="2">
        <v>10</v>
      </c>
      <c r="AJ85" s="2">
        <v>20</v>
      </c>
      <c r="AK85" s="2">
        <v>0</v>
      </c>
      <c r="AL85" s="2">
        <v>25</v>
      </c>
      <c r="AM85" s="184"/>
      <c r="AN85" s="1">
        <v>81</v>
      </c>
      <c r="AO85" s="1">
        <f t="shared" si="60"/>
        <v>73</v>
      </c>
      <c r="AP85" s="1">
        <f t="shared" si="60"/>
        <v>48</v>
      </c>
      <c r="AQ85" s="1">
        <f t="shared" si="60"/>
        <v>48</v>
      </c>
      <c r="AR85" s="1">
        <f t="shared" si="60"/>
        <v>2785</v>
      </c>
      <c r="AS85" s="1">
        <f t="shared" si="60"/>
        <v>4</v>
      </c>
      <c r="AT85" s="1">
        <f t="shared" si="60"/>
        <v>8</v>
      </c>
      <c r="AU85" s="1">
        <f t="shared" si="60"/>
        <v>0</v>
      </c>
      <c r="AV85" s="1">
        <f t="shared" si="60"/>
        <v>10</v>
      </c>
      <c r="AW85" s="1">
        <f t="shared" si="61"/>
        <v>92</v>
      </c>
      <c r="AX85" s="1">
        <f t="shared" si="61"/>
        <v>61</v>
      </c>
      <c r="AY85" s="1">
        <f t="shared" si="61"/>
        <v>61</v>
      </c>
      <c r="AZ85" s="1">
        <f t="shared" si="61"/>
        <v>3481</v>
      </c>
      <c r="BA85" s="1">
        <f t="shared" si="61"/>
        <v>5</v>
      </c>
      <c r="BB85" s="1">
        <f t="shared" si="61"/>
        <v>10</v>
      </c>
      <c r="BC85" s="1">
        <f t="shared" si="61"/>
        <v>0</v>
      </c>
      <c r="BD85" s="1">
        <f t="shared" si="61"/>
        <v>12</v>
      </c>
      <c r="BE85" s="1">
        <f t="shared" si="62"/>
        <v>128</v>
      </c>
      <c r="BF85" s="1">
        <f t="shared" si="62"/>
        <v>85</v>
      </c>
      <c r="BG85" s="1">
        <f t="shared" si="62"/>
        <v>85</v>
      </c>
      <c r="BH85" s="1">
        <f t="shared" si="62"/>
        <v>4874</v>
      </c>
      <c r="BI85" s="1">
        <f t="shared" si="62"/>
        <v>7</v>
      </c>
      <c r="BJ85" s="1">
        <f t="shared" si="62"/>
        <v>14</v>
      </c>
      <c r="BK85" s="1">
        <f t="shared" si="62"/>
        <v>0</v>
      </c>
      <c r="BL85" s="1">
        <f t="shared" si="62"/>
        <v>17</v>
      </c>
      <c r="BM85" s="1">
        <f t="shared" si="63"/>
        <v>165</v>
      </c>
      <c r="BN85" s="1">
        <f t="shared" si="63"/>
        <v>109</v>
      </c>
      <c r="BO85" s="1">
        <f t="shared" si="63"/>
        <v>109</v>
      </c>
      <c r="BP85" s="1">
        <f t="shared" si="63"/>
        <v>6266</v>
      </c>
      <c r="BQ85" s="1">
        <f t="shared" si="63"/>
        <v>9</v>
      </c>
      <c r="BR85" s="1">
        <f t="shared" si="63"/>
        <v>18</v>
      </c>
      <c r="BS85" s="1">
        <f t="shared" si="63"/>
        <v>0</v>
      </c>
      <c r="BT85" s="1">
        <f t="shared" si="63"/>
        <v>22</v>
      </c>
    </row>
    <row r="86" spans="1:72">
      <c r="A86" s="1">
        <v>82</v>
      </c>
      <c r="B86" s="1">
        <f t="shared" si="44"/>
        <v>48</v>
      </c>
      <c r="C86" s="1">
        <f t="shared" si="37"/>
        <v>48</v>
      </c>
      <c r="D86" s="1">
        <f t="shared" si="38"/>
        <v>24</v>
      </c>
      <c r="E86" s="1">
        <f t="shared" si="39"/>
        <v>24</v>
      </c>
      <c r="F86" s="1">
        <f t="shared" si="40"/>
        <v>24</v>
      </c>
      <c r="G86" s="1">
        <f t="shared" si="41"/>
        <v>24</v>
      </c>
      <c r="H86" s="1">
        <f t="shared" si="42"/>
        <v>24</v>
      </c>
      <c r="I86" s="2">
        <f t="shared" si="45"/>
        <v>78</v>
      </c>
      <c r="J86" s="2">
        <f t="shared" si="46"/>
        <v>33</v>
      </c>
      <c r="K86" s="2">
        <f t="shared" si="47"/>
        <v>67</v>
      </c>
      <c r="L86" s="2">
        <f t="shared" si="48"/>
        <v>44</v>
      </c>
      <c r="M86" s="2">
        <f t="shared" si="49"/>
        <v>1120</v>
      </c>
      <c r="N86" s="2">
        <f t="shared" si="50"/>
        <v>6409</v>
      </c>
      <c r="O86" s="2">
        <f t="shared" si="51"/>
        <v>-5289</v>
      </c>
      <c r="Q86" s="2">
        <f t="shared" si="52"/>
        <v>168</v>
      </c>
      <c r="R86" s="2">
        <f t="shared" si="53"/>
        <v>111</v>
      </c>
      <c r="S86" s="2">
        <f t="shared" si="54"/>
        <v>111</v>
      </c>
      <c r="T86" s="2">
        <f t="shared" si="55"/>
        <v>6409</v>
      </c>
      <c r="U86" s="2">
        <f t="shared" si="56"/>
        <v>16</v>
      </c>
      <c r="V86" s="2">
        <f t="shared" si="56"/>
        <v>11</v>
      </c>
      <c r="W86" s="2">
        <f t="shared" si="56"/>
        <v>11</v>
      </c>
      <c r="X86" s="2">
        <f t="shared" si="56"/>
        <v>640</v>
      </c>
      <c r="Y86" s="2">
        <f t="shared" si="57"/>
        <v>4</v>
      </c>
      <c r="Z86" s="2">
        <f t="shared" si="57"/>
        <v>8</v>
      </c>
      <c r="AA86" s="2">
        <f t="shared" si="57"/>
        <v>0</v>
      </c>
      <c r="AB86" s="2">
        <f t="shared" si="57"/>
        <v>10</v>
      </c>
      <c r="AC86" s="184">
        <f t="shared" si="59"/>
        <v>0</v>
      </c>
      <c r="AD86" s="2">
        <v>82</v>
      </c>
      <c r="AE86" s="2">
        <f t="shared" si="58"/>
        <v>184</v>
      </c>
      <c r="AF86" s="2">
        <f t="shared" si="58"/>
        <v>122</v>
      </c>
      <c r="AG86" s="2">
        <f t="shared" si="58"/>
        <v>122</v>
      </c>
      <c r="AH86" s="2">
        <f t="shared" si="43"/>
        <v>7049</v>
      </c>
      <c r="AI86" s="2">
        <v>10</v>
      </c>
      <c r="AJ86" s="2">
        <v>20</v>
      </c>
      <c r="AK86" s="2">
        <v>0</v>
      </c>
      <c r="AL86" s="2">
        <v>25</v>
      </c>
      <c r="AM86" s="184"/>
      <c r="AN86" s="1">
        <v>82</v>
      </c>
      <c r="AO86" s="1">
        <f t="shared" si="60"/>
        <v>73</v>
      </c>
      <c r="AP86" s="1">
        <f t="shared" si="60"/>
        <v>48</v>
      </c>
      <c r="AQ86" s="1">
        <f t="shared" si="60"/>
        <v>48</v>
      </c>
      <c r="AR86" s="1">
        <f t="shared" si="60"/>
        <v>2819</v>
      </c>
      <c r="AS86" s="1">
        <f t="shared" si="60"/>
        <v>4</v>
      </c>
      <c r="AT86" s="1">
        <f t="shared" si="60"/>
        <v>8</v>
      </c>
      <c r="AU86" s="1">
        <f t="shared" si="60"/>
        <v>0</v>
      </c>
      <c r="AV86" s="1">
        <f t="shared" si="60"/>
        <v>10</v>
      </c>
      <c r="AW86" s="1">
        <f t="shared" si="61"/>
        <v>92</v>
      </c>
      <c r="AX86" s="1">
        <f t="shared" si="61"/>
        <v>61</v>
      </c>
      <c r="AY86" s="1">
        <f t="shared" si="61"/>
        <v>61</v>
      </c>
      <c r="AZ86" s="1">
        <f t="shared" si="61"/>
        <v>3524</v>
      </c>
      <c r="BA86" s="1">
        <f t="shared" si="61"/>
        <v>5</v>
      </c>
      <c r="BB86" s="1">
        <f t="shared" si="61"/>
        <v>10</v>
      </c>
      <c r="BC86" s="1">
        <f t="shared" si="61"/>
        <v>0</v>
      </c>
      <c r="BD86" s="1">
        <f t="shared" si="61"/>
        <v>12</v>
      </c>
      <c r="BE86" s="1">
        <f t="shared" si="62"/>
        <v>128</v>
      </c>
      <c r="BF86" s="1">
        <f t="shared" si="62"/>
        <v>85</v>
      </c>
      <c r="BG86" s="1">
        <f t="shared" si="62"/>
        <v>85</v>
      </c>
      <c r="BH86" s="1">
        <f t="shared" si="62"/>
        <v>4934</v>
      </c>
      <c r="BI86" s="1">
        <f t="shared" si="62"/>
        <v>7</v>
      </c>
      <c r="BJ86" s="1">
        <f t="shared" si="62"/>
        <v>14</v>
      </c>
      <c r="BK86" s="1">
        <f t="shared" si="62"/>
        <v>0</v>
      </c>
      <c r="BL86" s="1">
        <f t="shared" si="62"/>
        <v>17</v>
      </c>
      <c r="BM86" s="1">
        <f t="shared" si="63"/>
        <v>165</v>
      </c>
      <c r="BN86" s="1">
        <f t="shared" si="63"/>
        <v>109</v>
      </c>
      <c r="BO86" s="1">
        <f t="shared" si="63"/>
        <v>109</v>
      </c>
      <c r="BP86" s="1">
        <f t="shared" si="63"/>
        <v>6344</v>
      </c>
      <c r="BQ86" s="1">
        <f t="shared" si="63"/>
        <v>9</v>
      </c>
      <c r="BR86" s="1">
        <f t="shared" si="63"/>
        <v>18</v>
      </c>
      <c r="BS86" s="1">
        <f t="shared" si="63"/>
        <v>0</v>
      </c>
      <c r="BT86" s="1">
        <f t="shared" si="63"/>
        <v>22</v>
      </c>
    </row>
    <row r="87" spans="1:72">
      <c r="A87" s="1">
        <v>83</v>
      </c>
      <c r="B87" s="1">
        <f t="shared" si="44"/>
        <v>48</v>
      </c>
      <c r="C87" s="1">
        <f t="shared" si="37"/>
        <v>48</v>
      </c>
      <c r="D87" s="1">
        <f t="shared" si="38"/>
        <v>24</v>
      </c>
      <c r="E87" s="1">
        <f t="shared" si="39"/>
        <v>24</v>
      </c>
      <c r="F87" s="1">
        <f t="shared" si="40"/>
        <v>24</v>
      </c>
      <c r="G87" s="1">
        <f t="shared" si="41"/>
        <v>24</v>
      </c>
      <c r="H87" s="1">
        <f t="shared" si="42"/>
        <v>24</v>
      </c>
      <c r="I87" s="2">
        <f t="shared" si="45"/>
        <v>78</v>
      </c>
      <c r="J87" s="2">
        <f t="shared" si="46"/>
        <v>33</v>
      </c>
      <c r="K87" s="2">
        <f t="shared" si="47"/>
        <v>67</v>
      </c>
      <c r="L87" s="2">
        <f t="shared" si="48"/>
        <v>44</v>
      </c>
      <c r="M87" s="2">
        <f t="shared" si="49"/>
        <v>1120</v>
      </c>
      <c r="N87" s="2">
        <f t="shared" si="50"/>
        <v>6489</v>
      </c>
      <c r="O87" s="2">
        <f t="shared" si="51"/>
        <v>-5369</v>
      </c>
      <c r="Q87" s="2">
        <f t="shared" si="52"/>
        <v>168</v>
      </c>
      <c r="R87" s="2">
        <f t="shared" si="53"/>
        <v>111</v>
      </c>
      <c r="S87" s="2">
        <f t="shared" si="54"/>
        <v>111</v>
      </c>
      <c r="T87" s="2">
        <f t="shared" si="55"/>
        <v>6489</v>
      </c>
      <c r="U87" s="2">
        <f t="shared" si="56"/>
        <v>16</v>
      </c>
      <c r="V87" s="2">
        <f t="shared" si="56"/>
        <v>11</v>
      </c>
      <c r="W87" s="2">
        <f t="shared" si="56"/>
        <v>11</v>
      </c>
      <c r="X87" s="2">
        <f t="shared" si="56"/>
        <v>648</v>
      </c>
      <c r="Y87" s="2">
        <f t="shared" si="57"/>
        <v>4</v>
      </c>
      <c r="Z87" s="2">
        <f t="shared" si="57"/>
        <v>8</v>
      </c>
      <c r="AA87" s="2">
        <f t="shared" si="57"/>
        <v>0</v>
      </c>
      <c r="AB87" s="2">
        <f t="shared" si="57"/>
        <v>10</v>
      </c>
      <c r="AC87" s="184">
        <f t="shared" si="59"/>
        <v>0</v>
      </c>
      <c r="AD87" s="164">
        <v>83</v>
      </c>
      <c r="AE87" s="2">
        <f t="shared" si="58"/>
        <v>184</v>
      </c>
      <c r="AF87" s="2">
        <f t="shared" si="58"/>
        <v>122</v>
      </c>
      <c r="AG87" s="2">
        <f t="shared" si="58"/>
        <v>122</v>
      </c>
      <c r="AH87" s="2">
        <f t="shared" si="43"/>
        <v>7137</v>
      </c>
      <c r="AI87" s="2">
        <v>10</v>
      </c>
      <c r="AJ87" s="2">
        <v>20</v>
      </c>
      <c r="AK87" s="2">
        <v>0</v>
      </c>
      <c r="AL87" s="2">
        <v>25</v>
      </c>
      <c r="AM87" s="184"/>
      <c r="AN87" s="1">
        <v>83</v>
      </c>
      <c r="AO87" s="1">
        <f t="shared" si="60"/>
        <v>73</v>
      </c>
      <c r="AP87" s="1">
        <f t="shared" si="60"/>
        <v>48</v>
      </c>
      <c r="AQ87" s="1">
        <f t="shared" si="60"/>
        <v>48</v>
      </c>
      <c r="AR87" s="1">
        <f t="shared" si="60"/>
        <v>2854</v>
      </c>
      <c r="AS87" s="1">
        <f t="shared" si="60"/>
        <v>4</v>
      </c>
      <c r="AT87" s="1">
        <f t="shared" si="60"/>
        <v>8</v>
      </c>
      <c r="AU87" s="1">
        <f t="shared" si="60"/>
        <v>0</v>
      </c>
      <c r="AV87" s="1">
        <f t="shared" si="60"/>
        <v>10</v>
      </c>
      <c r="AW87" s="1">
        <f t="shared" si="61"/>
        <v>92</v>
      </c>
      <c r="AX87" s="1">
        <f t="shared" si="61"/>
        <v>61</v>
      </c>
      <c r="AY87" s="1">
        <f t="shared" si="61"/>
        <v>61</v>
      </c>
      <c r="AZ87" s="1">
        <f t="shared" si="61"/>
        <v>3568</v>
      </c>
      <c r="BA87" s="1">
        <f t="shared" si="61"/>
        <v>5</v>
      </c>
      <c r="BB87" s="1">
        <f t="shared" si="61"/>
        <v>10</v>
      </c>
      <c r="BC87" s="1">
        <f t="shared" si="61"/>
        <v>0</v>
      </c>
      <c r="BD87" s="1">
        <f t="shared" si="61"/>
        <v>12</v>
      </c>
      <c r="BE87" s="1">
        <f t="shared" si="62"/>
        <v>128</v>
      </c>
      <c r="BF87" s="1">
        <f t="shared" si="62"/>
        <v>85</v>
      </c>
      <c r="BG87" s="1">
        <f t="shared" si="62"/>
        <v>85</v>
      </c>
      <c r="BH87" s="1">
        <f t="shared" si="62"/>
        <v>4995</v>
      </c>
      <c r="BI87" s="1">
        <f t="shared" si="62"/>
        <v>7</v>
      </c>
      <c r="BJ87" s="1">
        <f t="shared" si="62"/>
        <v>14</v>
      </c>
      <c r="BK87" s="1">
        <f t="shared" si="62"/>
        <v>0</v>
      </c>
      <c r="BL87" s="1">
        <f t="shared" si="62"/>
        <v>17</v>
      </c>
      <c r="BM87" s="1">
        <f t="shared" si="63"/>
        <v>165</v>
      </c>
      <c r="BN87" s="1">
        <f t="shared" si="63"/>
        <v>109</v>
      </c>
      <c r="BO87" s="1">
        <f t="shared" si="63"/>
        <v>109</v>
      </c>
      <c r="BP87" s="1">
        <f t="shared" si="63"/>
        <v>6423</v>
      </c>
      <c r="BQ87" s="1">
        <f t="shared" si="63"/>
        <v>9</v>
      </c>
      <c r="BR87" s="1">
        <f t="shared" si="63"/>
        <v>18</v>
      </c>
      <c r="BS87" s="1">
        <f t="shared" si="63"/>
        <v>0</v>
      </c>
      <c r="BT87" s="1">
        <f t="shared" si="63"/>
        <v>22</v>
      </c>
    </row>
    <row r="88" spans="1:72">
      <c r="A88" s="1">
        <v>84</v>
      </c>
      <c r="B88" s="1">
        <f t="shared" si="44"/>
        <v>48</v>
      </c>
      <c r="C88" s="1">
        <f t="shared" si="37"/>
        <v>48</v>
      </c>
      <c r="D88" s="1">
        <f t="shared" si="38"/>
        <v>24</v>
      </c>
      <c r="E88" s="1">
        <f t="shared" si="39"/>
        <v>24</v>
      </c>
      <c r="F88" s="1">
        <f t="shared" si="40"/>
        <v>24</v>
      </c>
      <c r="G88" s="1">
        <f t="shared" si="41"/>
        <v>24</v>
      </c>
      <c r="H88" s="1">
        <f t="shared" si="42"/>
        <v>24</v>
      </c>
      <c r="I88" s="2">
        <f t="shared" si="45"/>
        <v>78</v>
      </c>
      <c r="J88" s="2">
        <f t="shared" si="46"/>
        <v>33</v>
      </c>
      <c r="K88" s="2">
        <f t="shared" si="47"/>
        <v>67</v>
      </c>
      <c r="L88" s="2">
        <f t="shared" si="48"/>
        <v>44</v>
      </c>
      <c r="M88" s="2">
        <f t="shared" si="49"/>
        <v>1120</v>
      </c>
      <c r="N88" s="2">
        <f t="shared" si="50"/>
        <v>6569</v>
      </c>
      <c r="O88" s="2">
        <f t="shared" si="51"/>
        <v>-5449</v>
      </c>
      <c r="Q88" s="2">
        <f t="shared" si="52"/>
        <v>168</v>
      </c>
      <c r="R88" s="2">
        <f t="shared" si="53"/>
        <v>111</v>
      </c>
      <c r="S88" s="2">
        <f t="shared" si="54"/>
        <v>111</v>
      </c>
      <c r="T88" s="2">
        <f t="shared" si="55"/>
        <v>6569</v>
      </c>
      <c r="U88" s="2">
        <f t="shared" si="56"/>
        <v>16</v>
      </c>
      <c r="V88" s="2">
        <f t="shared" si="56"/>
        <v>11</v>
      </c>
      <c r="W88" s="2">
        <f t="shared" si="56"/>
        <v>11</v>
      </c>
      <c r="X88" s="2">
        <f t="shared" si="56"/>
        <v>656</v>
      </c>
      <c r="Y88" s="2">
        <f t="shared" si="57"/>
        <v>4</v>
      </c>
      <c r="Z88" s="2">
        <f t="shared" si="57"/>
        <v>8</v>
      </c>
      <c r="AA88" s="2">
        <f t="shared" si="57"/>
        <v>0</v>
      </c>
      <c r="AB88" s="2">
        <f t="shared" si="57"/>
        <v>10</v>
      </c>
      <c r="AC88" s="184">
        <f t="shared" si="59"/>
        <v>0</v>
      </c>
      <c r="AD88" s="2">
        <v>84</v>
      </c>
      <c r="AE88" s="2">
        <f t="shared" si="58"/>
        <v>184</v>
      </c>
      <c r="AF88" s="2">
        <f t="shared" si="58"/>
        <v>122</v>
      </c>
      <c r="AG88" s="2">
        <f t="shared" si="58"/>
        <v>122</v>
      </c>
      <c r="AH88" s="2">
        <f t="shared" si="43"/>
        <v>7225</v>
      </c>
      <c r="AI88" s="2">
        <v>10</v>
      </c>
      <c r="AJ88" s="2">
        <v>20</v>
      </c>
      <c r="AK88" s="2">
        <v>0</v>
      </c>
      <c r="AL88" s="2">
        <v>25</v>
      </c>
      <c r="AM88" s="184"/>
      <c r="AN88" s="1">
        <v>84</v>
      </c>
      <c r="AO88" s="1">
        <f t="shared" si="60"/>
        <v>73</v>
      </c>
      <c r="AP88" s="1">
        <f t="shared" si="60"/>
        <v>48</v>
      </c>
      <c r="AQ88" s="1">
        <f t="shared" si="60"/>
        <v>48</v>
      </c>
      <c r="AR88" s="1">
        <f t="shared" si="60"/>
        <v>2890</v>
      </c>
      <c r="AS88" s="1">
        <f t="shared" si="60"/>
        <v>4</v>
      </c>
      <c r="AT88" s="1">
        <f t="shared" si="60"/>
        <v>8</v>
      </c>
      <c r="AU88" s="1">
        <f t="shared" si="60"/>
        <v>0</v>
      </c>
      <c r="AV88" s="1">
        <f t="shared" si="60"/>
        <v>10</v>
      </c>
      <c r="AW88" s="1">
        <f t="shared" si="61"/>
        <v>92</v>
      </c>
      <c r="AX88" s="1">
        <f t="shared" si="61"/>
        <v>61</v>
      </c>
      <c r="AY88" s="1">
        <f t="shared" si="61"/>
        <v>61</v>
      </c>
      <c r="AZ88" s="1">
        <f t="shared" si="61"/>
        <v>3612</v>
      </c>
      <c r="BA88" s="1">
        <f t="shared" si="61"/>
        <v>5</v>
      </c>
      <c r="BB88" s="1">
        <f t="shared" si="61"/>
        <v>10</v>
      </c>
      <c r="BC88" s="1">
        <f t="shared" si="61"/>
        <v>0</v>
      </c>
      <c r="BD88" s="1">
        <f t="shared" si="61"/>
        <v>12</v>
      </c>
      <c r="BE88" s="1">
        <f t="shared" si="62"/>
        <v>128</v>
      </c>
      <c r="BF88" s="1">
        <f t="shared" si="62"/>
        <v>85</v>
      </c>
      <c r="BG88" s="1">
        <f t="shared" si="62"/>
        <v>85</v>
      </c>
      <c r="BH88" s="1">
        <f t="shared" si="62"/>
        <v>5057</v>
      </c>
      <c r="BI88" s="1">
        <f t="shared" si="62"/>
        <v>7</v>
      </c>
      <c r="BJ88" s="1">
        <f t="shared" si="62"/>
        <v>14</v>
      </c>
      <c r="BK88" s="1">
        <f t="shared" si="62"/>
        <v>0</v>
      </c>
      <c r="BL88" s="1">
        <f t="shared" si="62"/>
        <v>17</v>
      </c>
      <c r="BM88" s="1">
        <f t="shared" si="63"/>
        <v>165</v>
      </c>
      <c r="BN88" s="1">
        <f t="shared" si="63"/>
        <v>109</v>
      </c>
      <c r="BO88" s="1">
        <f t="shared" si="63"/>
        <v>109</v>
      </c>
      <c r="BP88" s="1">
        <f t="shared" si="63"/>
        <v>6502</v>
      </c>
      <c r="BQ88" s="1">
        <f t="shared" si="63"/>
        <v>9</v>
      </c>
      <c r="BR88" s="1">
        <f t="shared" si="63"/>
        <v>18</v>
      </c>
      <c r="BS88" s="1">
        <f t="shared" si="63"/>
        <v>0</v>
      </c>
      <c r="BT88" s="1">
        <f t="shared" si="63"/>
        <v>22</v>
      </c>
    </row>
    <row r="89" spans="1:72">
      <c r="A89" s="1">
        <v>85</v>
      </c>
      <c r="B89" s="1">
        <f t="shared" si="44"/>
        <v>51</v>
      </c>
      <c r="C89" s="1">
        <f t="shared" si="37"/>
        <v>51</v>
      </c>
      <c r="D89" s="1">
        <f t="shared" si="38"/>
        <v>25</v>
      </c>
      <c r="E89" s="1">
        <f t="shared" si="39"/>
        <v>25</v>
      </c>
      <c r="F89" s="1">
        <f t="shared" si="40"/>
        <v>25</v>
      </c>
      <c r="G89" s="1">
        <f t="shared" si="41"/>
        <v>25</v>
      </c>
      <c r="H89" s="1">
        <f t="shared" si="42"/>
        <v>25</v>
      </c>
      <c r="I89" s="2">
        <f t="shared" si="45"/>
        <v>83</v>
      </c>
      <c r="J89" s="2">
        <f t="shared" si="46"/>
        <v>35</v>
      </c>
      <c r="K89" s="2">
        <f t="shared" si="47"/>
        <v>71</v>
      </c>
      <c r="L89" s="2">
        <f t="shared" si="48"/>
        <v>47</v>
      </c>
      <c r="M89" s="2">
        <f t="shared" si="49"/>
        <v>1190</v>
      </c>
      <c r="N89" s="2">
        <f t="shared" si="50"/>
        <v>6649</v>
      </c>
      <c r="O89" s="2">
        <f t="shared" si="51"/>
        <v>-5459</v>
      </c>
      <c r="Q89" s="2">
        <f t="shared" si="52"/>
        <v>176</v>
      </c>
      <c r="R89" s="2">
        <f t="shared" si="53"/>
        <v>118</v>
      </c>
      <c r="S89" s="2">
        <f t="shared" si="54"/>
        <v>118</v>
      </c>
      <c r="T89" s="2">
        <f t="shared" si="55"/>
        <v>6649</v>
      </c>
      <c r="U89" s="2">
        <f t="shared" si="56"/>
        <v>17</v>
      </c>
      <c r="V89" s="2">
        <f t="shared" si="56"/>
        <v>11</v>
      </c>
      <c r="W89" s="2">
        <f t="shared" si="56"/>
        <v>11</v>
      </c>
      <c r="X89" s="2">
        <f t="shared" si="56"/>
        <v>664</v>
      </c>
      <c r="Y89" s="2">
        <f t="shared" si="57"/>
        <v>4</v>
      </c>
      <c r="Z89" s="2">
        <f t="shared" si="57"/>
        <v>8</v>
      </c>
      <c r="AA89" s="2">
        <f t="shared" si="57"/>
        <v>0</v>
      </c>
      <c r="AB89" s="2">
        <f t="shared" si="57"/>
        <v>10</v>
      </c>
      <c r="AC89" s="184">
        <f t="shared" si="59"/>
        <v>9</v>
      </c>
      <c r="AD89" s="164">
        <v>85</v>
      </c>
      <c r="AE89" s="2">
        <f t="shared" si="58"/>
        <v>193</v>
      </c>
      <c r="AF89" s="2">
        <f t="shared" si="58"/>
        <v>129</v>
      </c>
      <c r="AG89" s="2">
        <f t="shared" si="58"/>
        <v>129</v>
      </c>
      <c r="AH89" s="2">
        <f t="shared" si="43"/>
        <v>7313</v>
      </c>
      <c r="AI89" s="2">
        <v>10</v>
      </c>
      <c r="AJ89" s="2">
        <v>20</v>
      </c>
      <c r="AK89" s="2">
        <v>0</v>
      </c>
      <c r="AL89" s="2">
        <v>25</v>
      </c>
      <c r="AM89" s="184"/>
      <c r="AN89" s="1">
        <v>85</v>
      </c>
      <c r="AO89" s="1">
        <f t="shared" si="60"/>
        <v>77</v>
      </c>
      <c r="AP89" s="1">
        <f t="shared" si="60"/>
        <v>51</v>
      </c>
      <c r="AQ89" s="1">
        <f t="shared" si="60"/>
        <v>51</v>
      </c>
      <c r="AR89" s="1">
        <f t="shared" si="60"/>
        <v>2925</v>
      </c>
      <c r="AS89" s="1">
        <f t="shared" si="60"/>
        <v>4</v>
      </c>
      <c r="AT89" s="1">
        <f t="shared" si="60"/>
        <v>8</v>
      </c>
      <c r="AU89" s="1">
        <f t="shared" si="60"/>
        <v>0</v>
      </c>
      <c r="AV89" s="1">
        <f t="shared" si="60"/>
        <v>10</v>
      </c>
      <c r="AW89" s="1">
        <f t="shared" si="61"/>
        <v>96</v>
      </c>
      <c r="AX89" s="1">
        <f t="shared" si="61"/>
        <v>64</v>
      </c>
      <c r="AY89" s="1">
        <f t="shared" si="61"/>
        <v>64</v>
      </c>
      <c r="AZ89" s="1">
        <f t="shared" si="61"/>
        <v>3656</v>
      </c>
      <c r="BA89" s="1">
        <f t="shared" si="61"/>
        <v>5</v>
      </c>
      <c r="BB89" s="1">
        <f t="shared" si="61"/>
        <v>10</v>
      </c>
      <c r="BC89" s="1">
        <f t="shared" si="61"/>
        <v>0</v>
      </c>
      <c r="BD89" s="1">
        <f t="shared" si="61"/>
        <v>12</v>
      </c>
      <c r="BE89" s="1">
        <f t="shared" si="62"/>
        <v>135</v>
      </c>
      <c r="BF89" s="1">
        <f t="shared" si="62"/>
        <v>90</v>
      </c>
      <c r="BG89" s="1">
        <f t="shared" si="62"/>
        <v>90</v>
      </c>
      <c r="BH89" s="1">
        <f t="shared" si="62"/>
        <v>5119</v>
      </c>
      <c r="BI89" s="1">
        <f t="shared" si="62"/>
        <v>7</v>
      </c>
      <c r="BJ89" s="1">
        <f t="shared" si="62"/>
        <v>14</v>
      </c>
      <c r="BK89" s="1">
        <f t="shared" si="62"/>
        <v>0</v>
      </c>
      <c r="BL89" s="1">
        <f t="shared" si="62"/>
        <v>17</v>
      </c>
      <c r="BM89" s="1">
        <f t="shared" si="63"/>
        <v>173</v>
      </c>
      <c r="BN89" s="1">
        <f t="shared" si="63"/>
        <v>116</v>
      </c>
      <c r="BO89" s="1">
        <f t="shared" si="63"/>
        <v>116</v>
      </c>
      <c r="BP89" s="1">
        <f t="shared" si="63"/>
        <v>6581</v>
      </c>
      <c r="BQ89" s="1">
        <f t="shared" si="63"/>
        <v>9</v>
      </c>
      <c r="BR89" s="1">
        <f t="shared" si="63"/>
        <v>18</v>
      </c>
      <c r="BS89" s="1">
        <f t="shared" si="63"/>
        <v>0</v>
      </c>
      <c r="BT89" s="1">
        <f t="shared" si="63"/>
        <v>22</v>
      </c>
    </row>
    <row r="90" spans="1:72">
      <c r="A90" s="1">
        <v>86</v>
      </c>
      <c r="B90" s="1">
        <f t="shared" si="44"/>
        <v>51</v>
      </c>
      <c r="C90" s="1">
        <f t="shared" si="37"/>
        <v>51</v>
      </c>
      <c r="D90" s="1">
        <f t="shared" si="38"/>
        <v>25</v>
      </c>
      <c r="E90" s="1">
        <f t="shared" si="39"/>
        <v>25</v>
      </c>
      <c r="F90" s="1">
        <f t="shared" si="40"/>
        <v>25</v>
      </c>
      <c r="G90" s="1">
        <f t="shared" si="41"/>
        <v>25</v>
      </c>
      <c r="H90" s="1">
        <f t="shared" si="42"/>
        <v>25</v>
      </c>
      <c r="I90" s="2">
        <f t="shared" si="45"/>
        <v>83</v>
      </c>
      <c r="J90" s="2">
        <f t="shared" si="46"/>
        <v>35</v>
      </c>
      <c r="K90" s="2">
        <f t="shared" si="47"/>
        <v>71</v>
      </c>
      <c r="L90" s="2">
        <f t="shared" si="48"/>
        <v>47</v>
      </c>
      <c r="M90" s="2">
        <f t="shared" si="49"/>
        <v>1190</v>
      </c>
      <c r="N90" s="2">
        <f t="shared" si="50"/>
        <v>6729</v>
      </c>
      <c r="O90" s="2">
        <f t="shared" si="51"/>
        <v>-5539</v>
      </c>
      <c r="Q90" s="2">
        <f t="shared" si="52"/>
        <v>176</v>
      </c>
      <c r="R90" s="2">
        <f t="shared" si="53"/>
        <v>118</v>
      </c>
      <c r="S90" s="2">
        <f t="shared" si="54"/>
        <v>118</v>
      </c>
      <c r="T90" s="2">
        <f t="shared" si="55"/>
        <v>6729</v>
      </c>
      <c r="U90" s="2">
        <f t="shared" si="56"/>
        <v>17</v>
      </c>
      <c r="V90" s="2">
        <f t="shared" si="56"/>
        <v>11</v>
      </c>
      <c r="W90" s="2">
        <f t="shared" si="56"/>
        <v>11</v>
      </c>
      <c r="X90" s="2">
        <f t="shared" si="56"/>
        <v>672</v>
      </c>
      <c r="Y90" s="2">
        <f t="shared" si="57"/>
        <v>4</v>
      </c>
      <c r="Z90" s="2">
        <f t="shared" si="57"/>
        <v>8</v>
      </c>
      <c r="AA90" s="2">
        <f t="shared" si="57"/>
        <v>0</v>
      </c>
      <c r="AB90" s="2">
        <f t="shared" si="57"/>
        <v>10</v>
      </c>
      <c r="AC90" s="184">
        <f t="shared" si="59"/>
        <v>0</v>
      </c>
      <c r="AD90" s="2">
        <v>86</v>
      </c>
      <c r="AE90" s="2">
        <f t="shared" si="58"/>
        <v>193</v>
      </c>
      <c r="AF90" s="2">
        <f t="shared" si="58"/>
        <v>129</v>
      </c>
      <c r="AG90" s="2">
        <f t="shared" si="58"/>
        <v>129</v>
      </c>
      <c r="AH90" s="2">
        <f t="shared" si="43"/>
        <v>7401</v>
      </c>
      <c r="AI90" s="2">
        <v>10</v>
      </c>
      <c r="AJ90" s="2">
        <v>20</v>
      </c>
      <c r="AK90" s="2">
        <v>0</v>
      </c>
      <c r="AL90" s="2">
        <v>25</v>
      </c>
      <c r="AM90" s="184"/>
      <c r="AN90" s="1">
        <v>86</v>
      </c>
      <c r="AO90" s="1">
        <f t="shared" si="60"/>
        <v>77</v>
      </c>
      <c r="AP90" s="1">
        <f t="shared" si="60"/>
        <v>51</v>
      </c>
      <c r="AQ90" s="1">
        <f t="shared" si="60"/>
        <v>51</v>
      </c>
      <c r="AR90" s="1">
        <f t="shared" si="60"/>
        <v>2960</v>
      </c>
      <c r="AS90" s="1">
        <f t="shared" si="60"/>
        <v>4</v>
      </c>
      <c r="AT90" s="1">
        <f t="shared" si="60"/>
        <v>8</v>
      </c>
      <c r="AU90" s="1">
        <f t="shared" si="60"/>
        <v>0</v>
      </c>
      <c r="AV90" s="1">
        <f t="shared" si="60"/>
        <v>10</v>
      </c>
      <c r="AW90" s="1">
        <f t="shared" si="61"/>
        <v>96</v>
      </c>
      <c r="AX90" s="1">
        <f t="shared" si="61"/>
        <v>64</v>
      </c>
      <c r="AY90" s="1">
        <f t="shared" si="61"/>
        <v>64</v>
      </c>
      <c r="AZ90" s="1">
        <f t="shared" si="61"/>
        <v>3700</v>
      </c>
      <c r="BA90" s="1">
        <f t="shared" si="61"/>
        <v>5</v>
      </c>
      <c r="BB90" s="1">
        <f t="shared" si="61"/>
        <v>10</v>
      </c>
      <c r="BC90" s="1">
        <f t="shared" si="61"/>
        <v>0</v>
      </c>
      <c r="BD90" s="1">
        <f t="shared" si="61"/>
        <v>12</v>
      </c>
      <c r="BE90" s="1">
        <f t="shared" si="62"/>
        <v>135</v>
      </c>
      <c r="BF90" s="1">
        <f t="shared" si="62"/>
        <v>90</v>
      </c>
      <c r="BG90" s="1">
        <f t="shared" si="62"/>
        <v>90</v>
      </c>
      <c r="BH90" s="1">
        <f t="shared" si="62"/>
        <v>5180</v>
      </c>
      <c r="BI90" s="1">
        <f t="shared" si="62"/>
        <v>7</v>
      </c>
      <c r="BJ90" s="1">
        <f t="shared" si="62"/>
        <v>14</v>
      </c>
      <c r="BK90" s="1">
        <f t="shared" si="62"/>
        <v>0</v>
      </c>
      <c r="BL90" s="1">
        <f t="shared" si="62"/>
        <v>17</v>
      </c>
      <c r="BM90" s="1">
        <f t="shared" si="63"/>
        <v>173</v>
      </c>
      <c r="BN90" s="1">
        <f t="shared" si="63"/>
        <v>116</v>
      </c>
      <c r="BO90" s="1">
        <f t="shared" si="63"/>
        <v>116</v>
      </c>
      <c r="BP90" s="1">
        <f t="shared" si="63"/>
        <v>6660</v>
      </c>
      <c r="BQ90" s="1">
        <f t="shared" si="63"/>
        <v>9</v>
      </c>
      <c r="BR90" s="1">
        <f t="shared" si="63"/>
        <v>18</v>
      </c>
      <c r="BS90" s="1">
        <f t="shared" si="63"/>
        <v>0</v>
      </c>
      <c r="BT90" s="1">
        <f t="shared" si="63"/>
        <v>22</v>
      </c>
    </row>
    <row r="91" spans="1:72">
      <c r="A91" s="1">
        <v>87</v>
      </c>
      <c r="B91" s="1">
        <f t="shared" si="44"/>
        <v>51</v>
      </c>
      <c r="C91" s="1">
        <f t="shared" si="37"/>
        <v>51</v>
      </c>
      <c r="D91" s="1">
        <f t="shared" si="38"/>
        <v>25</v>
      </c>
      <c r="E91" s="1">
        <f t="shared" si="39"/>
        <v>25</v>
      </c>
      <c r="F91" s="1">
        <f t="shared" si="40"/>
        <v>25</v>
      </c>
      <c r="G91" s="1">
        <f t="shared" si="41"/>
        <v>25</v>
      </c>
      <c r="H91" s="1">
        <f t="shared" si="42"/>
        <v>25</v>
      </c>
      <c r="I91" s="2">
        <f t="shared" si="45"/>
        <v>83</v>
      </c>
      <c r="J91" s="2">
        <f t="shared" si="46"/>
        <v>35</v>
      </c>
      <c r="K91" s="2">
        <f t="shared" si="47"/>
        <v>71</v>
      </c>
      <c r="L91" s="2">
        <f t="shared" si="48"/>
        <v>47</v>
      </c>
      <c r="M91" s="2">
        <f t="shared" si="49"/>
        <v>1190</v>
      </c>
      <c r="N91" s="2">
        <f t="shared" si="50"/>
        <v>6809</v>
      </c>
      <c r="O91" s="2">
        <f t="shared" si="51"/>
        <v>-5619</v>
      </c>
      <c r="Q91" s="2">
        <f t="shared" si="52"/>
        <v>176</v>
      </c>
      <c r="R91" s="2">
        <f t="shared" si="53"/>
        <v>118</v>
      </c>
      <c r="S91" s="2">
        <f t="shared" si="54"/>
        <v>118</v>
      </c>
      <c r="T91" s="2">
        <f t="shared" si="55"/>
        <v>6809</v>
      </c>
      <c r="U91" s="2">
        <f t="shared" si="56"/>
        <v>17</v>
      </c>
      <c r="V91" s="2">
        <f t="shared" si="56"/>
        <v>11</v>
      </c>
      <c r="W91" s="2">
        <f t="shared" si="56"/>
        <v>11</v>
      </c>
      <c r="X91" s="2">
        <f t="shared" si="56"/>
        <v>680</v>
      </c>
      <c r="Y91" s="2">
        <f t="shared" si="57"/>
        <v>4</v>
      </c>
      <c r="Z91" s="2">
        <f t="shared" si="57"/>
        <v>8</v>
      </c>
      <c r="AA91" s="2">
        <f t="shared" si="57"/>
        <v>0</v>
      </c>
      <c r="AB91" s="2">
        <f t="shared" si="57"/>
        <v>10</v>
      </c>
      <c r="AC91" s="184">
        <f t="shared" si="59"/>
        <v>0</v>
      </c>
      <c r="AD91" s="164">
        <v>87</v>
      </c>
      <c r="AE91" s="2">
        <f t="shared" si="58"/>
        <v>193</v>
      </c>
      <c r="AF91" s="2">
        <f t="shared" si="58"/>
        <v>129</v>
      </c>
      <c r="AG91" s="2">
        <f t="shared" si="58"/>
        <v>129</v>
      </c>
      <c r="AH91" s="2">
        <f t="shared" si="43"/>
        <v>7489</v>
      </c>
      <c r="AI91" s="2">
        <v>10</v>
      </c>
      <c r="AJ91" s="2">
        <v>20</v>
      </c>
      <c r="AK91" s="2">
        <v>0</v>
      </c>
      <c r="AL91" s="2">
        <v>25</v>
      </c>
      <c r="AM91" s="184"/>
      <c r="AN91" s="1">
        <v>87</v>
      </c>
      <c r="AO91" s="1">
        <f t="shared" si="60"/>
        <v>77</v>
      </c>
      <c r="AP91" s="1">
        <f t="shared" si="60"/>
        <v>51</v>
      </c>
      <c r="AQ91" s="1">
        <f t="shared" si="60"/>
        <v>51</v>
      </c>
      <c r="AR91" s="1">
        <f t="shared" si="60"/>
        <v>2995</v>
      </c>
      <c r="AS91" s="1">
        <f t="shared" si="60"/>
        <v>4</v>
      </c>
      <c r="AT91" s="1">
        <f t="shared" si="60"/>
        <v>8</v>
      </c>
      <c r="AU91" s="1">
        <f t="shared" si="60"/>
        <v>0</v>
      </c>
      <c r="AV91" s="1">
        <f t="shared" si="60"/>
        <v>10</v>
      </c>
      <c r="AW91" s="1">
        <f t="shared" si="61"/>
        <v>96</v>
      </c>
      <c r="AX91" s="1">
        <f t="shared" si="61"/>
        <v>64</v>
      </c>
      <c r="AY91" s="1">
        <f t="shared" si="61"/>
        <v>64</v>
      </c>
      <c r="AZ91" s="1">
        <f t="shared" si="61"/>
        <v>3744</v>
      </c>
      <c r="BA91" s="1">
        <f t="shared" si="61"/>
        <v>5</v>
      </c>
      <c r="BB91" s="1">
        <f t="shared" si="61"/>
        <v>10</v>
      </c>
      <c r="BC91" s="1">
        <f t="shared" si="61"/>
        <v>0</v>
      </c>
      <c r="BD91" s="1">
        <f t="shared" si="61"/>
        <v>12</v>
      </c>
      <c r="BE91" s="1">
        <f t="shared" si="62"/>
        <v>135</v>
      </c>
      <c r="BF91" s="1">
        <f t="shared" si="62"/>
        <v>90</v>
      </c>
      <c r="BG91" s="1">
        <f t="shared" si="62"/>
        <v>90</v>
      </c>
      <c r="BH91" s="1">
        <f t="shared" si="62"/>
        <v>5242</v>
      </c>
      <c r="BI91" s="1">
        <f t="shared" si="62"/>
        <v>7</v>
      </c>
      <c r="BJ91" s="1">
        <f t="shared" si="62"/>
        <v>14</v>
      </c>
      <c r="BK91" s="1">
        <f t="shared" si="62"/>
        <v>0</v>
      </c>
      <c r="BL91" s="1">
        <f t="shared" si="62"/>
        <v>17</v>
      </c>
      <c r="BM91" s="1">
        <f t="shared" si="63"/>
        <v>173</v>
      </c>
      <c r="BN91" s="1">
        <f t="shared" si="63"/>
        <v>116</v>
      </c>
      <c r="BO91" s="1">
        <f t="shared" si="63"/>
        <v>116</v>
      </c>
      <c r="BP91" s="1">
        <f t="shared" si="63"/>
        <v>6740</v>
      </c>
      <c r="BQ91" s="1">
        <f t="shared" si="63"/>
        <v>9</v>
      </c>
      <c r="BR91" s="1">
        <f t="shared" si="63"/>
        <v>18</v>
      </c>
      <c r="BS91" s="1">
        <f t="shared" si="63"/>
        <v>0</v>
      </c>
      <c r="BT91" s="1">
        <f t="shared" si="63"/>
        <v>22</v>
      </c>
    </row>
    <row r="92" spans="1:72">
      <c r="A92" s="1">
        <v>88</v>
      </c>
      <c r="B92" s="1">
        <f t="shared" si="44"/>
        <v>51</v>
      </c>
      <c r="C92" s="1">
        <f t="shared" si="37"/>
        <v>51</v>
      </c>
      <c r="D92" s="1">
        <f t="shared" si="38"/>
        <v>25</v>
      </c>
      <c r="E92" s="1">
        <f t="shared" si="39"/>
        <v>25</v>
      </c>
      <c r="F92" s="1">
        <f t="shared" si="40"/>
        <v>25</v>
      </c>
      <c r="G92" s="1">
        <f t="shared" si="41"/>
        <v>25</v>
      </c>
      <c r="H92" s="1">
        <f t="shared" si="42"/>
        <v>25</v>
      </c>
      <c r="I92" s="2">
        <f t="shared" si="45"/>
        <v>83</v>
      </c>
      <c r="J92" s="2">
        <f t="shared" si="46"/>
        <v>35</v>
      </c>
      <c r="K92" s="2">
        <f t="shared" si="47"/>
        <v>71</v>
      </c>
      <c r="L92" s="2">
        <f t="shared" si="48"/>
        <v>47</v>
      </c>
      <c r="M92" s="2">
        <f t="shared" si="49"/>
        <v>1190</v>
      </c>
      <c r="N92" s="2">
        <f t="shared" si="50"/>
        <v>6890</v>
      </c>
      <c r="O92" s="2">
        <f t="shared" si="51"/>
        <v>-5700</v>
      </c>
      <c r="Q92" s="2">
        <f t="shared" si="52"/>
        <v>176</v>
      </c>
      <c r="R92" s="2">
        <f t="shared" si="53"/>
        <v>118</v>
      </c>
      <c r="S92" s="2">
        <f t="shared" si="54"/>
        <v>118</v>
      </c>
      <c r="T92" s="2">
        <f t="shared" si="55"/>
        <v>6890</v>
      </c>
      <c r="U92" s="2">
        <f t="shared" si="56"/>
        <v>17</v>
      </c>
      <c r="V92" s="2">
        <f t="shared" si="56"/>
        <v>11</v>
      </c>
      <c r="W92" s="2">
        <f t="shared" si="56"/>
        <v>11</v>
      </c>
      <c r="X92" s="2">
        <f t="shared" si="56"/>
        <v>689</v>
      </c>
      <c r="Y92" s="2">
        <f t="shared" si="57"/>
        <v>4</v>
      </c>
      <c r="Z92" s="2">
        <f t="shared" si="57"/>
        <v>8</v>
      </c>
      <c r="AA92" s="2">
        <f t="shared" si="57"/>
        <v>0</v>
      </c>
      <c r="AB92" s="2">
        <f t="shared" si="57"/>
        <v>10</v>
      </c>
      <c r="AC92" s="184">
        <f t="shared" si="59"/>
        <v>0</v>
      </c>
      <c r="AD92" s="2">
        <v>88</v>
      </c>
      <c r="AE92" s="2">
        <f t="shared" si="58"/>
        <v>193</v>
      </c>
      <c r="AF92" s="2">
        <f t="shared" si="58"/>
        <v>129</v>
      </c>
      <c r="AG92" s="2">
        <f t="shared" si="58"/>
        <v>129</v>
      </c>
      <c r="AH92" s="2">
        <f t="shared" si="43"/>
        <v>7579</v>
      </c>
      <c r="AI92" s="2">
        <v>10</v>
      </c>
      <c r="AJ92" s="2">
        <v>20</v>
      </c>
      <c r="AK92" s="2">
        <v>0</v>
      </c>
      <c r="AL92" s="2">
        <v>25</v>
      </c>
      <c r="AM92" s="184"/>
      <c r="AN92" s="1">
        <v>88</v>
      </c>
      <c r="AO92" s="1">
        <f t="shared" si="60"/>
        <v>77</v>
      </c>
      <c r="AP92" s="1">
        <f t="shared" si="60"/>
        <v>51</v>
      </c>
      <c r="AQ92" s="1">
        <f t="shared" si="60"/>
        <v>51</v>
      </c>
      <c r="AR92" s="1">
        <f t="shared" si="60"/>
        <v>3031</v>
      </c>
      <c r="AS92" s="1">
        <f t="shared" si="60"/>
        <v>4</v>
      </c>
      <c r="AT92" s="1">
        <f t="shared" si="60"/>
        <v>8</v>
      </c>
      <c r="AU92" s="1">
        <f t="shared" si="60"/>
        <v>0</v>
      </c>
      <c r="AV92" s="1">
        <f t="shared" si="60"/>
        <v>10</v>
      </c>
      <c r="AW92" s="1">
        <f t="shared" si="61"/>
        <v>96</v>
      </c>
      <c r="AX92" s="1">
        <f t="shared" si="61"/>
        <v>64</v>
      </c>
      <c r="AY92" s="1">
        <f t="shared" si="61"/>
        <v>64</v>
      </c>
      <c r="AZ92" s="1">
        <f t="shared" si="61"/>
        <v>3789</v>
      </c>
      <c r="BA92" s="1">
        <f t="shared" si="61"/>
        <v>5</v>
      </c>
      <c r="BB92" s="1">
        <f t="shared" si="61"/>
        <v>10</v>
      </c>
      <c r="BC92" s="1">
        <f t="shared" si="61"/>
        <v>0</v>
      </c>
      <c r="BD92" s="1">
        <f t="shared" si="61"/>
        <v>12</v>
      </c>
      <c r="BE92" s="1">
        <f t="shared" si="62"/>
        <v>135</v>
      </c>
      <c r="BF92" s="1">
        <f t="shared" si="62"/>
        <v>90</v>
      </c>
      <c r="BG92" s="1">
        <f t="shared" si="62"/>
        <v>90</v>
      </c>
      <c r="BH92" s="1">
        <f t="shared" si="62"/>
        <v>5305</v>
      </c>
      <c r="BI92" s="1">
        <f t="shared" si="62"/>
        <v>7</v>
      </c>
      <c r="BJ92" s="1">
        <f t="shared" si="62"/>
        <v>14</v>
      </c>
      <c r="BK92" s="1">
        <f t="shared" si="62"/>
        <v>0</v>
      </c>
      <c r="BL92" s="1">
        <f t="shared" si="62"/>
        <v>17</v>
      </c>
      <c r="BM92" s="1">
        <f t="shared" si="63"/>
        <v>173</v>
      </c>
      <c r="BN92" s="1">
        <f t="shared" si="63"/>
        <v>116</v>
      </c>
      <c r="BO92" s="1">
        <f t="shared" si="63"/>
        <v>116</v>
      </c>
      <c r="BP92" s="1">
        <f t="shared" si="63"/>
        <v>6821</v>
      </c>
      <c r="BQ92" s="1">
        <f t="shared" si="63"/>
        <v>9</v>
      </c>
      <c r="BR92" s="1">
        <f t="shared" si="63"/>
        <v>18</v>
      </c>
      <c r="BS92" s="1">
        <f t="shared" si="63"/>
        <v>0</v>
      </c>
      <c r="BT92" s="1">
        <f t="shared" si="63"/>
        <v>22</v>
      </c>
    </row>
    <row r="93" spans="1:72">
      <c r="A93" s="1">
        <v>89</v>
      </c>
      <c r="B93" s="1">
        <f t="shared" si="44"/>
        <v>51</v>
      </c>
      <c r="C93" s="1">
        <f t="shared" si="37"/>
        <v>51</v>
      </c>
      <c r="D93" s="1">
        <f t="shared" si="38"/>
        <v>25</v>
      </c>
      <c r="E93" s="1">
        <f t="shared" si="39"/>
        <v>25</v>
      </c>
      <c r="F93" s="1">
        <f t="shared" si="40"/>
        <v>25</v>
      </c>
      <c r="G93" s="1">
        <f t="shared" si="41"/>
        <v>25</v>
      </c>
      <c r="H93" s="1">
        <f t="shared" si="42"/>
        <v>25</v>
      </c>
      <c r="I93" s="2">
        <f t="shared" si="45"/>
        <v>83</v>
      </c>
      <c r="J93" s="2">
        <f t="shared" si="46"/>
        <v>35</v>
      </c>
      <c r="K93" s="2">
        <f t="shared" si="47"/>
        <v>71</v>
      </c>
      <c r="L93" s="2">
        <f t="shared" si="48"/>
        <v>47</v>
      </c>
      <c r="M93" s="2">
        <f t="shared" si="49"/>
        <v>1190</v>
      </c>
      <c r="N93" s="2">
        <f t="shared" si="50"/>
        <v>6970</v>
      </c>
      <c r="O93" s="2">
        <f t="shared" si="51"/>
        <v>-5780</v>
      </c>
      <c r="Q93" s="2">
        <f t="shared" si="52"/>
        <v>176</v>
      </c>
      <c r="R93" s="2">
        <f t="shared" si="53"/>
        <v>118</v>
      </c>
      <c r="S93" s="2">
        <f t="shared" si="54"/>
        <v>118</v>
      </c>
      <c r="T93" s="2">
        <f t="shared" si="55"/>
        <v>6970</v>
      </c>
      <c r="U93" s="2">
        <f t="shared" si="56"/>
        <v>17</v>
      </c>
      <c r="V93" s="2">
        <f t="shared" si="56"/>
        <v>11</v>
      </c>
      <c r="W93" s="2">
        <f t="shared" si="56"/>
        <v>11</v>
      </c>
      <c r="X93" s="2">
        <f t="shared" si="56"/>
        <v>697</v>
      </c>
      <c r="Y93" s="2">
        <f t="shared" si="57"/>
        <v>4</v>
      </c>
      <c r="Z93" s="2">
        <f t="shared" si="57"/>
        <v>8</v>
      </c>
      <c r="AA93" s="2">
        <f t="shared" si="57"/>
        <v>0</v>
      </c>
      <c r="AB93" s="2">
        <f t="shared" si="57"/>
        <v>10</v>
      </c>
      <c r="AC93" s="184">
        <f t="shared" si="59"/>
        <v>0</v>
      </c>
      <c r="AD93" s="164">
        <v>89</v>
      </c>
      <c r="AE93" s="2">
        <f t="shared" si="58"/>
        <v>193</v>
      </c>
      <c r="AF93" s="2">
        <f t="shared" si="58"/>
        <v>129</v>
      </c>
      <c r="AG93" s="2">
        <f t="shared" si="58"/>
        <v>129</v>
      </c>
      <c r="AH93" s="2">
        <f t="shared" si="43"/>
        <v>7667</v>
      </c>
      <c r="AI93" s="2">
        <v>10</v>
      </c>
      <c r="AJ93" s="2">
        <v>20</v>
      </c>
      <c r="AK93" s="2">
        <v>0</v>
      </c>
      <c r="AL93" s="2">
        <v>25</v>
      </c>
      <c r="AM93" s="184"/>
      <c r="AN93" s="1">
        <v>89</v>
      </c>
      <c r="AO93" s="1">
        <f t="shared" si="60"/>
        <v>77</v>
      </c>
      <c r="AP93" s="1">
        <f t="shared" si="60"/>
        <v>51</v>
      </c>
      <c r="AQ93" s="1">
        <f t="shared" si="60"/>
        <v>51</v>
      </c>
      <c r="AR93" s="1">
        <f t="shared" si="60"/>
        <v>3066</v>
      </c>
      <c r="AS93" s="1">
        <f t="shared" si="60"/>
        <v>4</v>
      </c>
      <c r="AT93" s="1">
        <f t="shared" si="60"/>
        <v>8</v>
      </c>
      <c r="AU93" s="1">
        <f t="shared" si="60"/>
        <v>0</v>
      </c>
      <c r="AV93" s="1">
        <f t="shared" si="60"/>
        <v>10</v>
      </c>
      <c r="AW93" s="1">
        <f t="shared" si="61"/>
        <v>96</v>
      </c>
      <c r="AX93" s="1">
        <f t="shared" si="61"/>
        <v>64</v>
      </c>
      <c r="AY93" s="1">
        <f t="shared" si="61"/>
        <v>64</v>
      </c>
      <c r="AZ93" s="1">
        <f t="shared" si="61"/>
        <v>3833</v>
      </c>
      <c r="BA93" s="1">
        <f t="shared" si="61"/>
        <v>5</v>
      </c>
      <c r="BB93" s="1">
        <f t="shared" si="61"/>
        <v>10</v>
      </c>
      <c r="BC93" s="1">
        <f t="shared" si="61"/>
        <v>0</v>
      </c>
      <c r="BD93" s="1">
        <f t="shared" si="61"/>
        <v>12</v>
      </c>
      <c r="BE93" s="1">
        <f t="shared" si="62"/>
        <v>135</v>
      </c>
      <c r="BF93" s="1">
        <f t="shared" si="62"/>
        <v>90</v>
      </c>
      <c r="BG93" s="1">
        <f t="shared" si="62"/>
        <v>90</v>
      </c>
      <c r="BH93" s="1">
        <f t="shared" si="62"/>
        <v>5366</v>
      </c>
      <c r="BI93" s="1">
        <f t="shared" si="62"/>
        <v>7</v>
      </c>
      <c r="BJ93" s="1">
        <f t="shared" si="62"/>
        <v>14</v>
      </c>
      <c r="BK93" s="1">
        <f t="shared" si="62"/>
        <v>0</v>
      </c>
      <c r="BL93" s="1">
        <f t="shared" si="62"/>
        <v>17</v>
      </c>
      <c r="BM93" s="1">
        <f t="shared" si="63"/>
        <v>173</v>
      </c>
      <c r="BN93" s="1">
        <f t="shared" si="63"/>
        <v>116</v>
      </c>
      <c r="BO93" s="1">
        <f t="shared" si="63"/>
        <v>116</v>
      </c>
      <c r="BP93" s="1">
        <f t="shared" si="63"/>
        <v>6900</v>
      </c>
      <c r="BQ93" s="1">
        <f t="shared" si="63"/>
        <v>9</v>
      </c>
      <c r="BR93" s="1">
        <f t="shared" si="63"/>
        <v>18</v>
      </c>
      <c r="BS93" s="1">
        <f t="shared" si="63"/>
        <v>0</v>
      </c>
      <c r="BT93" s="1">
        <f t="shared" si="63"/>
        <v>22</v>
      </c>
    </row>
    <row r="94" spans="1:72">
      <c r="A94" s="1">
        <v>90</v>
      </c>
      <c r="B94" s="1">
        <f t="shared" si="44"/>
        <v>54</v>
      </c>
      <c r="C94" s="1">
        <f t="shared" si="37"/>
        <v>54</v>
      </c>
      <c r="D94" s="1">
        <f t="shared" si="38"/>
        <v>27</v>
      </c>
      <c r="E94" s="1">
        <f t="shared" si="39"/>
        <v>27</v>
      </c>
      <c r="F94" s="1">
        <f t="shared" si="40"/>
        <v>27</v>
      </c>
      <c r="G94" s="1">
        <f t="shared" si="41"/>
        <v>27</v>
      </c>
      <c r="H94" s="1">
        <f t="shared" si="42"/>
        <v>27</v>
      </c>
      <c r="I94" s="2">
        <f t="shared" si="45"/>
        <v>88</v>
      </c>
      <c r="J94" s="2">
        <f t="shared" si="46"/>
        <v>37</v>
      </c>
      <c r="K94" s="2">
        <f t="shared" si="47"/>
        <v>75</v>
      </c>
      <c r="L94" s="2">
        <f t="shared" si="48"/>
        <v>50</v>
      </c>
      <c r="M94" s="2">
        <f t="shared" si="49"/>
        <v>1260</v>
      </c>
      <c r="N94" s="2">
        <f t="shared" si="50"/>
        <v>7050</v>
      </c>
      <c r="O94" s="2">
        <f t="shared" si="51"/>
        <v>-5790</v>
      </c>
      <c r="Q94" s="2">
        <f t="shared" si="52"/>
        <v>189</v>
      </c>
      <c r="R94" s="2">
        <f t="shared" si="53"/>
        <v>125</v>
      </c>
      <c r="S94" s="2">
        <f t="shared" si="54"/>
        <v>125</v>
      </c>
      <c r="T94" s="2">
        <f t="shared" si="55"/>
        <v>7050</v>
      </c>
      <c r="U94" s="2">
        <f t="shared" si="56"/>
        <v>18</v>
      </c>
      <c r="V94" s="2">
        <f t="shared" si="56"/>
        <v>12</v>
      </c>
      <c r="W94" s="2">
        <f t="shared" si="56"/>
        <v>12</v>
      </c>
      <c r="X94" s="2">
        <f t="shared" si="56"/>
        <v>705</v>
      </c>
      <c r="Y94" s="2">
        <f t="shared" si="57"/>
        <v>4</v>
      </c>
      <c r="Z94" s="2">
        <f t="shared" si="57"/>
        <v>8</v>
      </c>
      <c r="AA94" s="2">
        <f t="shared" si="57"/>
        <v>0</v>
      </c>
      <c r="AB94" s="2">
        <f t="shared" si="57"/>
        <v>10</v>
      </c>
      <c r="AC94" s="184">
        <f t="shared" si="59"/>
        <v>14</v>
      </c>
      <c r="AD94" s="2">
        <v>90</v>
      </c>
      <c r="AE94" s="2">
        <f t="shared" si="58"/>
        <v>207</v>
      </c>
      <c r="AF94" s="2">
        <f t="shared" si="58"/>
        <v>137</v>
      </c>
      <c r="AG94" s="2">
        <f t="shared" si="58"/>
        <v>137</v>
      </c>
      <c r="AH94" s="2">
        <f t="shared" si="43"/>
        <v>7755</v>
      </c>
      <c r="AI94" s="2">
        <v>10</v>
      </c>
      <c r="AJ94" s="2">
        <v>20</v>
      </c>
      <c r="AK94" s="2">
        <v>0</v>
      </c>
      <c r="AL94" s="2">
        <v>25</v>
      </c>
      <c r="AM94" s="184"/>
      <c r="AN94" s="1">
        <v>90</v>
      </c>
      <c r="AO94" s="1">
        <f t="shared" si="60"/>
        <v>82</v>
      </c>
      <c r="AP94" s="1">
        <f t="shared" si="60"/>
        <v>54</v>
      </c>
      <c r="AQ94" s="1">
        <f t="shared" si="60"/>
        <v>54</v>
      </c>
      <c r="AR94" s="1">
        <f t="shared" si="60"/>
        <v>3102</v>
      </c>
      <c r="AS94" s="1">
        <f t="shared" si="60"/>
        <v>4</v>
      </c>
      <c r="AT94" s="1">
        <f t="shared" si="60"/>
        <v>8</v>
      </c>
      <c r="AU94" s="1">
        <f t="shared" si="60"/>
        <v>0</v>
      </c>
      <c r="AV94" s="1">
        <f t="shared" si="60"/>
        <v>10</v>
      </c>
      <c r="AW94" s="1">
        <f t="shared" si="61"/>
        <v>103</v>
      </c>
      <c r="AX94" s="1">
        <f t="shared" si="61"/>
        <v>68</v>
      </c>
      <c r="AY94" s="1">
        <f t="shared" si="61"/>
        <v>68</v>
      </c>
      <c r="AZ94" s="1">
        <f t="shared" si="61"/>
        <v>3877</v>
      </c>
      <c r="BA94" s="1">
        <f t="shared" si="61"/>
        <v>5</v>
      </c>
      <c r="BB94" s="1">
        <f t="shared" si="61"/>
        <v>10</v>
      </c>
      <c r="BC94" s="1">
        <f t="shared" si="61"/>
        <v>0</v>
      </c>
      <c r="BD94" s="1">
        <f t="shared" si="61"/>
        <v>12</v>
      </c>
      <c r="BE94" s="1">
        <f t="shared" si="62"/>
        <v>144</v>
      </c>
      <c r="BF94" s="1">
        <f t="shared" si="62"/>
        <v>95</v>
      </c>
      <c r="BG94" s="1">
        <f t="shared" si="62"/>
        <v>95</v>
      </c>
      <c r="BH94" s="1">
        <f t="shared" si="62"/>
        <v>5428</v>
      </c>
      <c r="BI94" s="1">
        <f t="shared" si="62"/>
        <v>7</v>
      </c>
      <c r="BJ94" s="1">
        <f t="shared" si="62"/>
        <v>14</v>
      </c>
      <c r="BK94" s="1">
        <f t="shared" si="62"/>
        <v>0</v>
      </c>
      <c r="BL94" s="1">
        <f t="shared" si="62"/>
        <v>17</v>
      </c>
      <c r="BM94" s="1">
        <f t="shared" si="63"/>
        <v>186</v>
      </c>
      <c r="BN94" s="1">
        <f t="shared" si="63"/>
        <v>123</v>
      </c>
      <c r="BO94" s="1">
        <f t="shared" si="63"/>
        <v>123</v>
      </c>
      <c r="BP94" s="1">
        <f t="shared" si="63"/>
        <v>6979</v>
      </c>
      <c r="BQ94" s="1">
        <f t="shared" si="63"/>
        <v>9</v>
      </c>
      <c r="BR94" s="1">
        <f t="shared" si="63"/>
        <v>18</v>
      </c>
      <c r="BS94" s="1">
        <f t="shared" si="63"/>
        <v>0</v>
      </c>
      <c r="BT94" s="1">
        <f t="shared" si="63"/>
        <v>22</v>
      </c>
    </row>
    <row r="95" spans="1:72">
      <c r="A95" s="1">
        <v>91</v>
      </c>
      <c r="B95" s="1">
        <f t="shared" si="44"/>
        <v>54</v>
      </c>
      <c r="C95" s="1">
        <f t="shared" si="37"/>
        <v>54</v>
      </c>
      <c r="D95" s="1">
        <f t="shared" si="38"/>
        <v>27</v>
      </c>
      <c r="E95" s="1">
        <f t="shared" si="39"/>
        <v>27</v>
      </c>
      <c r="F95" s="1">
        <f t="shared" si="40"/>
        <v>27</v>
      </c>
      <c r="G95" s="1">
        <f t="shared" si="41"/>
        <v>27</v>
      </c>
      <c r="H95" s="1">
        <f t="shared" si="42"/>
        <v>27</v>
      </c>
      <c r="I95" s="2">
        <f t="shared" si="45"/>
        <v>88</v>
      </c>
      <c r="J95" s="2">
        <f t="shared" si="46"/>
        <v>37</v>
      </c>
      <c r="K95" s="2">
        <f t="shared" si="47"/>
        <v>75</v>
      </c>
      <c r="L95" s="2">
        <f t="shared" si="48"/>
        <v>50</v>
      </c>
      <c r="M95" s="2">
        <f t="shared" si="49"/>
        <v>1260</v>
      </c>
      <c r="N95" s="2">
        <f t="shared" si="50"/>
        <v>7131</v>
      </c>
      <c r="O95" s="2">
        <f t="shared" si="51"/>
        <v>-5871</v>
      </c>
      <c r="Q95" s="2">
        <f t="shared" si="52"/>
        <v>189</v>
      </c>
      <c r="R95" s="2">
        <f t="shared" si="53"/>
        <v>125</v>
      </c>
      <c r="S95" s="2">
        <f t="shared" si="54"/>
        <v>125</v>
      </c>
      <c r="T95" s="2">
        <f t="shared" si="55"/>
        <v>7131</v>
      </c>
      <c r="U95" s="2">
        <f t="shared" si="56"/>
        <v>18</v>
      </c>
      <c r="V95" s="2">
        <f t="shared" si="56"/>
        <v>12</v>
      </c>
      <c r="W95" s="2">
        <f t="shared" si="56"/>
        <v>12</v>
      </c>
      <c r="X95" s="2">
        <f t="shared" si="56"/>
        <v>713</v>
      </c>
      <c r="Y95" s="2">
        <f t="shared" si="57"/>
        <v>4</v>
      </c>
      <c r="Z95" s="2">
        <f t="shared" si="57"/>
        <v>8</v>
      </c>
      <c r="AA95" s="2">
        <f t="shared" si="57"/>
        <v>0</v>
      </c>
      <c r="AB95" s="2">
        <f t="shared" si="57"/>
        <v>10</v>
      </c>
      <c r="AC95" s="184">
        <f t="shared" si="59"/>
        <v>0</v>
      </c>
      <c r="AD95" s="164">
        <v>91</v>
      </c>
      <c r="AE95" s="2">
        <f t="shared" si="58"/>
        <v>207</v>
      </c>
      <c r="AF95" s="2">
        <f t="shared" si="58"/>
        <v>137</v>
      </c>
      <c r="AG95" s="2">
        <f t="shared" si="58"/>
        <v>137</v>
      </c>
      <c r="AH95" s="2">
        <f t="shared" si="43"/>
        <v>7844</v>
      </c>
      <c r="AI95" s="2">
        <v>10</v>
      </c>
      <c r="AJ95" s="2">
        <v>20</v>
      </c>
      <c r="AK95" s="2">
        <v>0</v>
      </c>
      <c r="AL95" s="2">
        <v>25</v>
      </c>
      <c r="AM95" s="184"/>
      <c r="AN95" s="1">
        <v>91</v>
      </c>
      <c r="AO95" s="1">
        <f t="shared" si="60"/>
        <v>82</v>
      </c>
      <c r="AP95" s="1">
        <f t="shared" si="60"/>
        <v>54</v>
      </c>
      <c r="AQ95" s="1">
        <f t="shared" si="60"/>
        <v>54</v>
      </c>
      <c r="AR95" s="1">
        <f t="shared" si="60"/>
        <v>3137</v>
      </c>
      <c r="AS95" s="1">
        <f t="shared" si="60"/>
        <v>4</v>
      </c>
      <c r="AT95" s="1">
        <f t="shared" si="60"/>
        <v>8</v>
      </c>
      <c r="AU95" s="1">
        <f t="shared" si="60"/>
        <v>0</v>
      </c>
      <c r="AV95" s="1">
        <f t="shared" si="60"/>
        <v>10</v>
      </c>
      <c r="AW95" s="1">
        <f t="shared" si="61"/>
        <v>103</v>
      </c>
      <c r="AX95" s="1">
        <f t="shared" si="61"/>
        <v>68</v>
      </c>
      <c r="AY95" s="1">
        <f t="shared" si="61"/>
        <v>68</v>
      </c>
      <c r="AZ95" s="1">
        <f t="shared" si="61"/>
        <v>3922</v>
      </c>
      <c r="BA95" s="1">
        <f t="shared" si="61"/>
        <v>5</v>
      </c>
      <c r="BB95" s="1">
        <f t="shared" si="61"/>
        <v>10</v>
      </c>
      <c r="BC95" s="1">
        <f t="shared" si="61"/>
        <v>0</v>
      </c>
      <c r="BD95" s="1">
        <f t="shared" si="61"/>
        <v>12</v>
      </c>
      <c r="BE95" s="1">
        <f t="shared" si="62"/>
        <v>144</v>
      </c>
      <c r="BF95" s="1">
        <f t="shared" si="62"/>
        <v>95</v>
      </c>
      <c r="BG95" s="1">
        <f t="shared" si="62"/>
        <v>95</v>
      </c>
      <c r="BH95" s="1">
        <f t="shared" si="62"/>
        <v>5490</v>
      </c>
      <c r="BI95" s="1">
        <f t="shared" si="62"/>
        <v>7</v>
      </c>
      <c r="BJ95" s="1">
        <f t="shared" si="62"/>
        <v>14</v>
      </c>
      <c r="BK95" s="1">
        <f t="shared" si="62"/>
        <v>0</v>
      </c>
      <c r="BL95" s="1">
        <f t="shared" si="62"/>
        <v>17</v>
      </c>
      <c r="BM95" s="1">
        <f t="shared" si="63"/>
        <v>186</v>
      </c>
      <c r="BN95" s="1">
        <f t="shared" si="63"/>
        <v>123</v>
      </c>
      <c r="BO95" s="1">
        <f t="shared" si="63"/>
        <v>123</v>
      </c>
      <c r="BP95" s="1">
        <f t="shared" si="63"/>
        <v>7059</v>
      </c>
      <c r="BQ95" s="1">
        <f t="shared" si="63"/>
        <v>9</v>
      </c>
      <c r="BR95" s="1">
        <f t="shared" si="63"/>
        <v>18</v>
      </c>
      <c r="BS95" s="1">
        <f t="shared" si="63"/>
        <v>0</v>
      </c>
      <c r="BT95" s="1">
        <f t="shared" si="63"/>
        <v>22</v>
      </c>
    </row>
    <row r="96" spans="1:72">
      <c r="A96" s="1">
        <v>92</v>
      </c>
      <c r="B96" s="1">
        <f t="shared" si="44"/>
        <v>54</v>
      </c>
      <c r="C96" s="1">
        <f t="shared" si="37"/>
        <v>54</v>
      </c>
      <c r="D96" s="1">
        <f t="shared" si="38"/>
        <v>27</v>
      </c>
      <c r="E96" s="1">
        <f t="shared" si="39"/>
        <v>27</v>
      </c>
      <c r="F96" s="1">
        <f t="shared" si="40"/>
        <v>27</v>
      </c>
      <c r="G96" s="1">
        <f t="shared" si="41"/>
        <v>27</v>
      </c>
      <c r="H96" s="1">
        <f t="shared" si="42"/>
        <v>27</v>
      </c>
      <c r="I96" s="2">
        <f t="shared" si="45"/>
        <v>88</v>
      </c>
      <c r="J96" s="2">
        <f t="shared" si="46"/>
        <v>37</v>
      </c>
      <c r="K96" s="2">
        <f t="shared" si="47"/>
        <v>75</v>
      </c>
      <c r="L96" s="2">
        <f t="shared" si="48"/>
        <v>50</v>
      </c>
      <c r="M96" s="2">
        <f t="shared" si="49"/>
        <v>1260</v>
      </c>
      <c r="N96" s="2">
        <f t="shared" si="50"/>
        <v>7211</v>
      </c>
      <c r="O96" s="2">
        <f t="shared" si="51"/>
        <v>-5951</v>
      </c>
      <c r="Q96" s="2">
        <f t="shared" si="52"/>
        <v>189</v>
      </c>
      <c r="R96" s="2">
        <f t="shared" si="53"/>
        <v>125</v>
      </c>
      <c r="S96" s="2">
        <f t="shared" si="54"/>
        <v>125</v>
      </c>
      <c r="T96" s="2">
        <f t="shared" si="55"/>
        <v>7211</v>
      </c>
      <c r="U96" s="2">
        <f t="shared" si="56"/>
        <v>18</v>
      </c>
      <c r="V96" s="2">
        <f t="shared" si="56"/>
        <v>12</v>
      </c>
      <c r="W96" s="2">
        <f t="shared" si="56"/>
        <v>12</v>
      </c>
      <c r="X96" s="2">
        <f t="shared" si="56"/>
        <v>721</v>
      </c>
      <c r="Y96" s="2">
        <f t="shared" si="57"/>
        <v>4</v>
      </c>
      <c r="Z96" s="2">
        <f t="shared" si="57"/>
        <v>8</v>
      </c>
      <c r="AA96" s="2">
        <f t="shared" si="57"/>
        <v>0</v>
      </c>
      <c r="AB96" s="2">
        <f t="shared" si="57"/>
        <v>10</v>
      </c>
      <c r="AC96" s="184">
        <f t="shared" si="59"/>
        <v>0</v>
      </c>
      <c r="AD96" s="2">
        <v>92</v>
      </c>
      <c r="AE96" s="2">
        <f t="shared" si="58"/>
        <v>207</v>
      </c>
      <c r="AF96" s="2">
        <f t="shared" si="58"/>
        <v>137</v>
      </c>
      <c r="AG96" s="2">
        <f t="shared" si="58"/>
        <v>137</v>
      </c>
      <c r="AH96" s="2">
        <f t="shared" si="43"/>
        <v>7932</v>
      </c>
      <c r="AI96" s="2">
        <v>10</v>
      </c>
      <c r="AJ96" s="2">
        <v>20</v>
      </c>
      <c r="AK96" s="2">
        <v>0</v>
      </c>
      <c r="AL96" s="2">
        <v>25</v>
      </c>
      <c r="AM96" s="184"/>
      <c r="AN96" s="1">
        <v>92</v>
      </c>
      <c r="AO96" s="1">
        <f t="shared" si="60"/>
        <v>82</v>
      </c>
      <c r="AP96" s="1">
        <f t="shared" si="60"/>
        <v>54</v>
      </c>
      <c r="AQ96" s="1">
        <f t="shared" si="60"/>
        <v>54</v>
      </c>
      <c r="AR96" s="1">
        <f t="shared" si="60"/>
        <v>3172</v>
      </c>
      <c r="AS96" s="1">
        <f t="shared" si="60"/>
        <v>4</v>
      </c>
      <c r="AT96" s="1">
        <f t="shared" si="60"/>
        <v>8</v>
      </c>
      <c r="AU96" s="1">
        <f t="shared" si="60"/>
        <v>0</v>
      </c>
      <c r="AV96" s="1">
        <f t="shared" si="60"/>
        <v>10</v>
      </c>
      <c r="AW96" s="1">
        <f t="shared" si="61"/>
        <v>103</v>
      </c>
      <c r="AX96" s="1">
        <f t="shared" si="61"/>
        <v>68</v>
      </c>
      <c r="AY96" s="1">
        <f t="shared" si="61"/>
        <v>68</v>
      </c>
      <c r="AZ96" s="1">
        <f t="shared" si="61"/>
        <v>3966</v>
      </c>
      <c r="BA96" s="1">
        <f t="shared" si="61"/>
        <v>5</v>
      </c>
      <c r="BB96" s="1">
        <f t="shared" si="61"/>
        <v>10</v>
      </c>
      <c r="BC96" s="1">
        <f t="shared" si="61"/>
        <v>0</v>
      </c>
      <c r="BD96" s="1">
        <f t="shared" si="61"/>
        <v>12</v>
      </c>
      <c r="BE96" s="1">
        <f t="shared" si="62"/>
        <v>144</v>
      </c>
      <c r="BF96" s="1">
        <f t="shared" si="62"/>
        <v>95</v>
      </c>
      <c r="BG96" s="1">
        <f t="shared" si="62"/>
        <v>95</v>
      </c>
      <c r="BH96" s="1">
        <f t="shared" si="62"/>
        <v>5552</v>
      </c>
      <c r="BI96" s="1">
        <f t="shared" si="62"/>
        <v>7</v>
      </c>
      <c r="BJ96" s="1">
        <f t="shared" si="62"/>
        <v>14</v>
      </c>
      <c r="BK96" s="1">
        <f t="shared" si="62"/>
        <v>0</v>
      </c>
      <c r="BL96" s="1">
        <f t="shared" si="62"/>
        <v>17</v>
      </c>
      <c r="BM96" s="1">
        <f t="shared" si="63"/>
        <v>186</v>
      </c>
      <c r="BN96" s="1">
        <f t="shared" si="63"/>
        <v>123</v>
      </c>
      <c r="BO96" s="1">
        <f t="shared" si="63"/>
        <v>123</v>
      </c>
      <c r="BP96" s="1">
        <f t="shared" si="63"/>
        <v>7138</v>
      </c>
      <c r="BQ96" s="1">
        <f t="shared" si="63"/>
        <v>9</v>
      </c>
      <c r="BR96" s="1">
        <f t="shared" si="63"/>
        <v>18</v>
      </c>
      <c r="BS96" s="1">
        <f t="shared" si="63"/>
        <v>0</v>
      </c>
      <c r="BT96" s="1">
        <f t="shared" si="63"/>
        <v>22</v>
      </c>
    </row>
    <row r="97" spans="1:72">
      <c r="A97" s="1">
        <v>93</v>
      </c>
      <c r="B97" s="1">
        <f t="shared" si="44"/>
        <v>54</v>
      </c>
      <c r="C97" s="1">
        <f t="shared" si="37"/>
        <v>54</v>
      </c>
      <c r="D97" s="1">
        <f t="shared" si="38"/>
        <v>27</v>
      </c>
      <c r="E97" s="1">
        <f t="shared" si="39"/>
        <v>27</v>
      </c>
      <c r="F97" s="1">
        <f t="shared" si="40"/>
        <v>27</v>
      </c>
      <c r="G97" s="1">
        <f t="shared" si="41"/>
        <v>27</v>
      </c>
      <c r="H97" s="1">
        <f t="shared" si="42"/>
        <v>27</v>
      </c>
      <c r="I97" s="2">
        <f t="shared" si="45"/>
        <v>88</v>
      </c>
      <c r="J97" s="2">
        <f t="shared" si="46"/>
        <v>37</v>
      </c>
      <c r="K97" s="2">
        <f t="shared" si="47"/>
        <v>75</v>
      </c>
      <c r="L97" s="2">
        <f t="shared" si="48"/>
        <v>50</v>
      </c>
      <c r="M97" s="2">
        <f t="shared" si="49"/>
        <v>1260</v>
      </c>
      <c r="N97" s="2">
        <f t="shared" si="50"/>
        <v>7292</v>
      </c>
      <c r="O97" s="2">
        <f t="shared" si="51"/>
        <v>-6032</v>
      </c>
      <c r="Q97" s="2">
        <f t="shared" si="52"/>
        <v>189</v>
      </c>
      <c r="R97" s="2">
        <f t="shared" si="53"/>
        <v>125</v>
      </c>
      <c r="S97" s="2">
        <f t="shared" si="54"/>
        <v>125</v>
      </c>
      <c r="T97" s="2">
        <f t="shared" si="55"/>
        <v>7292</v>
      </c>
      <c r="U97" s="2">
        <f t="shared" si="56"/>
        <v>18</v>
      </c>
      <c r="V97" s="2">
        <f t="shared" si="56"/>
        <v>12</v>
      </c>
      <c r="W97" s="2">
        <f t="shared" si="56"/>
        <v>12</v>
      </c>
      <c r="X97" s="2">
        <f t="shared" si="56"/>
        <v>729</v>
      </c>
      <c r="Y97" s="2">
        <f t="shared" si="57"/>
        <v>4</v>
      </c>
      <c r="Z97" s="2">
        <f t="shared" si="57"/>
        <v>8</v>
      </c>
      <c r="AA97" s="2">
        <f t="shared" si="57"/>
        <v>0</v>
      </c>
      <c r="AB97" s="2">
        <f t="shared" si="57"/>
        <v>10</v>
      </c>
      <c r="AC97" s="184">
        <f t="shared" si="59"/>
        <v>0</v>
      </c>
      <c r="AD97" s="164">
        <v>93</v>
      </c>
      <c r="AE97" s="2">
        <f t="shared" si="58"/>
        <v>207</v>
      </c>
      <c r="AF97" s="2">
        <f t="shared" si="58"/>
        <v>137</v>
      </c>
      <c r="AG97" s="2">
        <f t="shared" si="58"/>
        <v>137</v>
      </c>
      <c r="AH97" s="2">
        <f t="shared" si="43"/>
        <v>8021</v>
      </c>
      <c r="AI97" s="2">
        <v>10</v>
      </c>
      <c r="AJ97" s="2">
        <v>20</v>
      </c>
      <c r="AK97" s="2">
        <v>0</v>
      </c>
      <c r="AL97" s="2">
        <v>25</v>
      </c>
      <c r="AM97" s="184"/>
      <c r="AN97" s="1">
        <v>93</v>
      </c>
      <c r="AO97" s="1">
        <f t="shared" si="60"/>
        <v>82</v>
      </c>
      <c r="AP97" s="1">
        <f t="shared" si="60"/>
        <v>54</v>
      </c>
      <c r="AQ97" s="1">
        <f t="shared" si="60"/>
        <v>54</v>
      </c>
      <c r="AR97" s="1">
        <f t="shared" si="60"/>
        <v>3208</v>
      </c>
      <c r="AS97" s="1">
        <f t="shared" si="60"/>
        <v>4</v>
      </c>
      <c r="AT97" s="1">
        <f t="shared" si="60"/>
        <v>8</v>
      </c>
      <c r="AU97" s="1">
        <f t="shared" si="60"/>
        <v>0</v>
      </c>
      <c r="AV97" s="1">
        <f t="shared" si="60"/>
        <v>10</v>
      </c>
      <c r="AW97" s="1">
        <f t="shared" si="61"/>
        <v>103</v>
      </c>
      <c r="AX97" s="1">
        <f t="shared" si="61"/>
        <v>68</v>
      </c>
      <c r="AY97" s="1">
        <f t="shared" si="61"/>
        <v>68</v>
      </c>
      <c r="AZ97" s="1">
        <f t="shared" si="61"/>
        <v>4010</v>
      </c>
      <c r="BA97" s="1">
        <f t="shared" si="61"/>
        <v>5</v>
      </c>
      <c r="BB97" s="1">
        <f t="shared" si="61"/>
        <v>10</v>
      </c>
      <c r="BC97" s="1">
        <f t="shared" si="61"/>
        <v>0</v>
      </c>
      <c r="BD97" s="1">
        <f t="shared" si="61"/>
        <v>12</v>
      </c>
      <c r="BE97" s="1">
        <f t="shared" si="62"/>
        <v>144</v>
      </c>
      <c r="BF97" s="1">
        <f t="shared" si="62"/>
        <v>95</v>
      </c>
      <c r="BG97" s="1">
        <f t="shared" si="62"/>
        <v>95</v>
      </c>
      <c r="BH97" s="1">
        <f t="shared" si="62"/>
        <v>5614</v>
      </c>
      <c r="BI97" s="1">
        <f t="shared" si="62"/>
        <v>7</v>
      </c>
      <c r="BJ97" s="1">
        <f t="shared" si="62"/>
        <v>14</v>
      </c>
      <c r="BK97" s="1">
        <f t="shared" si="62"/>
        <v>0</v>
      </c>
      <c r="BL97" s="1">
        <f t="shared" si="62"/>
        <v>17</v>
      </c>
      <c r="BM97" s="1">
        <f t="shared" si="63"/>
        <v>186</v>
      </c>
      <c r="BN97" s="1">
        <f t="shared" si="63"/>
        <v>123</v>
      </c>
      <c r="BO97" s="1">
        <f t="shared" si="63"/>
        <v>123</v>
      </c>
      <c r="BP97" s="1">
        <f t="shared" si="63"/>
        <v>7218</v>
      </c>
      <c r="BQ97" s="1">
        <f t="shared" si="63"/>
        <v>9</v>
      </c>
      <c r="BR97" s="1">
        <f t="shared" si="63"/>
        <v>18</v>
      </c>
      <c r="BS97" s="1">
        <f t="shared" si="63"/>
        <v>0</v>
      </c>
      <c r="BT97" s="1">
        <f t="shared" si="63"/>
        <v>22</v>
      </c>
    </row>
    <row r="98" spans="1:72">
      <c r="A98" s="1">
        <v>94</v>
      </c>
      <c r="B98" s="1">
        <f t="shared" si="44"/>
        <v>54</v>
      </c>
      <c r="C98" s="1">
        <f t="shared" si="37"/>
        <v>54</v>
      </c>
      <c r="D98" s="1">
        <f t="shared" si="38"/>
        <v>27</v>
      </c>
      <c r="E98" s="1">
        <f t="shared" si="39"/>
        <v>27</v>
      </c>
      <c r="F98" s="1">
        <f t="shared" si="40"/>
        <v>27</v>
      </c>
      <c r="G98" s="1">
        <f t="shared" si="41"/>
        <v>27</v>
      </c>
      <c r="H98" s="1">
        <f t="shared" si="42"/>
        <v>27</v>
      </c>
      <c r="I98" s="2">
        <f t="shared" si="45"/>
        <v>88</v>
      </c>
      <c r="J98" s="2">
        <f t="shared" si="46"/>
        <v>37</v>
      </c>
      <c r="K98" s="2">
        <f t="shared" si="47"/>
        <v>75</v>
      </c>
      <c r="L98" s="2">
        <f t="shared" si="48"/>
        <v>50</v>
      </c>
      <c r="M98" s="2">
        <f t="shared" si="49"/>
        <v>1260</v>
      </c>
      <c r="N98" s="2">
        <f t="shared" si="50"/>
        <v>7373</v>
      </c>
      <c r="O98" s="2">
        <f t="shared" si="51"/>
        <v>-6113</v>
      </c>
      <c r="Q98" s="2">
        <f t="shared" si="52"/>
        <v>189</v>
      </c>
      <c r="R98" s="2">
        <f t="shared" si="53"/>
        <v>125</v>
      </c>
      <c r="S98" s="2">
        <f t="shared" si="54"/>
        <v>125</v>
      </c>
      <c r="T98" s="2">
        <f t="shared" si="55"/>
        <v>7373</v>
      </c>
      <c r="U98" s="2">
        <f t="shared" si="56"/>
        <v>18</v>
      </c>
      <c r="V98" s="2">
        <f t="shared" si="56"/>
        <v>12</v>
      </c>
      <c r="W98" s="2">
        <f t="shared" si="56"/>
        <v>12</v>
      </c>
      <c r="X98" s="2">
        <f t="shared" si="56"/>
        <v>737</v>
      </c>
      <c r="Y98" s="2">
        <f t="shared" si="57"/>
        <v>4</v>
      </c>
      <c r="Z98" s="2">
        <f t="shared" si="57"/>
        <v>8</v>
      </c>
      <c r="AA98" s="2">
        <f t="shared" si="57"/>
        <v>0</v>
      </c>
      <c r="AB98" s="2">
        <f t="shared" si="57"/>
        <v>10</v>
      </c>
      <c r="AC98" s="184">
        <f t="shared" si="59"/>
        <v>0</v>
      </c>
      <c r="AD98" s="2">
        <v>94</v>
      </c>
      <c r="AE98" s="2">
        <f t="shared" si="58"/>
        <v>207</v>
      </c>
      <c r="AF98" s="2">
        <f t="shared" si="58"/>
        <v>137</v>
      </c>
      <c r="AG98" s="2">
        <f t="shared" si="58"/>
        <v>137</v>
      </c>
      <c r="AH98" s="2">
        <f t="shared" si="43"/>
        <v>8110</v>
      </c>
      <c r="AI98" s="2">
        <v>10</v>
      </c>
      <c r="AJ98" s="2">
        <v>20</v>
      </c>
      <c r="AK98" s="2">
        <v>0</v>
      </c>
      <c r="AL98" s="2">
        <v>25</v>
      </c>
      <c r="AM98" s="184"/>
      <c r="AN98" s="1">
        <v>94</v>
      </c>
      <c r="AO98" s="1">
        <f t="shared" si="60"/>
        <v>82</v>
      </c>
      <c r="AP98" s="1">
        <f t="shared" si="60"/>
        <v>54</v>
      </c>
      <c r="AQ98" s="1">
        <f t="shared" si="60"/>
        <v>54</v>
      </c>
      <c r="AR98" s="1">
        <f t="shared" si="60"/>
        <v>3244</v>
      </c>
      <c r="AS98" s="1">
        <f t="shared" si="60"/>
        <v>4</v>
      </c>
      <c r="AT98" s="1">
        <f t="shared" si="60"/>
        <v>8</v>
      </c>
      <c r="AU98" s="1">
        <f t="shared" si="60"/>
        <v>0</v>
      </c>
      <c r="AV98" s="1">
        <f t="shared" si="60"/>
        <v>10</v>
      </c>
      <c r="AW98" s="1">
        <f t="shared" si="61"/>
        <v>103</v>
      </c>
      <c r="AX98" s="1">
        <f t="shared" si="61"/>
        <v>68</v>
      </c>
      <c r="AY98" s="1">
        <f t="shared" si="61"/>
        <v>68</v>
      </c>
      <c r="AZ98" s="1">
        <f t="shared" si="61"/>
        <v>4055</v>
      </c>
      <c r="BA98" s="1">
        <f t="shared" si="61"/>
        <v>5</v>
      </c>
      <c r="BB98" s="1">
        <f t="shared" si="61"/>
        <v>10</v>
      </c>
      <c r="BC98" s="1">
        <f t="shared" si="61"/>
        <v>0</v>
      </c>
      <c r="BD98" s="1">
        <f t="shared" si="61"/>
        <v>12</v>
      </c>
      <c r="BE98" s="1">
        <f t="shared" si="62"/>
        <v>144</v>
      </c>
      <c r="BF98" s="1">
        <f t="shared" si="62"/>
        <v>95</v>
      </c>
      <c r="BG98" s="1">
        <f t="shared" si="62"/>
        <v>95</v>
      </c>
      <c r="BH98" s="1">
        <f t="shared" si="62"/>
        <v>5677</v>
      </c>
      <c r="BI98" s="1">
        <f t="shared" si="62"/>
        <v>7</v>
      </c>
      <c r="BJ98" s="1">
        <f t="shared" si="62"/>
        <v>14</v>
      </c>
      <c r="BK98" s="1">
        <f t="shared" si="62"/>
        <v>0</v>
      </c>
      <c r="BL98" s="1">
        <f t="shared" si="62"/>
        <v>17</v>
      </c>
      <c r="BM98" s="1">
        <f t="shared" si="63"/>
        <v>186</v>
      </c>
      <c r="BN98" s="1">
        <f t="shared" si="63"/>
        <v>123</v>
      </c>
      <c r="BO98" s="1">
        <f t="shared" si="63"/>
        <v>123</v>
      </c>
      <c r="BP98" s="1">
        <f t="shared" si="63"/>
        <v>7299</v>
      </c>
      <c r="BQ98" s="1">
        <f t="shared" si="63"/>
        <v>9</v>
      </c>
      <c r="BR98" s="1">
        <f t="shared" si="63"/>
        <v>18</v>
      </c>
      <c r="BS98" s="1">
        <f t="shared" si="63"/>
        <v>0</v>
      </c>
      <c r="BT98" s="1">
        <f t="shared" si="63"/>
        <v>22</v>
      </c>
    </row>
    <row r="99" spans="1:72">
      <c r="A99" s="1">
        <v>95</v>
      </c>
      <c r="B99" s="1">
        <f t="shared" si="44"/>
        <v>57</v>
      </c>
      <c r="C99" s="1">
        <f t="shared" si="37"/>
        <v>57</v>
      </c>
      <c r="D99" s="1">
        <f t="shared" si="38"/>
        <v>28</v>
      </c>
      <c r="E99" s="1">
        <f t="shared" si="39"/>
        <v>28</v>
      </c>
      <c r="F99" s="1">
        <f t="shared" si="40"/>
        <v>28</v>
      </c>
      <c r="G99" s="1">
        <f t="shared" si="41"/>
        <v>28</v>
      </c>
      <c r="H99" s="1">
        <f t="shared" si="42"/>
        <v>28</v>
      </c>
      <c r="I99" s="2">
        <f t="shared" si="45"/>
        <v>93</v>
      </c>
      <c r="J99" s="2">
        <f t="shared" si="46"/>
        <v>39</v>
      </c>
      <c r="K99" s="2">
        <f t="shared" si="47"/>
        <v>79</v>
      </c>
      <c r="L99" s="2">
        <f t="shared" si="48"/>
        <v>52</v>
      </c>
      <c r="M99" s="2">
        <f t="shared" si="49"/>
        <v>1330</v>
      </c>
      <c r="N99" s="2">
        <f t="shared" si="50"/>
        <v>7454</v>
      </c>
      <c r="O99" s="2">
        <f t="shared" si="51"/>
        <v>-6124</v>
      </c>
      <c r="Q99" s="2">
        <f t="shared" si="52"/>
        <v>197</v>
      </c>
      <c r="R99" s="2">
        <f t="shared" si="53"/>
        <v>132</v>
      </c>
      <c r="S99" s="2">
        <f t="shared" si="54"/>
        <v>131</v>
      </c>
      <c r="T99" s="2">
        <f t="shared" si="55"/>
        <v>7454</v>
      </c>
      <c r="U99" s="2">
        <f t="shared" si="56"/>
        <v>19</v>
      </c>
      <c r="V99" s="2">
        <f t="shared" si="56"/>
        <v>13</v>
      </c>
      <c r="W99" s="2">
        <f t="shared" si="56"/>
        <v>13</v>
      </c>
      <c r="X99" s="2">
        <f t="shared" si="56"/>
        <v>745</v>
      </c>
      <c r="Y99" s="2">
        <f t="shared" si="57"/>
        <v>4</v>
      </c>
      <c r="Z99" s="2">
        <f t="shared" si="57"/>
        <v>8</v>
      </c>
      <c r="AA99" s="2">
        <f t="shared" si="57"/>
        <v>0</v>
      </c>
      <c r="AB99" s="2">
        <f t="shared" si="57"/>
        <v>10</v>
      </c>
      <c r="AC99" s="184">
        <f t="shared" si="59"/>
        <v>9</v>
      </c>
      <c r="AD99" s="164">
        <v>95</v>
      </c>
      <c r="AE99" s="2">
        <f t="shared" si="58"/>
        <v>216</v>
      </c>
      <c r="AF99" s="2">
        <f t="shared" si="58"/>
        <v>145</v>
      </c>
      <c r="AG99" s="2">
        <f t="shared" si="58"/>
        <v>144</v>
      </c>
      <c r="AH99" s="2">
        <f t="shared" si="43"/>
        <v>8199</v>
      </c>
      <c r="AI99" s="2">
        <v>10</v>
      </c>
      <c r="AJ99" s="2">
        <v>20</v>
      </c>
      <c r="AK99" s="2">
        <v>0</v>
      </c>
      <c r="AL99" s="2">
        <v>25</v>
      </c>
      <c r="AM99" s="184"/>
      <c r="AN99" s="1">
        <v>95</v>
      </c>
      <c r="AO99" s="1">
        <f t="shared" si="60"/>
        <v>86</v>
      </c>
      <c r="AP99" s="1">
        <f t="shared" si="60"/>
        <v>58</v>
      </c>
      <c r="AQ99" s="1">
        <f t="shared" si="60"/>
        <v>57</v>
      </c>
      <c r="AR99" s="1">
        <f t="shared" si="60"/>
        <v>3279</v>
      </c>
      <c r="AS99" s="1">
        <f t="shared" si="60"/>
        <v>4</v>
      </c>
      <c r="AT99" s="1">
        <f t="shared" si="60"/>
        <v>8</v>
      </c>
      <c r="AU99" s="1">
        <f t="shared" si="60"/>
        <v>0</v>
      </c>
      <c r="AV99" s="1">
        <f t="shared" si="60"/>
        <v>10</v>
      </c>
      <c r="AW99" s="1">
        <f t="shared" si="61"/>
        <v>108</v>
      </c>
      <c r="AX99" s="1">
        <f t="shared" si="61"/>
        <v>72</v>
      </c>
      <c r="AY99" s="1">
        <f t="shared" si="61"/>
        <v>72</v>
      </c>
      <c r="AZ99" s="1">
        <f t="shared" si="61"/>
        <v>4099</v>
      </c>
      <c r="BA99" s="1">
        <f t="shared" si="61"/>
        <v>5</v>
      </c>
      <c r="BB99" s="1">
        <f t="shared" si="61"/>
        <v>10</v>
      </c>
      <c r="BC99" s="1">
        <f t="shared" si="61"/>
        <v>0</v>
      </c>
      <c r="BD99" s="1">
        <f t="shared" si="61"/>
        <v>12</v>
      </c>
      <c r="BE99" s="1">
        <f t="shared" si="62"/>
        <v>151</v>
      </c>
      <c r="BF99" s="1">
        <f t="shared" si="62"/>
        <v>101</v>
      </c>
      <c r="BG99" s="1">
        <f t="shared" si="62"/>
        <v>100</v>
      </c>
      <c r="BH99" s="1">
        <f t="shared" si="62"/>
        <v>5739</v>
      </c>
      <c r="BI99" s="1">
        <f t="shared" si="62"/>
        <v>7</v>
      </c>
      <c r="BJ99" s="1">
        <f t="shared" si="62"/>
        <v>14</v>
      </c>
      <c r="BK99" s="1">
        <f t="shared" si="62"/>
        <v>0</v>
      </c>
      <c r="BL99" s="1">
        <f t="shared" si="62"/>
        <v>17</v>
      </c>
      <c r="BM99" s="1">
        <f t="shared" si="63"/>
        <v>194</v>
      </c>
      <c r="BN99" s="1">
        <f t="shared" si="63"/>
        <v>130</v>
      </c>
      <c r="BO99" s="1">
        <f t="shared" si="63"/>
        <v>129</v>
      </c>
      <c r="BP99" s="1">
        <f t="shared" si="63"/>
        <v>7379</v>
      </c>
      <c r="BQ99" s="1">
        <f t="shared" si="63"/>
        <v>9</v>
      </c>
      <c r="BR99" s="1">
        <f t="shared" si="63"/>
        <v>18</v>
      </c>
      <c r="BS99" s="1">
        <f t="shared" si="63"/>
        <v>0</v>
      </c>
      <c r="BT99" s="1">
        <f t="shared" si="63"/>
        <v>22</v>
      </c>
    </row>
    <row r="100" spans="1:72">
      <c r="A100" s="1">
        <v>96</v>
      </c>
      <c r="B100" s="1">
        <f t="shared" si="44"/>
        <v>57</v>
      </c>
      <c r="C100" s="1">
        <f t="shared" si="37"/>
        <v>57</v>
      </c>
      <c r="D100" s="1">
        <f t="shared" si="38"/>
        <v>28</v>
      </c>
      <c r="E100" s="1">
        <f t="shared" si="39"/>
        <v>28</v>
      </c>
      <c r="F100" s="1">
        <f t="shared" si="40"/>
        <v>28</v>
      </c>
      <c r="G100" s="1">
        <f t="shared" si="41"/>
        <v>28</v>
      </c>
      <c r="H100" s="1">
        <f t="shared" si="42"/>
        <v>28</v>
      </c>
      <c r="I100" s="2">
        <f t="shared" si="45"/>
        <v>93</v>
      </c>
      <c r="J100" s="2">
        <f t="shared" si="46"/>
        <v>39</v>
      </c>
      <c r="K100" s="2">
        <f t="shared" si="47"/>
        <v>79</v>
      </c>
      <c r="L100" s="2">
        <f t="shared" si="48"/>
        <v>52</v>
      </c>
      <c r="M100" s="2">
        <f t="shared" si="49"/>
        <v>1330</v>
      </c>
      <c r="N100" s="2">
        <f t="shared" si="50"/>
        <v>7535</v>
      </c>
      <c r="O100" s="2">
        <f t="shared" si="51"/>
        <v>-6205</v>
      </c>
      <c r="Q100" s="2">
        <f t="shared" si="52"/>
        <v>197</v>
      </c>
      <c r="R100" s="2">
        <f t="shared" si="53"/>
        <v>132</v>
      </c>
      <c r="S100" s="2">
        <f t="shared" si="54"/>
        <v>131</v>
      </c>
      <c r="T100" s="2">
        <f t="shared" si="55"/>
        <v>7535</v>
      </c>
      <c r="U100" s="2">
        <f t="shared" si="56"/>
        <v>19</v>
      </c>
      <c r="V100" s="2">
        <f t="shared" si="56"/>
        <v>13</v>
      </c>
      <c r="W100" s="2">
        <f t="shared" si="56"/>
        <v>13</v>
      </c>
      <c r="X100" s="2">
        <f t="shared" si="56"/>
        <v>753</v>
      </c>
      <c r="Y100" s="2">
        <f t="shared" si="57"/>
        <v>4</v>
      </c>
      <c r="Z100" s="2">
        <f t="shared" si="57"/>
        <v>8</v>
      </c>
      <c r="AA100" s="2">
        <f t="shared" si="57"/>
        <v>0</v>
      </c>
      <c r="AB100" s="2">
        <f t="shared" si="57"/>
        <v>10</v>
      </c>
      <c r="AC100" s="184">
        <f t="shared" si="59"/>
        <v>0</v>
      </c>
      <c r="AD100" s="2">
        <v>96</v>
      </c>
      <c r="AE100" s="2">
        <f t="shared" si="58"/>
        <v>216</v>
      </c>
      <c r="AF100" s="2">
        <f t="shared" si="58"/>
        <v>145</v>
      </c>
      <c r="AG100" s="2">
        <f t="shared" si="58"/>
        <v>144</v>
      </c>
      <c r="AH100" s="2">
        <f t="shared" si="43"/>
        <v>8288</v>
      </c>
      <c r="AI100" s="2">
        <v>10</v>
      </c>
      <c r="AJ100" s="2">
        <v>20</v>
      </c>
      <c r="AK100" s="2">
        <v>0</v>
      </c>
      <c r="AL100" s="2">
        <v>25</v>
      </c>
      <c r="AM100" s="184"/>
      <c r="AN100" s="1">
        <v>96</v>
      </c>
      <c r="AO100" s="1">
        <f t="shared" si="60"/>
        <v>86</v>
      </c>
      <c r="AP100" s="1">
        <f t="shared" si="60"/>
        <v>58</v>
      </c>
      <c r="AQ100" s="1">
        <f t="shared" si="60"/>
        <v>57</v>
      </c>
      <c r="AR100" s="1">
        <f t="shared" si="60"/>
        <v>3315</v>
      </c>
      <c r="AS100" s="1">
        <f t="shared" si="60"/>
        <v>4</v>
      </c>
      <c r="AT100" s="1">
        <f t="shared" si="60"/>
        <v>8</v>
      </c>
      <c r="AU100" s="1">
        <f t="shared" si="60"/>
        <v>0</v>
      </c>
      <c r="AV100" s="1">
        <f t="shared" si="60"/>
        <v>10</v>
      </c>
      <c r="AW100" s="1">
        <f t="shared" si="61"/>
        <v>108</v>
      </c>
      <c r="AX100" s="1">
        <f t="shared" si="61"/>
        <v>72</v>
      </c>
      <c r="AY100" s="1">
        <f t="shared" si="61"/>
        <v>72</v>
      </c>
      <c r="AZ100" s="1">
        <f t="shared" si="61"/>
        <v>4144</v>
      </c>
      <c r="BA100" s="1">
        <f t="shared" si="61"/>
        <v>5</v>
      </c>
      <c r="BB100" s="1">
        <f t="shared" si="61"/>
        <v>10</v>
      </c>
      <c r="BC100" s="1">
        <f t="shared" si="61"/>
        <v>0</v>
      </c>
      <c r="BD100" s="1">
        <f t="shared" si="61"/>
        <v>12</v>
      </c>
      <c r="BE100" s="1">
        <f t="shared" si="62"/>
        <v>151</v>
      </c>
      <c r="BF100" s="1">
        <f t="shared" si="62"/>
        <v>101</v>
      </c>
      <c r="BG100" s="1">
        <f t="shared" si="62"/>
        <v>100</v>
      </c>
      <c r="BH100" s="1">
        <f t="shared" si="62"/>
        <v>5801</v>
      </c>
      <c r="BI100" s="1">
        <f t="shared" si="62"/>
        <v>7</v>
      </c>
      <c r="BJ100" s="1">
        <f t="shared" si="62"/>
        <v>14</v>
      </c>
      <c r="BK100" s="1">
        <f t="shared" si="62"/>
        <v>0</v>
      </c>
      <c r="BL100" s="1">
        <f t="shared" si="62"/>
        <v>17</v>
      </c>
      <c r="BM100" s="1">
        <f t="shared" si="63"/>
        <v>194</v>
      </c>
      <c r="BN100" s="1">
        <f t="shared" si="63"/>
        <v>130</v>
      </c>
      <c r="BO100" s="1">
        <f t="shared" si="63"/>
        <v>129</v>
      </c>
      <c r="BP100" s="1">
        <f t="shared" si="63"/>
        <v>7459</v>
      </c>
      <c r="BQ100" s="1">
        <f t="shared" si="63"/>
        <v>9</v>
      </c>
      <c r="BR100" s="1">
        <f t="shared" si="63"/>
        <v>18</v>
      </c>
      <c r="BS100" s="1">
        <f t="shared" si="63"/>
        <v>0</v>
      </c>
      <c r="BT100" s="1">
        <f t="shared" si="63"/>
        <v>22</v>
      </c>
    </row>
    <row r="101" spans="1:72">
      <c r="A101" s="1">
        <v>97</v>
      </c>
      <c r="B101" s="1">
        <f t="shared" si="44"/>
        <v>57</v>
      </c>
      <c r="C101" s="1">
        <f t="shared" si="37"/>
        <v>57</v>
      </c>
      <c r="D101" s="1">
        <f t="shared" si="38"/>
        <v>28</v>
      </c>
      <c r="E101" s="1">
        <f t="shared" si="39"/>
        <v>28</v>
      </c>
      <c r="F101" s="1">
        <f t="shared" si="40"/>
        <v>28</v>
      </c>
      <c r="G101" s="1">
        <f t="shared" si="41"/>
        <v>28</v>
      </c>
      <c r="H101" s="1">
        <f t="shared" si="42"/>
        <v>28</v>
      </c>
      <c r="I101" s="2">
        <f t="shared" si="45"/>
        <v>93</v>
      </c>
      <c r="J101" s="2">
        <f t="shared" si="46"/>
        <v>39</v>
      </c>
      <c r="K101" s="2">
        <f t="shared" si="47"/>
        <v>79</v>
      </c>
      <c r="L101" s="2">
        <f t="shared" si="48"/>
        <v>52</v>
      </c>
      <c r="M101" s="2">
        <f t="shared" si="49"/>
        <v>1330</v>
      </c>
      <c r="N101" s="2">
        <f t="shared" si="50"/>
        <v>7616</v>
      </c>
      <c r="O101" s="2">
        <f t="shared" si="51"/>
        <v>-6286</v>
      </c>
      <c r="Q101" s="2">
        <f t="shared" si="52"/>
        <v>197</v>
      </c>
      <c r="R101" s="2">
        <f t="shared" si="53"/>
        <v>132</v>
      </c>
      <c r="S101" s="2">
        <f t="shared" si="54"/>
        <v>131</v>
      </c>
      <c r="T101" s="2">
        <f t="shared" si="55"/>
        <v>7616</v>
      </c>
      <c r="U101" s="2">
        <f t="shared" si="56"/>
        <v>19</v>
      </c>
      <c r="V101" s="2">
        <f t="shared" si="56"/>
        <v>13</v>
      </c>
      <c r="W101" s="2">
        <f t="shared" si="56"/>
        <v>13</v>
      </c>
      <c r="X101" s="2">
        <f t="shared" si="56"/>
        <v>761</v>
      </c>
      <c r="Y101" s="2">
        <f t="shared" si="57"/>
        <v>4</v>
      </c>
      <c r="Z101" s="2">
        <f t="shared" si="57"/>
        <v>8</v>
      </c>
      <c r="AA101" s="2">
        <f t="shared" si="57"/>
        <v>0</v>
      </c>
      <c r="AB101" s="2">
        <f t="shared" si="57"/>
        <v>10</v>
      </c>
      <c r="AC101" s="184">
        <f t="shared" si="59"/>
        <v>0</v>
      </c>
      <c r="AD101" s="164">
        <v>97</v>
      </c>
      <c r="AE101" s="2">
        <f t="shared" si="58"/>
        <v>216</v>
      </c>
      <c r="AF101" s="2">
        <f t="shared" si="58"/>
        <v>145</v>
      </c>
      <c r="AG101" s="2">
        <f t="shared" si="58"/>
        <v>144</v>
      </c>
      <c r="AH101" s="2">
        <f t="shared" si="43"/>
        <v>8377</v>
      </c>
      <c r="AI101" s="2">
        <v>10</v>
      </c>
      <c r="AJ101" s="2">
        <v>20</v>
      </c>
      <c r="AK101" s="2">
        <v>0</v>
      </c>
      <c r="AL101" s="2">
        <v>25</v>
      </c>
      <c r="AM101" s="184"/>
      <c r="AN101" s="1">
        <v>97</v>
      </c>
      <c r="AO101" s="1">
        <f t="shared" si="60"/>
        <v>86</v>
      </c>
      <c r="AP101" s="1">
        <f t="shared" si="60"/>
        <v>58</v>
      </c>
      <c r="AQ101" s="1">
        <f t="shared" si="60"/>
        <v>57</v>
      </c>
      <c r="AR101" s="1">
        <f t="shared" si="60"/>
        <v>3350</v>
      </c>
      <c r="AS101" s="1">
        <f t="shared" si="60"/>
        <v>4</v>
      </c>
      <c r="AT101" s="1">
        <f t="shared" si="60"/>
        <v>8</v>
      </c>
      <c r="AU101" s="1">
        <f t="shared" si="60"/>
        <v>0</v>
      </c>
      <c r="AV101" s="1">
        <f t="shared" si="60"/>
        <v>10</v>
      </c>
      <c r="AW101" s="1">
        <f t="shared" si="61"/>
        <v>108</v>
      </c>
      <c r="AX101" s="1">
        <f t="shared" si="61"/>
        <v>72</v>
      </c>
      <c r="AY101" s="1">
        <f t="shared" si="61"/>
        <v>72</v>
      </c>
      <c r="AZ101" s="1">
        <f t="shared" si="61"/>
        <v>4188</v>
      </c>
      <c r="BA101" s="1">
        <f t="shared" si="61"/>
        <v>5</v>
      </c>
      <c r="BB101" s="1">
        <f t="shared" si="61"/>
        <v>10</v>
      </c>
      <c r="BC101" s="1">
        <f t="shared" si="61"/>
        <v>0</v>
      </c>
      <c r="BD101" s="1">
        <f t="shared" si="61"/>
        <v>12</v>
      </c>
      <c r="BE101" s="1">
        <f t="shared" si="62"/>
        <v>151</v>
      </c>
      <c r="BF101" s="1">
        <f t="shared" si="62"/>
        <v>101</v>
      </c>
      <c r="BG101" s="1">
        <f t="shared" si="62"/>
        <v>100</v>
      </c>
      <c r="BH101" s="1">
        <f t="shared" si="62"/>
        <v>5863</v>
      </c>
      <c r="BI101" s="1">
        <f t="shared" si="62"/>
        <v>7</v>
      </c>
      <c r="BJ101" s="1">
        <f t="shared" si="62"/>
        <v>14</v>
      </c>
      <c r="BK101" s="1">
        <f t="shared" si="62"/>
        <v>0</v>
      </c>
      <c r="BL101" s="1">
        <f t="shared" si="62"/>
        <v>17</v>
      </c>
      <c r="BM101" s="1">
        <f t="shared" si="63"/>
        <v>194</v>
      </c>
      <c r="BN101" s="1">
        <f t="shared" si="63"/>
        <v>130</v>
      </c>
      <c r="BO101" s="1">
        <f t="shared" si="63"/>
        <v>129</v>
      </c>
      <c r="BP101" s="1">
        <f t="shared" si="63"/>
        <v>7539</v>
      </c>
      <c r="BQ101" s="1">
        <f t="shared" si="63"/>
        <v>9</v>
      </c>
      <c r="BR101" s="1">
        <f t="shared" si="63"/>
        <v>18</v>
      </c>
      <c r="BS101" s="1">
        <f t="shared" si="63"/>
        <v>0</v>
      </c>
      <c r="BT101" s="1">
        <f t="shared" si="63"/>
        <v>22</v>
      </c>
    </row>
    <row r="102" spans="1:72">
      <c r="A102" s="1">
        <v>98</v>
      </c>
      <c r="B102" s="1">
        <f t="shared" ref="B102:B133" si="64">IF(INT(A102/5)=0,1,INT(A102/5))*3</f>
        <v>57</v>
      </c>
      <c r="C102" s="1">
        <f t="shared" si="37"/>
        <v>57</v>
      </c>
      <c r="D102" s="1">
        <f t="shared" si="38"/>
        <v>28</v>
      </c>
      <c r="E102" s="1">
        <f t="shared" si="39"/>
        <v>28</v>
      </c>
      <c r="F102" s="1">
        <f t="shared" si="40"/>
        <v>28</v>
      </c>
      <c r="G102" s="1">
        <f t="shared" si="41"/>
        <v>28</v>
      </c>
      <c r="H102" s="1">
        <f t="shared" si="42"/>
        <v>28</v>
      </c>
      <c r="I102" s="2">
        <f t="shared" si="45"/>
        <v>93</v>
      </c>
      <c r="J102" s="2">
        <f t="shared" si="46"/>
        <v>39</v>
      </c>
      <c r="K102" s="2">
        <f t="shared" si="47"/>
        <v>79</v>
      </c>
      <c r="L102" s="2">
        <f t="shared" si="48"/>
        <v>52</v>
      </c>
      <c r="M102" s="2">
        <f t="shared" si="49"/>
        <v>1330</v>
      </c>
      <c r="N102" s="2">
        <f t="shared" si="50"/>
        <v>7697</v>
      </c>
      <c r="O102" s="2">
        <f t="shared" si="51"/>
        <v>-6367</v>
      </c>
      <c r="Q102" s="2">
        <f t="shared" si="52"/>
        <v>197</v>
      </c>
      <c r="R102" s="2">
        <f t="shared" si="53"/>
        <v>132</v>
      </c>
      <c r="S102" s="2">
        <f t="shared" si="54"/>
        <v>131</v>
      </c>
      <c r="T102" s="2">
        <f t="shared" si="55"/>
        <v>7697</v>
      </c>
      <c r="U102" s="2">
        <f t="shared" si="56"/>
        <v>19</v>
      </c>
      <c r="V102" s="2">
        <f t="shared" si="56"/>
        <v>13</v>
      </c>
      <c r="W102" s="2">
        <f t="shared" si="56"/>
        <v>13</v>
      </c>
      <c r="X102" s="2">
        <f t="shared" si="56"/>
        <v>769</v>
      </c>
      <c r="Y102" s="2">
        <f t="shared" si="57"/>
        <v>4</v>
      </c>
      <c r="Z102" s="2">
        <f t="shared" si="57"/>
        <v>8</v>
      </c>
      <c r="AA102" s="2">
        <f t="shared" si="57"/>
        <v>0</v>
      </c>
      <c r="AB102" s="2">
        <f t="shared" si="57"/>
        <v>10</v>
      </c>
      <c r="AC102" s="184">
        <f t="shared" si="59"/>
        <v>0</v>
      </c>
      <c r="AD102" s="2">
        <v>98</v>
      </c>
      <c r="AE102" s="2">
        <f t="shared" si="58"/>
        <v>216</v>
      </c>
      <c r="AF102" s="2">
        <f t="shared" si="58"/>
        <v>145</v>
      </c>
      <c r="AG102" s="2">
        <f t="shared" si="58"/>
        <v>144</v>
      </c>
      <c r="AH102" s="2">
        <f t="shared" si="43"/>
        <v>8466</v>
      </c>
      <c r="AI102" s="2">
        <v>10</v>
      </c>
      <c r="AJ102" s="2">
        <v>20</v>
      </c>
      <c r="AK102" s="2">
        <v>0</v>
      </c>
      <c r="AL102" s="2">
        <v>25</v>
      </c>
      <c r="AM102" s="184"/>
      <c r="AN102" s="1">
        <v>98</v>
      </c>
      <c r="AO102" s="1">
        <f t="shared" si="60"/>
        <v>86</v>
      </c>
      <c r="AP102" s="1">
        <f t="shared" si="60"/>
        <v>58</v>
      </c>
      <c r="AQ102" s="1">
        <f t="shared" si="60"/>
        <v>57</v>
      </c>
      <c r="AR102" s="1">
        <f t="shared" si="60"/>
        <v>3386</v>
      </c>
      <c r="AS102" s="1">
        <f t="shared" si="60"/>
        <v>4</v>
      </c>
      <c r="AT102" s="1">
        <f t="shared" si="60"/>
        <v>8</v>
      </c>
      <c r="AU102" s="1">
        <f t="shared" si="60"/>
        <v>0</v>
      </c>
      <c r="AV102" s="1">
        <f t="shared" si="60"/>
        <v>10</v>
      </c>
      <c r="AW102" s="1">
        <f t="shared" si="61"/>
        <v>108</v>
      </c>
      <c r="AX102" s="1">
        <f t="shared" si="61"/>
        <v>72</v>
      </c>
      <c r="AY102" s="1">
        <f t="shared" si="61"/>
        <v>72</v>
      </c>
      <c r="AZ102" s="1">
        <f t="shared" si="61"/>
        <v>4233</v>
      </c>
      <c r="BA102" s="1">
        <f t="shared" si="61"/>
        <v>5</v>
      </c>
      <c r="BB102" s="1">
        <f t="shared" si="61"/>
        <v>10</v>
      </c>
      <c r="BC102" s="1">
        <f t="shared" si="61"/>
        <v>0</v>
      </c>
      <c r="BD102" s="1">
        <f t="shared" si="61"/>
        <v>12</v>
      </c>
      <c r="BE102" s="1">
        <f t="shared" si="62"/>
        <v>151</v>
      </c>
      <c r="BF102" s="1">
        <f t="shared" si="62"/>
        <v>101</v>
      </c>
      <c r="BG102" s="1">
        <f t="shared" si="62"/>
        <v>100</v>
      </c>
      <c r="BH102" s="1">
        <f t="shared" si="62"/>
        <v>5926</v>
      </c>
      <c r="BI102" s="1">
        <f t="shared" si="62"/>
        <v>7</v>
      </c>
      <c r="BJ102" s="1">
        <f t="shared" si="62"/>
        <v>14</v>
      </c>
      <c r="BK102" s="1">
        <f t="shared" si="62"/>
        <v>0</v>
      </c>
      <c r="BL102" s="1">
        <f t="shared" si="62"/>
        <v>17</v>
      </c>
      <c r="BM102" s="1">
        <f t="shared" si="63"/>
        <v>194</v>
      </c>
      <c r="BN102" s="1">
        <f t="shared" si="63"/>
        <v>130</v>
      </c>
      <c r="BO102" s="1">
        <f t="shared" si="63"/>
        <v>129</v>
      </c>
      <c r="BP102" s="1">
        <f t="shared" si="63"/>
        <v>7619</v>
      </c>
      <c r="BQ102" s="1">
        <f t="shared" si="63"/>
        <v>9</v>
      </c>
      <c r="BR102" s="1">
        <f t="shared" si="63"/>
        <v>18</v>
      </c>
      <c r="BS102" s="1">
        <f t="shared" si="63"/>
        <v>0</v>
      </c>
      <c r="BT102" s="1">
        <f t="shared" si="63"/>
        <v>22</v>
      </c>
    </row>
    <row r="103" spans="1:72">
      <c r="A103" s="1">
        <v>99</v>
      </c>
      <c r="B103" s="1">
        <f t="shared" si="64"/>
        <v>57</v>
      </c>
      <c r="C103" s="1">
        <f t="shared" si="37"/>
        <v>57</v>
      </c>
      <c r="D103" s="1">
        <f t="shared" si="38"/>
        <v>28</v>
      </c>
      <c r="E103" s="1">
        <f t="shared" si="39"/>
        <v>28</v>
      </c>
      <c r="F103" s="1">
        <f t="shared" si="40"/>
        <v>28</v>
      </c>
      <c r="G103" s="1">
        <f t="shared" si="41"/>
        <v>28</v>
      </c>
      <c r="H103" s="1">
        <f t="shared" si="42"/>
        <v>28</v>
      </c>
      <c r="I103" s="2">
        <f t="shared" si="45"/>
        <v>93</v>
      </c>
      <c r="J103" s="2">
        <f t="shared" si="46"/>
        <v>39</v>
      </c>
      <c r="K103" s="2">
        <f t="shared" si="47"/>
        <v>79</v>
      </c>
      <c r="L103" s="2">
        <f t="shared" si="48"/>
        <v>52</v>
      </c>
      <c r="M103" s="2">
        <f t="shared" si="49"/>
        <v>1330</v>
      </c>
      <c r="N103" s="2">
        <f t="shared" si="50"/>
        <v>7778</v>
      </c>
      <c r="O103" s="2">
        <f t="shared" si="51"/>
        <v>-6448</v>
      </c>
      <c r="Q103" s="2">
        <f t="shared" si="52"/>
        <v>197</v>
      </c>
      <c r="R103" s="2">
        <f t="shared" si="53"/>
        <v>132</v>
      </c>
      <c r="S103" s="2">
        <f t="shared" si="54"/>
        <v>131</v>
      </c>
      <c r="T103" s="2">
        <f t="shared" si="55"/>
        <v>7778</v>
      </c>
      <c r="U103" s="2">
        <f t="shared" si="56"/>
        <v>19</v>
      </c>
      <c r="V103" s="2">
        <f t="shared" si="56"/>
        <v>13</v>
      </c>
      <c r="W103" s="2">
        <f t="shared" si="56"/>
        <v>13</v>
      </c>
      <c r="X103" s="2">
        <f t="shared" si="56"/>
        <v>777</v>
      </c>
      <c r="Y103" s="2">
        <f t="shared" si="57"/>
        <v>4</v>
      </c>
      <c r="Z103" s="2">
        <f t="shared" si="57"/>
        <v>8</v>
      </c>
      <c r="AA103" s="2">
        <f t="shared" si="57"/>
        <v>0</v>
      </c>
      <c r="AB103" s="2">
        <f t="shared" si="57"/>
        <v>10</v>
      </c>
      <c r="AC103" s="184">
        <f t="shared" si="59"/>
        <v>0</v>
      </c>
      <c r="AD103" s="164">
        <v>99</v>
      </c>
      <c r="AE103" s="2">
        <f t="shared" si="58"/>
        <v>216</v>
      </c>
      <c r="AF103" s="2">
        <f t="shared" si="58"/>
        <v>145</v>
      </c>
      <c r="AG103" s="2">
        <f t="shared" si="58"/>
        <v>144</v>
      </c>
      <c r="AH103" s="2">
        <f t="shared" si="43"/>
        <v>8555</v>
      </c>
      <c r="AI103" s="2">
        <v>10</v>
      </c>
      <c r="AJ103" s="2">
        <v>20</v>
      </c>
      <c r="AK103" s="2">
        <v>0</v>
      </c>
      <c r="AL103" s="2">
        <v>25</v>
      </c>
      <c r="AM103" s="184"/>
      <c r="AN103" s="1">
        <v>99</v>
      </c>
      <c r="AO103" s="1">
        <f t="shared" si="60"/>
        <v>86</v>
      </c>
      <c r="AP103" s="1">
        <f t="shared" si="60"/>
        <v>58</v>
      </c>
      <c r="AQ103" s="1">
        <f t="shared" si="60"/>
        <v>57</v>
      </c>
      <c r="AR103" s="1">
        <f t="shared" si="60"/>
        <v>3422</v>
      </c>
      <c r="AS103" s="1">
        <f t="shared" si="60"/>
        <v>4</v>
      </c>
      <c r="AT103" s="1">
        <f t="shared" si="60"/>
        <v>8</v>
      </c>
      <c r="AU103" s="1">
        <f t="shared" si="60"/>
        <v>0</v>
      </c>
      <c r="AV103" s="1">
        <f t="shared" si="60"/>
        <v>10</v>
      </c>
      <c r="AW103" s="1">
        <f t="shared" si="61"/>
        <v>108</v>
      </c>
      <c r="AX103" s="1">
        <f t="shared" si="61"/>
        <v>72</v>
      </c>
      <c r="AY103" s="1">
        <f t="shared" si="61"/>
        <v>72</v>
      </c>
      <c r="AZ103" s="1">
        <f t="shared" si="61"/>
        <v>4277</v>
      </c>
      <c r="BA103" s="1">
        <f t="shared" si="61"/>
        <v>5</v>
      </c>
      <c r="BB103" s="1">
        <f t="shared" si="61"/>
        <v>10</v>
      </c>
      <c r="BC103" s="1">
        <f t="shared" si="61"/>
        <v>0</v>
      </c>
      <c r="BD103" s="1">
        <f t="shared" si="61"/>
        <v>12</v>
      </c>
      <c r="BE103" s="1">
        <f t="shared" si="62"/>
        <v>151</v>
      </c>
      <c r="BF103" s="1">
        <f t="shared" si="62"/>
        <v>101</v>
      </c>
      <c r="BG103" s="1">
        <f t="shared" si="62"/>
        <v>100</v>
      </c>
      <c r="BH103" s="1">
        <f t="shared" si="62"/>
        <v>5988</v>
      </c>
      <c r="BI103" s="1">
        <f t="shared" si="62"/>
        <v>7</v>
      </c>
      <c r="BJ103" s="1">
        <f t="shared" si="62"/>
        <v>14</v>
      </c>
      <c r="BK103" s="1">
        <f t="shared" si="62"/>
        <v>0</v>
      </c>
      <c r="BL103" s="1">
        <f t="shared" si="62"/>
        <v>17</v>
      </c>
      <c r="BM103" s="1">
        <f t="shared" si="63"/>
        <v>194</v>
      </c>
      <c r="BN103" s="1">
        <f t="shared" si="63"/>
        <v>130</v>
      </c>
      <c r="BO103" s="1">
        <f t="shared" si="63"/>
        <v>129</v>
      </c>
      <c r="BP103" s="1">
        <f t="shared" si="63"/>
        <v>7699</v>
      </c>
      <c r="BQ103" s="1">
        <f t="shared" si="63"/>
        <v>9</v>
      </c>
      <c r="BR103" s="1">
        <f t="shared" si="63"/>
        <v>18</v>
      </c>
      <c r="BS103" s="1">
        <f t="shared" si="63"/>
        <v>0</v>
      </c>
      <c r="BT103" s="1">
        <f t="shared" si="63"/>
        <v>22</v>
      </c>
    </row>
    <row r="104" spans="1:72">
      <c r="A104" s="1">
        <v>100</v>
      </c>
      <c r="B104" s="1">
        <f t="shared" si="64"/>
        <v>60</v>
      </c>
      <c r="C104" s="1">
        <f t="shared" si="37"/>
        <v>60</v>
      </c>
      <c r="D104" s="1">
        <f t="shared" si="38"/>
        <v>30</v>
      </c>
      <c r="E104" s="1">
        <f t="shared" si="39"/>
        <v>30</v>
      </c>
      <c r="F104" s="1">
        <f t="shared" si="40"/>
        <v>30</v>
      </c>
      <c r="G104" s="1">
        <f t="shared" si="41"/>
        <v>30</v>
      </c>
      <c r="H104" s="1">
        <f t="shared" si="42"/>
        <v>30</v>
      </c>
      <c r="I104" s="2">
        <f t="shared" si="45"/>
        <v>98</v>
      </c>
      <c r="J104" s="2">
        <f t="shared" si="46"/>
        <v>42</v>
      </c>
      <c r="K104" s="2">
        <f t="shared" si="47"/>
        <v>84</v>
      </c>
      <c r="L104" s="2">
        <f t="shared" si="48"/>
        <v>56</v>
      </c>
      <c r="M104" s="2">
        <f t="shared" si="49"/>
        <v>1400</v>
      </c>
      <c r="N104" s="2">
        <f t="shared" si="50"/>
        <v>7859</v>
      </c>
      <c r="O104" s="2">
        <f t="shared" si="51"/>
        <v>-6459</v>
      </c>
      <c r="Q104" s="2">
        <f t="shared" si="52"/>
        <v>210</v>
      </c>
      <c r="R104" s="2">
        <f t="shared" si="53"/>
        <v>140</v>
      </c>
      <c r="S104" s="2">
        <f t="shared" si="54"/>
        <v>140</v>
      </c>
      <c r="T104" s="2">
        <f t="shared" si="55"/>
        <v>7859</v>
      </c>
      <c r="U104" s="2">
        <f t="shared" si="56"/>
        <v>21</v>
      </c>
      <c r="V104" s="2">
        <f t="shared" si="56"/>
        <v>14</v>
      </c>
      <c r="W104" s="2">
        <f t="shared" si="56"/>
        <v>14</v>
      </c>
      <c r="X104" s="2">
        <f t="shared" si="56"/>
        <v>785</v>
      </c>
      <c r="Y104" s="2">
        <f t="shared" si="57"/>
        <v>4</v>
      </c>
      <c r="Z104" s="2">
        <f t="shared" si="57"/>
        <v>8</v>
      </c>
      <c r="AA104" s="2">
        <f t="shared" si="57"/>
        <v>0</v>
      </c>
      <c r="AB104" s="2">
        <f t="shared" si="57"/>
        <v>10</v>
      </c>
      <c r="AC104" s="184">
        <f t="shared" si="59"/>
        <v>15</v>
      </c>
      <c r="AD104" s="2">
        <v>100</v>
      </c>
      <c r="AE104" s="2">
        <f t="shared" si="58"/>
        <v>231</v>
      </c>
      <c r="AF104" s="2">
        <f t="shared" si="58"/>
        <v>154</v>
      </c>
      <c r="AG104" s="2">
        <f t="shared" si="58"/>
        <v>154</v>
      </c>
      <c r="AH104" s="2">
        <f t="shared" si="43"/>
        <v>8644</v>
      </c>
      <c r="AI104" s="2">
        <v>10</v>
      </c>
      <c r="AJ104" s="2">
        <v>20</v>
      </c>
      <c r="AK104" s="2">
        <v>0</v>
      </c>
      <c r="AL104" s="2">
        <v>25</v>
      </c>
      <c r="AM104" s="184"/>
      <c r="AN104" s="1">
        <v>100</v>
      </c>
      <c r="AO104" s="1">
        <f t="shared" si="60"/>
        <v>92</v>
      </c>
      <c r="AP104" s="1">
        <f t="shared" si="60"/>
        <v>61</v>
      </c>
      <c r="AQ104" s="1">
        <f t="shared" si="60"/>
        <v>61</v>
      </c>
      <c r="AR104" s="1">
        <f t="shared" si="60"/>
        <v>3457</v>
      </c>
      <c r="AS104" s="1">
        <f t="shared" si="60"/>
        <v>4</v>
      </c>
      <c r="AT104" s="1">
        <f t="shared" si="60"/>
        <v>8</v>
      </c>
      <c r="AU104" s="1">
        <f t="shared" si="60"/>
        <v>0</v>
      </c>
      <c r="AV104" s="1">
        <f t="shared" si="60"/>
        <v>10</v>
      </c>
      <c r="AW104" s="1">
        <f t="shared" si="61"/>
        <v>115</v>
      </c>
      <c r="AX104" s="1">
        <f t="shared" si="61"/>
        <v>77</v>
      </c>
      <c r="AY104" s="1">
        <f t="shared" si="61"/>
        <v>77</v>
      </c>
      <c r="AZ104" s="1">
        <f t="shared" si="61"/>
        <v>4322</v>
      </c>
      <c r="BA104" s="1">
        <f t="shared" si="61"/>
        <v>5</v>
      </c>
      <c r="BB104" s="1">
        <f t="shared" si="61"/>
        <v>10</v>
      </c>
      <c r="BC104" s="1">
        <f t="shared" si="61"/>
        <v>0</v>
      </c>
      <c r="BD104" s="1">
        <f t="shared" si="61"/>
        <v>12</v>
      </c>
      <c r="BE104" s="1">
        <f t="shared" si="62"/>
        <v>161</v>
      </c>
      <c r="BF104" s="1">
        <f t="shared" si="62"/>
        <v>107</v>
      </c>
      <c r="BG104" s="1">
        <f t="shared" si="62"/>
        <v>107</v>
      </c>
      <c r="BH104" s="1">
        <f t="shared" si="62"/>
        <v>6050</v>
      </c>
      <c r="BI104" s="1">
        <f t="shared" si="62"/>
        <v>7</v>
      </c>
      <c r="BJ104" s="1">
        <f t="shared" si="62"/>
        <v>14</v>
      </c>
      <c r="BK104" s="1">
        <f t="shared" si="62"/>
        <v>0</v>
      </c>
      <c r="BL104" s="1">
        <f t="shared" si="62"/>
        <v>17</v>
      </c>
      <c r="BM104" s="1">
        <f t="shared" si="63"/>
        <v>207</v>
      </c>
      <c r="BN104" s="1">
        <f t="shared" si="63"/>
        <v>138</v>
      </c>
      <c r="BO104" s="1">
        <f t="shared" si="63"/>
        <v>138</v>
      </c>
      <c r="BP104" s="1">
        <f t="shared" si="63"/>
        <v>7779</v>
      </c>
      <c r="BQ104" s="1">
        <f t="shared" si="63"/>
        <v>9</v>
      </c>
      <c r="BR104" s="1">
        <f t="shared" si="63"/>
        <v>18</v>
      </c>
      <c r="BS104" s="1">
        <f t="shared" si="63"/>
        <v>0</v>
      </c>
      <c r="BT104" s="1">
        <f t="shared" si="63"/>
        <v>22</v>
      </c>
    </row>
    <row r="105" spans="1:72">
      <c r="A105" s="1">
        <v>101</v>
      </c>
      <c r="B105" s="1">
        <f t="shared" si="64"/>
        <v>60</v>
      </c>
      <c r="C105" s="1">
        <f t="shared" si="37"/>
        <v>60</v>
      </c>
      <c r="D105" s="1">
        <f t="shared" ref="D105:D154" si="65">INT(B105/$B$3*$D$4)</f>
        <v>30</v>
      </c>
      <c r="E105" s="1">
        <f t="shared" ref="E105:E154" si="66">INT(B105/$B$3*$E$4)</f>
        <v>30</v>
      </c>
      <c r="F105" s="1">
        <f t="shared" ref="F105:F154" si="67">INT(B105/$B$3*$F$4)</f>
        <v>30</v>
      </c>
      <c r="G105" s="1">
        <f t="shared" ref="G105:G154" si="68">INT(B105/$B$3*$G$4)</f>
        <v>30</v>
      </c>
      <c r="H105" s="1">
        <f t="shared" ref="H105:H154" si="69">INT(B105/$B$3*$H$4)</f>
        <v>30</v>
      </c>
      <c r="I105" s="2">
        <f t="shared" ref="I105:I154" si="70">INT(C105/$C$4*SUM($C$4:$H$4)/$C$2*$I$2*$I$4)</f>
        <v>98</v>
      </c>
      <c r="J105" s="2">
        <f t="shared" ref="J105:J154" si="71">INT(I105/$I$4*$J$4)</f>
        <v>42</v>
      </c>
      <c r="K105" s="2">
        <f t="shared" ref="K105:K154" si="72">INT(C105/$C$4*SUM($C$4:$H$4)/$C$2*$K$2*$K$4)</f>
        <v>84</v>
      </c>
      <c r="L105" s="2">
        <f t="shared" ref="L105:L154" si="73">INT(K105/$K$4*$L$4)</f>
        <v>56</v>
      </c>
      <c r="M105" s="2">
        <f t="shared" ref="M105:M154" si="74">INT(C105/$C$4*SUM($C$4:$H$4)/$C$2*$M$2*$M$4)</f>
        <v>1400</v>
      </c>
      <c r="N105" s="2">
        <f t="shared" si="50"/>
        <v>7940</v>
      </c>
      <c r="O105" s="2">
        <f t="shared" si="51"/>
        <v>-6540</v>
      </c>
      <c r="Q105" s="2">
        <f t="shared" si="52"/>
        <v>210</v>
      </c>
      <c r="R105" s="2">
        <f t="shared" si="53"/>
        <v>140</v>
      </c>
      <c r="S105" s="2">
        <f t="shared" si="54"/>
        <v>140</v>
      </c>
      <c r="T105" s="2">
        <f t="shared" si="55"/>
        <v>7940</v>
      </c>
      <c r="U105" s="2">
        <f t="shared" si="56"/>
        <v>21</v>
      </c>
      <c r="V105" s="2">
        <f t="shared" si="56"/>
        <v>14</v>
      </c>
      <c r="W105" s="2">
        <f t="shared" si="56"/>
        <v>14</v>
      </c>
      <c r="X105" s="2">
        <f t="shared" si="56"/>
        <v>794</v>
      </c>
      <c r="Y105" s="2">
        <f t="shared" si="57"/>
        <v>4</v>
      </c>
      <c r="Z105" s="2">
        <f t="shared" si="57"/>
        <v>8</v>
      </c>
      <c r="AA105" s="2">
        <f t="shared" si="57"/>
        <v>0</v>
      </c>
      <c r="AB105" s="2">
        <f t="shared" si="57"/>
        <v>10</v>
      </c>
      <c r="AC105" s="184">
        <f t="shared" si="59"/>
        <v>0</v>
      </c>
      <c r="AD105" s="164">
        <v>101</v>
      </c>
      <c r="AE105" s="2">
        <f t="shared" ref="AE105:AE154" si="75">Q105+U105</f>
        <v>231</v>
      </c>
      <c r="AF105" s="2">
        <f t="shared" ref="AF105:AF154" si="76">R105+V105</f>
        <v>154</v>
      </c>
      <c r="AG105" s="2">
        <f t="shared" ref="AG105:AG154" si="77">S105+W105</f>
        <v>154</v>
      </c>
      <c r="AH105" s="2">
        <f t="shared" ref="AH105:AH154" si="78">T105+X105</f>
        <v>8734</v>
      </c>
      <c r="AI105" s="2">
        <v>10</v>
      </c>
      <c r="AJ105" s="2">
        <v>20</v>
      </c>
      <c r="AK105" s="2">
        <v>0</v>
      </c>
      <c r="AL105" s="2">
        <v>25</v>
      </c>
      <c r="AN105" s="1">
        <v>101</v>
      </c>
      <c r="AO105" s="1">
        <f t="shared" ref="AO105:AO154" si="79">INT(AE105*$AO$3)</f>
        <v>92</v>
      </c>
      <c r="AP105" s="1">
        <f t="shared" ref="AP105:AP154" si="80">INT(AF105*$AO$3)</f>
        <v>61</v>
      </c>
      <c r="AQ105" s="1">
        <f t="shared" ref="AQ105:AQ154" si="81">INT(AG105*$AO$3)</f>
        <v>61</v>
      </c>
      <c r="AR105" s="1">
        <f t="shared" ref="AR105:AR154" si="82">INT(AH105*$AO$3)</f>
        <v>3493</v>
      </c>
      <c r="AS105" s="1">
        <f t="shared" ref="AS105:AS154" si="83">INT(AI105*$AO$3)</f>
        <v>4</v>
      </c>
      <c r="AT105" s="1">
        <f t="shared" ref="AT105:AT154" si="84">INT(AJ105*$AO$3)</f>
        <v>8</v>
      </c>
      <c r="AU105" s="1">
        <f t="shared" ref="AU105:AU154" si="85">INT(AK105*$AO$3)</f>
        <v>0</v>
      </c>
      <c r="AV105" s="1">
        <f t="shared" ref="AV105:AV154" si="86">INT(AL105*$AO$3)</f>
        <v>10</v>
      </c>
      <c r="AW105" s="1">
        <f t="shared" ref="AW105:AW154" si="87">INT(AE105*$AW$3)</f>
        <v>115</v>
      </c>
      <c r="AX105" s="1">
        <f t="shared" ref="AX105:AX154" si="88">INT(AF105*$AW$3)</f>
        <v>77</v>
      </c>
      <c r="AY105" s="1">
        <f t="shared" ref="AY105:AY154" si="89">INT(AG105*$AW$3)</f>
        <v>77</v>
      </c>
      <c r="AZ105" s="1">
        <f t="shared" ref="AZ105:AZ154" si="90">INT(AH105*$AW$3)</f>
        <v>4367</v>
      </c>
      <c r="BA105" s="1">
        <f t="shared" ref="BA105:BA154" si="91">INT(AI105*$AW$3)</f>
        <v>5</v>
      </c>
      <c r="BB105" s="1">
        <f t="shared" ref="BB105:BB154" si="92">INT(AJ105*$AW$3)</f>
        <v>10</v>
      </c>
      <c r="BC105" s="1">
        <f t="shared" ref="BC105:BC154" si="93">INT(AK105*$AW$3)</f>
        <v>0</v>
      </c>
      <c r="BD105" s="1">
        <f t="shared" ref="BD105:BD154" si="94">INT(AL105*$AW$3)</f>
        <v>12</v>
      </c>
      <c r="BE105" s="1">
        <f t="shared" ref="BE105:BE154" si="95">INT(AE105*$BE$3)</f>
        <v>161</v>
      </c>
      <c r="BF105" s="1">
        <f t="shared" ref="BF105:BF154" si="96">INT(AF105*$BE$3)</f>
        <v>107</v>
      </c>
      <c r="BG105" s="1">
        <f t="shared" ref="BG105:BG154" si="97">INT(AG105*$BE$3)</f>
        <v>107</v>
      </c>
      <c r="BH105" s="1">
        <f t="shared" ref="BH105:BH154" si="98">INT(AH105*$BE$3)</f>
        <v>6113</v>
      </c>
      <c r="BI105" s="1">
        <f t="shared" ref="BI105:BI154" si="99">INT(AI105*$BE$3)</f>
        <v>7</v>
      </c>
      <c r="BJ105" s="1">
        <f t="shared" ref="BJ105:BJ154" si="100">INT(AJ105*$BE$3)</f>
        <v>14</v>
      </c>
      <c r="BK105" s="1">
        <f t="shared" ref="BK105:BK154" si="101">INT(AK105*$BE$3)</f>
        <v>0</v>
      </c>
      <c r="BL105" s="1">
        <f t="shared" ref="BL105:BL154" si="102">INT(AL105*$BE$3)</f>
        <v>17</v>
      </c>
      <c r="BM105" s="1">
        <f t="shared" ref="BM105:BM154" si="103">INT(AE105*$BM$3)</f>
        <v>207</v>
      </c>
      <c r="BN105" s="1">
        <f t="shared" ref="BN105:BN154" si="104">INT(AF105*$BM$3)</f>
        <v>138</v>
      </c>
      <c r="BO105" s="1">
        <f t="shared" ref="BO105:BO154" si="105">INT(AG105*$BM$3)</f>
        <v>138</v>
      </c>
      <c r="BP105" s="1">
        <f t="shared" ref="BP105:BP154" si="106">INT(AH105*$BM$3)</f>
        <v>7860</v>
      </c>
      <c r="BQ105" s="1">
        <f t="shared" ref="BQ105:BQ154" si="107">INT(AI105*$BM$3)</f>
        <v>9</v>
      </c>
      <c r="BR105" s="1">
        <f t="shared" ref="BR105:BR154" si="108">INT(AJ105*$BM$3)</f>
        <v>18</v>
      </c>
      <c r="BS105" s="1">
        <f t="shared" ref="BS105:BS154" si="109">INT(AK105*$BM$3)</f>
        <v>0</v>
      </c>
      <c r="BT105" s="1">
        <f t="shared" ref="BT105:BT154" si="110">INT(AL105*$BM$3)</f>
        <v>22</v>
      </c>
    </row>
    <row r="106" spans="1:72">
      <c r="A106" s="1">
        <v>102</v>
      </c>
      <c r="B106" s="1">
        <f t="shared" si="64"/>
        <v>60</v>
      </c>
      <c r="C106" s="1">
        <f t="shared" si="37"/>
        <v>60</v>
      </c>
      <c r="D106" s="1">
        <f t="shared" si="65"/>
        <v>30</v>
      </c>
      <c r="E106" s="1">
        <f t="shared" si="66"/>
        <v>30</v>
      </c>
      <c r="F106" s="1">
        <f t="shared" si="67"/>
        <v>30</v>
      </c>
      <c r="G106" s="1">
        <f t="shared" si="68"/>
        <v>30</v>
      </c>
      <c r="H106" s="1">
        <f t="shared" si="69"/>
        <v>30</v>
      </c>
      <c r="I106" s="2">
        <f t="shared" si="70"/>
        <v>98</v>
      </c>
      <c r="J106" s="2">
        <f t="shared" si="71"/>
        <v>42</v>
      </c>
      <c r="K106" s="2">
        <f t="shared" si="72"/>
        <v>84</v>
      </c>
      <c r="L106" s="2">
        <f t="shared" si="73"/>
        <v>56</v>
      </c>
      <c r="M106" s="2">
        <f t="shared" si="74"/>
        <v>1400</v>
      </c>
      <c r="N106" s="2">
        <f t="shared" si="50"/>
        <v>8022</v>
      </c>
      <c r="O106" s="2">
        <f t="shared" si="51"/>
        <v>-6622</v>
      </c>
      <c r="Q106" s="2">
        <f t="shared" si="52"/>
        <v>210</v>
      </c>
      <c r="R106" s="2">
        <f t="shared" si="53"/>
        <v>140</v>
      </c>
      <c r="S106" s="2">
        <f t="shared" si="54"/>
        <v>140</v>
      </c>
      <c r="T106" s="2">
        <f t="shared" si="55"/>
        <v>8022</v>
      </c>
      <c r="U106" s="2">
        <f t="shared" ref="U106:X154" si="111">INT(Q106*$U$2)</f>
        <v>21</v>
      </c>
      <c r="V106" s="2">
        <f t="shared" si="111"/>
        <v>14</v>
      </c>
      <c r="W106" s="2">
        <f t="shared" si="111"/>
        <v>14</v>
      </c>
      <c r="X106" s="2">
        <f t="shared" si="111"/>
        <v>802</v>
      </c>
      <c r="Y106" s="2">
        <f t="shared" ref="Y106:AB154" si="112">AS106</f>
        <v>4</v>
      </c>
      <c r="Z106" s="2">
        <f t="shared" si="112"/>
        <v>8</v>
      </c>
      <c r="AA106" s="2">
        <f t="shared" si="112"/>
        <v>0</v>
      </c>
      <c r="AB106" s="2">
        <f t="shared" si="112"/>
        <v>10</v>
      </c>
      <c r="AC106" s="184">
        <f t="shared" si="59"/>
        <v>0</v>
      </c>
      <c r="AD106" s="2">
        <v>102</v>
      </c>
      <c r="AE106" s="2">
        <f t="shared" si="75"/>
        <v>231</v>
      </c>
      <c r="AF106" s="2">
        <f t="shared" si="76"/>
        <v>154</v>
      </c>
      <c r="AG106" s="2">
        <f t="shared" si="77"/>
        <v>154</v>
      </c>
      <c r="AH106" s="2">
        <f t="shared" si="78"/>
        <v>8824</v>
      </c>
      <c r="AI106" s="2">
        <v>10</v>
      </c>
      <c r="AJ106" s="2">
        <v>20</v>
      </c>
      <c r="AK106" s="2">
        <v>0</v>
      </c>
      <c r="AL106" s="2">
        <v>25</v>
      </c>
      <c r="AN106" s="1">
        <v>102</v>
      </c>
      <c r="AO106" s="1">
        <f t="shared" si="79"/>
        <v>92</v>
      </c>
      <c r="AP106" s="1">
        <f t="shared" si="80"/>
        <v>61</v>
      </c>
      <c r="AQ106" s="1">
        <f t="shared" si="81"/>
        <v>61</v>
      </c>
      <c r="AR106" s="1">
        <f t="shared" si="82"/>
        <v>3529</v>
      </c>
      <c r="AS106" s="1">
        <f t="shared" si="83"/>
        <v>4</v>
      </c>
      <c r="AT106" s="1">
        <f t="shared" si="84"/>
        <v>8</v>
      </c>
      <c r="AU106" s="1">
        <f t="shared" si="85"/>
        <v>0</v>
      </c>
      <c r="AV106" s="1">
        <f t="shared" si="86"/>
        <v>10</v>
      </c>
      <c r="AW106" s="1">
        <f t="shared" si="87"/>
        <v>115</v>
      </c>
      <c r="AX106" s="1">
        <f t="shared" si="88"/>
        <v>77</v>
      </c>
      <c r="AY106" s="1">
        <f t="shared" si="89"/>
        <v>77</v>
      </c>
      <c r="AZ106" s="1">
        <f t="shared" si="90"/>
        <v>4412</v>
      </c>
      <c r="BA106" s="1">
        <f t="shared" si="91"/>
        <v>5</v>
      </c>
      <c r="BB106" s="1">
        <f t="shared" si="92"/>
        <v>10</v>
      </c>
      <c r="BC106" s="1">
        <f t="shared" si="93"/>
        <v>0</v>
      </c>
      <c r="BD106" s="1">
        <f t="shared" si="94"/>
        <v>12</v>
      </c>
      <c r="BE106" s="1">
        <f t="shared" si="95"/>
        <v>161</v>
      </c>
      <c r="BF106" s="1">
        <f t="shared" si="96"/>
        <v>107</v>
      </c>
      <c r="BG106" s="1">
        <f t="shared" si="97"/>
        <v>107</v>
      </c>
      <c r="BH106" s="1">
        <f t="shared" si="98"/>
        <v>6176</v>
      </c>
      <c r="BI106" s="1">
        <f t="shared" si="99"/>
        <v>7</v>
      </c>
      <c r="BJ106" s="1">
        <f t="shared" si="100"/>
        <v>14</v>
      </c>
      <c r="BK106" s="1">
        <f t="shared" si="101"/>
        <v>0</v>
      </c>
      <c r="BL106" s="1">
        <f t="shared" si="102"/>
        <v>17</v>
      </c>
      <c r="BM106" s="1">
        <f t="shared" si="103"/>
        <v>207</v>
      </c>
      <c r="BN106" s="1">
        <f t="shared" si="104"/>
        <v>138</v>
      </c>
      <c r="BO106" s="1">
        <f t="shared" si="105"/>
        <v>138</v>
      </c>
      <c r="BP106" s="1">
        <f t="shared" si="106"/>
        <v>7941</v>
      </c>
      <c r="BQ106" s="1">
        <f t="shared" si="107"/>
        <v>9</v>
      </c>
      <c r="BR106" s="1">
        <f t="shared" si="108"/>
        <v>18</v>
      </c>
      <c r="BS106" s="1">
        <f t="shared" si="109"/>
        <v>0</v>
      </c>
      <c r="BT106" s="1">
        <f t="shared" si="110"/>
        <v>22</v>
      </c>
    </row>
    <row r="107" spans="1:72">
      <c r="A107" s="1">
        <v>103</v>
      </c>
      <c r="B107" s="1">
        <f t="shared" si="64"/>
        <v>60</v>
      </c>
      <c r="C107" s="1">
        <f t="shared" si="37"/>
        <v>60</v>
      </c>
      <c r="D107" s="1">
        <f t="shared" si="65"/>
        <v>30</v>
      </c>
      <c r="E107" s="1">
        <f t="shared" si="66"/>
        <v>30</v>
      </c>
      <c r="F107" s="1">
        <f t="shared" si="67"/>
        <v>30</v>
      </c>
      <c r="G107" s="1">
        <f t="shared" si="68"/>
        <v>30</v>
      </c>
      <c r="H107" s="1">
        <f t="shared" si="69"/>
        <v>30</v>
      </c>
      <c r="I107" s="2">
        <f t="shared" si="70"/>
        <v>98</v>
      </c>
      <c r="J107" s="2">
        <f t="shared" si="71"/>
        <v>42</v>
      </c>
      <c r="K107" s="2">
        <f t="shared" si="72"/>
        <v>84</v>
      </c>
      <c r="L107" s="2">
        <f t="shared" si="73"/>
        <v>56</v>
      </c>
      <c r="M107" s="2">
        <f t="shared" si="74"/>
        <v>1400</v>
      </c>
      <c r="N107" s="2">
        <f t="shared" si="50"/>
        <v>8103</v>
      </c>
      <c r="O107" s="2">
        <f t="shared" si="51"/>
        <v>-6703</v>
      </c>
      <c r="Q107" s="2">
        <f t="shared" si="52"/>
        <v>210</v>
      </c>
      <c r="R107" s="2">
        <f t="shared" si="53"/>
        <v>140</v>
      </c>
      <c r="S107" s="2">
        <f t="shared" si="54"/>
        <v>140</v>
      </c>
      <c r="T107" s="2">
        <f t="shared" si="55"/>
        <v>8103</v>
      </c>
      <c r="U107" s="2">
        <f t="shared" si="111"/>
        <v>21</v>
      </c>
      <c r="V107" s="2">
        <f t="shared" si="111"/>
        <v>14</v>
      </c>
      <c r="W107" s="2">
        <f t="shared" si="111"/>
        <v>14</v>
      </c>
      <c r="X107" s="2">
        <f t="shared" si="111"/>
        <v>810</v>
      </c>
      <c r="Y107" s="2">
        <f t="shared" si="112"/>
        <v>4</v>
      </c>
      <c r="Z107" s="2">
        <f t="shared" si="112"/>
        <v>8</v>
      </c>
      <c r="AA107" s="2">
        <f t="shared" si="112"/>
        <v>0</v>
      </c>
      <c r="AB107" s="2">
        <f t="shared" si="112"/>
        <v>10</v>
      </c>
      <c r="AC107" s="184">
        <f t="shared" si="59"/>
        <v>0</v>
      </c>
      <c r="AD107" s="164">
        <v>103</v>
      </c>
      <c r="AE107" s="2">
        <f t="shared" si="75"/>
        <v>231</v>
      </c>
      <c r="AF107" s="2">
        <f t="shared" si="76"/>
        <v>154</v>
      </c>
      <c r="AG107" s="2">
        <f t="shared" si="77"/>
        <v>154</v>
      </c>
      <c r="AH107" s="2">
        <f t="shared" si="78"/>
        <v>8913</v>
      </c>
      <c r="AI107" s="2">
        <v>10</v>
      </c>
      <c r="AJ107" s="2">
        <v>20</v>
      </c>
      <c r="AK107" s="2">
        <v>0</v>
      </c>
      <c r="AL107" s="2">
        <v>25</v>
      </c>
      <c r="AN107" s="1">
        <v>103</v>
      </c>
      <c r="AO107" s="1">
        <f t="shared" si="79"/>
        <v>92</v>
      </c>
      <c r="AP107" s="1">
        <f t="shared" si="80"/>
        <v>61</v>
      </c>
      <c r="AQ107" s="1">
        <f t="shared" si="81"/>
        <v>61</v>
      </c>
      <c r="AR107" s="1">
        <f t="shared" si="82"/>
        <v>3565</v>
      </c>
      <c r="AS107" s="1">
        <f t="shared" si="83"/>
        <v>4</v>
      </c>
      <c r="AT107" s="1">
        <f t="shared" si="84"/>
        <v>8</v>
      </c>
      <c r="AU107" s="1">
        <f t="shared" si="85"/>
        <v>0</v>
      </c>
      <c r="AV107" s="1">
        <f t="shared" si="86"/>
        <v>10</v>
      </c>
      <c r="AW107" s="1">
        <f t="shared" si="87"/>
        <v>115</v>
      </c>
      <c r="AX107" s="1">
        <f t="shared" si="88"/>
        <v>77</v>
      </c>
      <c r="AY107" s="1">
        <f t="shared" si="89"/>
        <v>77</v>
      </c>
      <c r="AZ107" s="1">
        <f t="shared" si="90"/>
        <v>4456</v>
      </c>
      <c r="BA107" s="1">
        <f t="shared" si="91"/>
        <v>5</v>
      </c>
      <c r="BB107" s="1">
        <f t="shared" si="92"/>
        <v>10</v>
      </c>
      <c r="BC107" s="1">
        <f t="shared" si="93"/>
        <v>0</v>
      </c>
      <c r="BD107" s="1">
        <f t="shared" si="94"/>
        <v>12</v>
      </c>
      <c r="BE107" s="1">
        <f t="shared" si="95"/>
        <v>161</v>
      </c>
      <c r="BF107" s="1">
        <f t="shared" si="96"/>
        <v>107</v>
      </c>
      <c r="BG107" s="1">
        <f t="shared" si="97"/>
        <v>107</v>
      </c>
      <c r="BH107" s="1">
        <f t="shared" si="98"/>
        <v>6239</v>
      </c>
      <c r="BI107" s="1">
        <f t="shared" si="99"/>
        <v>7</v>
      </c>
      <c r="BJ107" s="1">
        <f t="shared" si="100"/>
        <v>14</v>
      </c>
      <c r="BK107" s="1">
        <f t="shared" si="101"/>
        <v>0</v>
      </c>
      <c r="BL107" s="1">
        <f t="shared" si="102"/>
        <v>17</v>
      </c>
      <c r="BM107" s="1">
        <f t="shared" si="103"/>
        <v>207</v>
      </c>
      <c r="BN107" s="1">
        <f t="shared" si="104"/>
        <v>138</v>
      </c>
      <c r="BO107" s="1">
        <f t="shared" si="105"/>
        <v>138</v>
      </c>
      <c r="BP107" s="1">
        <f t="shared" si="106"/>
        <v>8021</v>
      </c>
      <c r="BQ107" s="1">
        <f t="shared" si="107"/>
        <v>9</v>
      </c>
      <c r="BR107" s="1">
        <f t="shared" si="108"/>
        <v>18</v>
      </c>
      <c r="BS107" s="1">
        <f t="shared" si="109"/>
        <v>0</v>
      </c>
      <c r="BT107" s="1">
        <f t="shared" si="110"/>
        <v>22</v>
      </c>
    </row>
    <row r="108" spans="1:72">
      <c r="A108" s="1">
        <v>104</v>
      </c>
      <c r="B108" s="1">
        <f t="shared" si="64"/>
        <v>60</v>
      </c>
      <c r="C108" s="1">
        <f t="shared" si="37"/>
        <v>60</v>
      </c>
      <c r="D108" s="1">
        <f t="shared" si="65"/>
        <v>30</v>
      </c>
      <c r="E108" s="1">
        <f t="shared" si="66"/>
        <v>30</v>
      </c>
      <c r="F108" s="1">
        <f t="shared" si="67"/>
        <v>30</v>
      </c>
      <c r="G108" s="1">
        <f t="shared" si="68"/>
        <v>30</v>
      </c>
      <c r="H108" s="1">
        <f t="shared" si="69"/>
        <v>30</v>
      </c>
      <c r="I108" s="2">
        <f t="shared" si="70"/>
        <v>98</v>
      </c>
      <c r="J108" s="2">
        <f t="shared" si="71"/>
        <v>42</v>
      </c>
      <c r="K108" s="2">
        <f t="shared" si="72"/>
        <v>84</v>
      </c>
      <c r="L108" s="2">
        <f t="shared" si="73"/>
        <v>56</v>
      </c>
      <c r="M108" s="2">
        <f t="shared" si="74"/>
        <v>1400</v>
      </c>
      <c r="N108" s="2">
        <f t="shared" si="50"/>
        <v>8185</v>
      </c>
      <c r="O108" s="2">
        <f t="shared" si="51"/>
        <v>-6785</v>
      </c>
      <c r="Q108" s="2">
        <f t="shared" si="52"/>
        <v>210</v>
      </c>
      <c r="R108" s="2">
        <f t="shared" si="53"/>
        <v>140</v>
      </c>
      <c r="S108" s="2">
        <f t="shared" si="54"/>
        <v>140</v>
      </c>
      <c r="T108" s="2">
        <f t="shared" si="55"/>
        <v>8185</v>
      </c>
      <c r="U108" s="2">
        <f t="shared" si="111"/>
        <v>21</v>
      </c>
      <c r="V108" s="2">
        <f t="shared" si="111"/>
        <v>14</v>
      </c>
      <c r="W108" s="2">
        <f t="shared" si="111"/>
        <v>14</v>
      </c>
      <c r="X108" s="2">
        <f t="shared" si="111"/>
        <v>818</v>
      </c>
      <c r="Y108" s="2">
        <f t="shared" si="112"/>
        <v>4</v>
      </c>
      <c r="Z108" s="2">
        <f t="shared" si="112"/>
        <v>8</v>
      </c>
      <c r="AA108" s="2">
        <f t="shared" si="112"/>
        <v>0</v>
      </c>
      <c r="AB108" s="2">
        <f t="shared" si="112"/>
        <v>10</v>
      </c>
      <c r="AC108" s="184">
        <f t="shared" si="59"/>
        <v>0</v>
      </c>
      <c r="AD108" s="2">
        <v>104</v>
      </c>
      <c r="AE108" s="2">
        <f t="shared" si="75"/>
        <v>231</v>
      </c>
      <c r="AF108" s="2">
        <f t="shared" si="76"/>
        <v>154</v>
      </c>
      <c r="AG108" s="2">
        <f t="shared" si="77"/>
        <v>154</v>
      </c>
      <c r="AH108" s="2">
        <f t="shared" si="78"/>
        <v>9003</v>
      </c>
      <c r="AI108" s="2">
        <v>10</v>
      </c>
      <c r="AJ108" s="2">
        <v>20</v>
      </c>
      <c r="AK108" s="2">
        <v>0</v>
      </c>
      <c r="AL108" s="2">
        <v>25</v>
      </c>
      <c r="AN108" s="1">
        <v>104</v>
      </c>
      <c r="AO108" s="1">
        <f t="shared" si="79"/>
        <v>92</v>
      </c>
      <c r="AP108" s="1">
        <f t="shared" si="80"/>
        <v>61</v>
      </c>
      <c r="AQ108" s="1">
        <f t="shared" si="81"/>
        <v>61</v>
      </c>
      <c r="AR108" s="1">
        <f t="shared" si="82"/>
        <v>3601</v>
      </c>
      <c r="AS108" s="1">
        <f t="shared" si="83"/>
        <v>4</v>
      </c>
      <c r="AT108" s="1">
        <f t="shared" si="84"/>
        <v>8</v>
      </c>
      <c r="AU108" s="1">
        <f t="shared" si="85"/>
        <v>0</v>
      </c>
      <c r="AV108" s="1">
        <f t="shared" si="86"/>
        <v>10</v>
      </c>
      <c r="AW108" s="1">
        <f t="shared" si="87"/>
        <v>115</v>
      </c>
      <c r="AX108" s="1">
        <f t="shared" si="88"/>
        <v>77</v>
      </c>
      <c r="AY108" s="1">
        <f t="shared" si="89"/>
        <v>77</v>
      </c>
      <c r="AZ108" s="1">
        <f t="shared" si="90"/>
        <v>4501</v>
      </c>
      <c r="BA108" s="1">
        <f t="shared" si="91"/>
        <v>5</v>
      </c>
      <c r="BB108" s="1">
        <f t="shared" si="92"/>
        <v>10</v>
      </c>
      <c r="BC108" s="1">
        <f t="shared" si="93"/>
        <v>0</v>
      </c>
      <c r="BD108" s="1">
        <f t="shared" si="94"/>
        <v>12</v>
      </c>
      <c r="BE108" s="1">
        <f t="shared" si="95"/>
        <v>161</v>
      </c>
      <c r="BF108" s="1">
        <f t="shared" si="96"/>
        <v>107</v>
      </c>
      <c r="BG108" s="1">
        <f t="shared" si="97"/>
        <v>107</v>
      </c>
      <c r="BH108" s="1">
        <f t="shared" si="98"/>
        <v>6302</v>
      </c>
      <c r="BI108" s="1">
        <f t="shared" si="99"/>
        <v>7</v>
      </c>
      <c r="BJ108" s="1">
        <f t="shared" si="100"/>
        <v>14</v>
      </c>
      <c r="BK108" s="1">
        <f t="shared" si="101"/>
        <v>0</v>
      </c>
      <c r="BL108" s="1">
        <f t="shared" si="102"/>
        <v>17</v>
      </c>
      <c r="BM108" s="1">
        <f t="shared" si="103"/>
        <v>207</v>
      </c>
      <c r="BN108" s="1">
        <f t="shared" si="104"/>
        <v>138</v>
      </c>
      <c r="BO108" s="1">
        <f t="shared" si="105"/>
        <v>138</v>
      </c>
      <c r="BP108" s="1">
        <f t="shared" si="106"/>
        <v>8102</v>
      </c>
      <c r="BQ108" s="1">
        <f t="shared" si="107"/>
        <v>9</v>
      </c>
      <c r="BR108" s="1">
        <f t="shared" si="108"/>
        <v>18</v>
      </c>
      <c r="BS108" s="1">
        <f t="shared" si="109"/>
        <v>0</v>
      </c>
      <c r="BT108" s="1">
        <f t="shared" si="110"/>
        <v>22</v>
      </c>
    </row>
    <row r="109" spans="1:72">
      <c r="A109" s="1">
        <v>105</v>
      </c>
      <c r="B109" s="1">
        <f t="shared" si="64"/>
        <v>63</v>
      </c>
      <c r="C109" s="1">
        <f t="shared" si="37"/>
        <v>63</v>
      </c>
      <c r="D109" s="1">
        <f t="shared" si="65"/>
        <v>31</v>
      </c>
      <c r="E109" s="1">
        <f t="shared" si="66"/>
        <v>31</v>
      </c>
      <c r="F109" s="1">
        <f t="shared" si="67"/>
        <v>31</v>
      </c>
      <c r="G109" s="1">
        <f t="shared" si="68"/>
        <v>31</v>
      </c>
      <c r="H109" s="1">
        <f t="shared" si="69"/>
        <v>31</v>
      </c>
      <c r="I109" s="2">
        <f t="shared" si="70"/>
        <v>102</v>
      </c>
      <c r="J109" s="2">
        <f t="shared" si="71"/>
        <v>43</v>
      </c>
      <c r="K109" s="2">
        <f t="shared" si="72"/>
        <v>88</v>
      </c>
      <c r="L109" s="2">
        <f t="shared" si="73"/>
        <v>58</v>
      </c>
      <c r="M109" s="2">
        <f t="shared" si="74"/>
        <v>1470</v>
      </c>
      <c r="N109" s="2">
        <f t="shared" si="50"/>
        <v>8267</v>
      </c>
      <c r="O109" s="2">
        <f t="shared" si="51"/>
        <v>-6797</v>
      </c>
      <c r="Q109" s="2">
        <f t="shared" si="52"/>
        <v>218</v>
      </c>
      <c r="R109" s="2">
        <f t="shared" si="53"/>
        <v>145</v>
      </c>
      <c r="S109" s="2">
        <f t="shared" si="54"/>
        <v>146</v>
      </c>
      <c r="T109" s="2">
        <f t="shared" si="55"/>
        <v>8267</v>
      </c>
      <c r="U109" s="2">
        <f t="shared" si="111"/>
        <v>21</v>
      </c>
      <c r="V109" s="2">
        <f t="shared" si="111"/>
        <v>14</v>
      </c>
      <c r="W109" s="2">
        <f t="shared" si="111"/>
        <v>14</v>
      </c>
      <c r="X109" s="2">
        <f t="shared" si="111"/>
        <v>826</v>
      </c>
      <c r="Y109" s="2">
        <f t="shared" si="112"/>
        <v>4</v>
      </c>
      <c r="Z109" s="2">
        <f t="shared" si="112"/>
        <v>8</v>
      </c>
      <c r="AA109" s="2">
        <f t="shared" si="112"/>
        <v>0</v>
      </c>
      <c r="AB109" s="2">
        <f t="shared" si="112"/>
        <v>10</v>
      </c>
      <c r="AC109" s="184">
        <f t="shared" si="59"/>
        <v>8</v>
      </c>
      <c r="AD109" s="164">
        <v>105</v>
      </c>
      <c r="AE109" s="2">
        <f t="shared" si="75"/>
        <v>239</v>
      </c>
      <c r="AF109" s="2">
        <f t="shared" si="76"/>
        <v>159</v>
      </c>
      <c r="AG109" s="2">
        <f t="shared" si="77"/>
        <v>160</v>
      </c>
      <c r="AH109" s="2">
        <f t="shared" si="78"/>
        <v>9093</v>
      </c>
      <c r="AI109" s="2">
        <v>10</v>
      </c>
      <c r="AJ109" s="2">
        <v>20</v>
      </c>
      <c r="AK109" s="2">
        <v>0</v>
      </c>
      <c r="AL109" s="2">
        <v>25</v>
      </c>
      <c r="AN109" s="1">
        <v>105</v>
      </c>
      <c r="AO109" s="1">
        <f t="shared" si="79"/>
        <v>95</v>
      </c>
      <c r="AP109" s="1">
        <f t="shared" si="80"/>
        <v>63</v>
      </c>
      <c r="AQ109" s="1">
        <f t="shared" si="81"/>
        <v>64</v>
      </c>
      <c r="AR109" s="1">
        <f t="shared" si="82"/>
        <v>3637</v>
      </c>
      <c r="AS109" s="1">
        <f t="shared" si="83"/>
        <v>4</v>
      </c>
      <c r="AT109" s="1">
        <f t="shared" si="84"/>
        <v>8</v>
      </c>
      <c r="AU109" s="1">
        <f t="shared" si="85"/>
        <v>0</v>
      </c>
      <c r="AV109" s="1">
        <f t="shared" si="86"/>
        <v>10</v>
      </c>
      <c r="AW109" s="1">
        <f t="shared" si="87"/>
        <v>119</v>
      </c>
      <c r="AX109" s="1">
        <f t="shared" si="88"/>
        <v>79</v>
      </c>
      <c r="AY109" s="1">
        <f t="shared" si="89"/>
        <v>80</v>
      </c>
      <c r="AZ109" s="1">
        <f t="shared" si="90"/>
        <v>4546</v>
      </c>
      <c r="BA109" s="1">
        <f t="shared" si="91"/>
        <v>5</v>
      </c>
      <c r="BB109" s="1">
        <f t="shared" si="92"/>
        <v>10</v>
      </c>
      <c r="BC109" s="1">
        <f t="shared" si="93"/>
        <v>0</v>
      </c>
      <c r="BD109" s="1">
        <f t="shared" si="94"/>
        <v>12</v>
      </c>
      <c r="BE109" s="1">
        <f t="shared" si="95"/>
        <v>167</v>
      </c>
      <c r="BF109" s="1">
        <f t="shared" si="96"/>
        <v>111</v>
      </c>
      <c r="BG109" s="1">
        <f t="shared" si="97"/>
        <v>112</v>
      </c>
      <c r="BH109" s="1">
        <f t="shared" si="98"/>
        <v>6365</v>
      </c>
      <c r="BI109" s="1">
        <f t="shared" si="99"/>
        <v>7</v>
      </c>
      <c r="BJ109" s="1">
        <f t="shared" si="100"/>
        <v>14</v>
      </c>
      <c r="BK109" s="1">
        <f t="shared" si="101"/>
        <v>0</v>
      </c>
      <c r="BL109" s="1">
        <f t="shared" si="102"/>
        <v>17</v>
      </c>
      <c r="BM109" s="1">
        <f t="shared" si="103"/>
        <v>215</v>
      </c>
      <c r="BN109" s="1">
        <f t="shared" si="104"/>
        <v>143</v>
      </c>
      <c r="BO109" s="1">
        <f t="shared" si="105"/>
        <v>144</v>
      </c>
      <c r="BP109" s="1">
        <f t="shared" si="106"/>
        <v>8183</v>
      </c>
      <c r="BQ109" s="1">
        <f t="shared" si="107"/>
        <v>9</v>
      </c>
      <c r="BR109" s="1">
        <f t="shared" si="108"/>
        <v>18</v>
      </c>
      <c r="BS109" s="1">
        <f t="shared" si="109"/>
        <v>0</v>
      </c>
      <c r="BT109" s="1">
        <f t="shared" si="110"/>
        <v>22</v>
      </c>
    </row>
    <row r="110" spans="1:72">
      <c r="A110" s="1">
        <v>106</v>
      </c>
      <c r="B110" s="1">
        <f t="shared" si="64"/>
        <v>63</v>
      </c>
      <c r="C110" s="1">
        <f t="shared" si="37"/>
        <v>63</v>
      </c>
      <c r="D110" s="1">
        <f t="shared" si="65"/>
        <v>31</v>
      </c>
      <c r="E110" s="1">
        <f t="shared" si="66"/>
        <v>31</v>
      </c>
      <c r="F110" s="1">
        <f t="shared" si="67"/>
        <v>31</v>
      </c>
      <c r="G110" s="1">
        <f t="shared" si="68"/>
        <v>31</v>
      </c>
      <c r="H110" s="1">
        <f t="shared" si="69"/>
        <v>31</v>
      </c>
      <c r="I110" s="2">
        <f t="shared" si="70"/>
        <v>102</v>
      </c>
      <c r="J110" s="2">
        <f t="shared" si="71"/>
        <v>43</v>
      </c>
      <c r="K110" s="2">
        <f t="shared" si="72"/>
        <v>88</v>
      </c>
      <c r="L110" s="2">
        <f t="shared" si="73"/>
        <v>58</v>
      </c>
      <c r="M110" s="2">
        <f t="shared" si="74"/>
        <v>1470</v>
      </c>
      <c r="N110" s="2">
        <f t="shared" si="50"/>
        <v>8348</v>
      </c>
      <c r="O110" s="2">
        <f t="shared" si="51"/>
        <v>-6878</v>
      </c>
      <c r="Q110" s="2">
        <f t="shared" si="52"/>
        <v>218</v>
      </c>
      <c r="R110" s="2">
        <f t="shared" si="53"/>
        <v>145</v>
      </c>
      <c r="S110" s="2">
        <f t="shared" si="54"/>
        <v>146</v>
      </c>
      <c r="T110" s="2">
        <f t="shared" si="55"/>
        <v>8348</v>
      </c>
      <c r="U110" s="2">
        <f t="shared" si="111"/>
        <v>21</v>
      </c>
      <c r="V110" s="2">
        <f t="shared" si="111"/>
        <v>14</v>
      </c>
      <c r="W110" s="2">
        <f t="shared" si="111"/>
        <v>14</v>
      </c>
      <c r="X110" s="2">
        <f t="shared" si="111"/>
        <v>834</v>
      </c>
      <c r="Y110" s="2">
        <f t="shared" si="112"/>
        <v>4</v>
      </c>
      <c r="Z110" s="2">
        <f t="shared" si="112"/>
        <v>8</v>
      </c>
      <c r="AA110" s="2">
        <f t="shared" si="112"/>
        <v>0</v>
      </c>
      <c r="AB110" s="2">
        <f t="shared" si="112"/>
        <v>10</v>
      </c>
      <c r="AC110" s="184">
        <f t="shared" si="59"/>
        <v>0</v>
      </c>
      <c r="AD110" s="2">
        <v>106</v>
      </c>
      <c r="AE110" s="2">
        <f t="shared" si="75"/>
        <v>239</v>
      </c>
      <c r="AF110" s="2">
        <f t="shared" si="76"/>
        <v>159</v>
      </c>
      <c r="AG110" s="2">
        <f t="shared" si="77"/>
        <v>160</v>
      </c>
      <c r="AH110" s="2">
        <f t="shared" si="78"/>
        <v>9182</v>
      </c>
      <c r="AI110" s="2">
        <v>10</v>
      </c>
      <c r="AJ110" s="2">
        <v>20</v>
      </c>
      <c r="AK110" s="2">
        <v>0</v>
      </c>
      <c r="AL110" s="2">
        <v>25</v>
      </c>
      <c r="AN110" s="1">
        <v>106</v>
      </c>
      <c r="AO110" s="1">
        <f t="shared" si="79"/>
        <v>95</v>
      </c>
      <c r="AP110" s="1">
        <f t="shared" si="80"/>
        <v>63</v>
      </c>
      <c r="AQ110" s="1">
        <f t="shared" si="81"/>
        <v>64</v>
      </c>
      <c r="AR110" s="1">
        <f t="shared" si="82"/>
        <v>3672</v>
      </c>
      <c r="AS110" s="1">
        <f t="shared" si="83"/>
        <v>4</v>
      </c>
      <c r="AT110" s="1">
        <f t="shared" si="84"/>
        <v>8</v>
      </c>
      <c r="AU110" s="1">
        <f t="shared" si="85"/>
        <v>0</v>
      </c>
      <c r="AV110" s="1">
        <f t="shared" si="86"/>
        <v>10</v>
      </c>
      <c r="AW110" s="1">
        <f t="shared" si="87"/>
        <v>119</v>
      </c>
      <c r="AX110" s="1">
        <f t="shared" si="88"/>
        <v>79</v>
      </c>
      <c r="AY110" s="1">
        <f t="shared" si="89"/>
        <v>80</v>
      </c>
      <c r="AZ110" s="1">
        <f t="shared" si="90"/>
        <v>4591</v>
      </c>
      <c r="BA110" s="1">
        <f t="shared" si="91"/>
        <v>5</v>
      </c>
      <c r="BB110" s="1">
        <f t="shared" si="92"/>
        <v>10</v>
      </c>
      <c r="BC110" s="1">
        <f t="shared" si="93"/>
        <v>0</v>
      </c>
      <c r="BD110" s="1">
        <f t="shared" si="94"/>
        <v>12</v>
      </c>
      <c r="BE110" s="1">
        <f t="shared" si="95"/>
        <v>167</v>
      </c>
      <c r="BF110" s="1">
        <f t="shared" si="96"/>
        <v>111</v>
      </c>
      <c r="BG110" s="1">
        <f t="shared" si="97"/>
        <v>112</v>
      </c>
      <c r="BH110" s="1">
        <f t="shared" si="98"/>
        <v>6427</v>
      </c>
      <c r="BI110" s="1">
        <f t="shared" si="99"/>
        <v>7</v>
      </c>
      <c r="BJ110" s="1">
        <f t="shared" si="100"/>
        <v>14</v>
      </c>
      <c r="BK110" s="1">
        <f t="shared" si="101"/>
        <v>0</v>
      </c>
      <c r="BL110" s="1">
        <f t="shared" si="102"/>
        <v>17</v>
      </c>
      <c r="BM110" s="1">
        <f t="shared" si="103"/>
        <v>215</v>
      </c>
      <c r="BN110" s="1">
        <f t="shared" si="104"/>
        <v>143</v>
      </c>
      <c r="BO110" s="1">
        <f t="shared" si="105"/>
        <v>144</v>
      </c>
      <c r="BP110" s="1">
        <f t="shared" si="106"/>
        <v>8263</v>
      </c>
      <c r="BQ110" s="1">
        <f t="shared" si="107"/>
        <v>9</v>
      </c>
      <c r="BR110" s="1">
        <f t="shared" si="108"/>
        <v>18</v>
      </c>
      <c r="BS110" s="1">
        <f t="shared" si="109"/>
        <v>0</v>
      </c>
      <c r="BT110" s="1">
        <f t="shared" si="110"/>
        <v>22</v>
      </c>
    </row>
    <row r="111" spans="1:72">
      <c r="A111" s="1">
        <v>107</v>
      </c>
      <c r="B111" s="1">
        <f t="shared" si="64"/>
        <v>63</v>
      </c>
      <c r="C111" s="1">
        <f t="shared" si="37"/>
        <v>63</v>
      </c>
      <c r="D111" s="1">
        <f t="shared" si="65"/>
        <v>31</v>
      </c>
      <c r="E111" s="1">
        <f t="shared" si="66"/>
        <v>31</v>
      </c>
      <c r="F111" s="1">
        <f t="shared" si="67"/>
        <v>31</v>
      </c>
      <c r="G111" s="1">
        <f t="shared" si="68"/>
        <v>31</v>
      </c>
      <c r="H111" s="1">
        <f t="shared" si="69"/>
        <v>31</v>
      </c>
      <c r="I111" s="2">
        <f t="shared" si="70"/>
        <v>102</v>
      </c>
      <c r="J111" s="2">
        <f t="shared" si="71"/>
        <v>43</v>
      </c>
      <c r="K111" s="2">
        <f t="shared" si="72"/>
        <v>88</v>
      </c>
      <c r="L111" s="2">
        <f t="shared" si="73"/>
        <v>58</v>
      </c>
      <c r="M111" s="2">
        <f t="shared" si="74"/>
        <v>1470</v>
      </c>
      <c r="N111" s="2">
        <f t="shared" si="50"/>
        <v>8430</v>
      </c>
      <c r="O111" s="2">
        <f t="shared" si="51"/>
        <v>-6960</v>
      </c>
      <c r="Q111" s="2">
        <f t="shared" si="52"/>
        <v>218</v>
      </c>
      <c r="R111" s="2">
        <f t="shared" si="53"/>
        <v>145</v>
      </c>
      <c r="S111" s="2">
        <f t="shared" si="54"/>
        <v>146</v>
      </c>
      <c r="T111" s="2">
        <f t="shared" si="55"/>
        <v>8430</v>
      </c>
      <c r="U111" s="2">
        <f t="shared" si="111"/>
        <v>21</v>
      </c>
      <c r="V111" s="2">
        <f t="shared" si="111"/>
        <v>14</v>
      </c>
      <c r="W111" s="2">
        <f t="shared" si="111"/>
        <v>14</v>
      </c>
      <c r="X111" s="2">
        <f t="shared" si="111"/>
        <v>843</v>
      </c>
      <c r="Y111" s="2">
        <f t="shared" si="112"/>
        <v>4</v>
      </c>
      <c r="Z111" s="2">
        <f t="shared" si="112"/>
        <v>8</v>
      </c>
      <c r="AA111" s="2">
        <f t="shared" si="112"/>
        <v>0</v>
      </c>
      <c r="AB111" s="2">
        <f t="shared" si="112"/>
        <v>10</v>
      </c>
      <c r="AC111" s="184">
        <f t="shared" si="59"/>
        <v>0</v>
      </c>
      <c r="AD111" s="164">
        <v>107</v>
      </c>
      <c r="AE111" s="2">
        <f t="shared" si="75"/>
        <v>239</v>
      </c>
      <c r="AF111" s="2">
        <f t="shared" si="76"/>
        <v>159</v>
      </c>
      <c r="AG111" s="2">
        <f t="shared" si="77"/>
        <v>160</v>
      </c>
      <c r="AH111" s="2">
        <f t="shared" si="78"/>
        <v>9273</v>
      </c>
      <c r="AI111" s="2">
        <v>10</v>
      </c>
      <c r="AJ111" s="2">
        <v>20</v>
      </c>
      <c r="AK111" s="2">
        <v>0</v>
      </c>
      <c r="AL111" s="2">
        <v>25</v>
      </c>
      <c r="AN111" s="1">
        <v>107</v>
      </c>
      <c r="AO111" s="1">
        <f t="shared" si="79"/>
        <v>95</v>
      </c>
      <c r="AP111" s="1">
        <f t="shared" si="80"/>
        <v>63</v>
      </c>
      <c r="AQ111" s="1">
        <f t="shared" si="81"/>
        <v>64</v>
      </c>
      <c r="AR111" s="1">
        <f t="shared" si="82"/>
        <v>3709</v>
      </c>
      <c r="AS111" s="1">
        <f t="shared" si="83"/>
        <v>4</v>
      </c>
      <c r="AT111" s="1">
        <f t="shared" si="84"/>
        <v>8</v>
      </c>
      <c r="AU111" s="1">
        <f t="shared" si="85"/>
        <v>0</v>
      </c>
      <c r="AV111" s="1">
        <f t="shared" si="86"/>
        <v>10</v>
      </c>
      <c r="AW111" s="1">
        <f t="shared" si="87"/>
        <v>119</v>
      </c>
      <c r="AX111" s="1">
        <f t="shared" si="88"/>
        <v>79</v>
      </c>
      <c r="AY111" s="1">
        <f t="shared" si="89"/>
        <v>80</v>
      </c>
      <c r="AZ111" s="1">
        <f t="shared" si="90"/>
        <v>4636</v>
      </c>
      <c r="BA111" s="1">
        <f t="shared" si="91"/>
        <v>5</v>
      </c>
      <c r="BB111" s="1">
        <f t="shared" si="92"/>
        <v>10</v>
      </c>
      <c r="BC111" s="1">
        <f t="shared" si="93"/>
        <v>0</v>
      </c>
      <c r="BD111" s="1">
        <f t="shared" si="94"/>
        <v>12</v>
      </c>
      <c r="BE111" s="1">
        <f t="shared" si="95"/>
        <v>167</v>
      </c>
      <c r="BF111" s="1">
        <f t="shared" si="96"/>
        <v>111</v>
      </c>
      <c r="BG111" s="1">
        <f t="shared" si="97"/>
        <v>112</v>
      </c>
      <c r="BH111" s="1">
        <f t="shared" si="98"/>
        <v>6491</v>
      </c>
      <c r="BI111" s="1">
        <f t="shared" si="99"/>
        <v>7</v>
      </c>
      <c r="BJ111" s="1">
        <f t="shared" si="100"/>
        <v>14</v>
      </c>
      <c r="BK111" s="1">
        <f t="shared" si="101"/>
        <v>0</v>
      </c>
      <c r="BL111" s="1">
        <f t="shared" si="102"/>
        <v>17</v>
      </c>
      <c r="BM111" s="1">
        <f t="shared" si="103"/>
        <v>215</v>
      </c>
      <c r="BN111" s="1">
        <f t="shared" si="104"/>
        <v>143</v>
      </c>
      <c r="BO111" s="1">
        <f t="shared" si="105"/>
        <v>144</v>
      </c>
      <c r="BP111" s="1">
        <f t="shared" si="106"/>
        <v>8345</v>
      </c>
      <c r="BQ111" s="1">
        <f t="shared" si="107"/>
        <v>9</v>
      </c>
      <c r="BR111" s="1">
        <f t="shared" si="108"/>
        <v>18</v>
      </c>
      <c r="BS111" s="1">
        <f t="shared" si="109"/>
        <v>0</v>
      </c>
      <c r="BT111" s="1">
        <f t="shared" si="110"/>
        <v>22</v>
      </c>
    </row>
    <row r="112" spans="1:72">
      <c r="A112" s="1">
        <v>108</v>
      </c>
      <c r="B112" s="1">
        <f t="shared" si="64"/>
        <v>63</v>
      </c>
      <c r="C112" s="1">
        <f t="shared" si="37"/>
        <v>63</v>
      </c>
      <c r="D112" s="1">
        <f t="shared" si="65"/>
        <v>31</v>
      </c>
      <c r="E112" s="1">
        <f t="shared" si="66"/>
        <v>31</v>
      </c>
      <c r="F112" s="1">
        <f t="shared" si="67"/>
        <v>31</v>
      </c>
      <c r="G112" s="1">
        <f t="shared" si="68"/>
        <v>31</v>
      </c>
      <c r="H112" s="1">
        <f t="shared" si="69"/>
        <v>31</v>
      </c>
      <c r="I112" s="2">
        <f t="shared" si="70"/>
        <v>102</v>
      </c>
      <c r="J112" s="2">
        <f t="shared" si="71"/>
        <v>43</v>
      </c>
      <c r="K112" s="2">
        <f t="shared" si="72"/>
        <v>88</v>
      </c>
      <c r="L112" s="2">
        <f t="shared" si="73"/>
        <v>58</v>
      </c>
      <c r="M112" s="2">
        <f t="shared" si="74"/>
        <v>1470</v>
      </c>
      <c r="N112" s="2">
        <f t="shared" si="50"/>
        <v>8512</v>
      </c>
      <c r="O112" s="2">
        <f t="shared" si="51"/>
        <v>-7042</v>
      </c>
      <c r="Q112" s="2">
        <f t="shared" si="52"/>
        <v>218</v>
      </c>
      <c r="R112" s="2">
        <f t="shared" si="53"/>
        <v>145</v>
      </c>
      <c r="S112" s="2">
        <f t="shared" si="54"/>
        <v>146</v>
      </c>
      <c r="T112" s="2">
        <f t="shared" si="55"/>
        <v>8512</v>
      </c>
      <c r="U112" s="2">
        <f t="shared" si="111"/>
        <v>21</v>
      </c>
      <c r="V112" s="2">
        <f t="shared" si="111"/>
        <v>14</v>
      </c>
      <c r="W112" s="2">
        <f t="shared" si="111"/>
        <v>14</v>
      </c>
      <c r="X112" s="2">
        <f t="shared" si="111"/>
        <v>851</v>
      </c>
      <c r="Y112" s="2">
        <f t="shared" si="112"/>
        <v>4</v>
      </c>
      <c r="Z112" s="2">
        <f t="shared" si="112"/>
        <v>8</v>
      </c>
      <c r="AA112" s="2">
        <f t="shared" si="112"/>
        <v>0</v>
      </c>
      <c r="AB112" s="2">
        <f t="shared" si="112"/>
        <v>10</v>
      </c>
      <c r="AC112" s="184">
        <f t="shared" si="59"/>
        <v>0</v>
      </c>
      <c r="AD112" s="2">
        <v>108</v>
      </c>
      <c r="AE112" s="2">
        <f t="shared" si="75"/>
        <v>239</v>
      </c>
      <c r="AF112" s="2">
        <f t="shared" si="76"/>
        <v>159</v>
      </c>
      <c r="AG112" s="2">
        <f t="shared" si="77"/>
        <v>160</v>
      </c>
      <c r="AH112" s="2">
        <f t="shared" si="78"/>
        <v>9363</v>
      </c>
      <c r="AI112" s="2">
        <v>10</v>
      </c>
      <c r="AJ112" s="2">
        <v>20</v>
      </c>
      <c r="AK112" s="2">
        <v>0</v>
      </c>
      <c r="AL112" s="2">
        <v>25</v>
      </c>
      <c r="AN112" s="1">
        <v>108</v>
      </c>
      <c r="AO112" s="1">
        <f t="shared" si="79"/>
        <v>95</v>
      </c>
      <c r="AP112" s="1">
        <f t="shared" si="80"/>
        <v>63</v>
      </c>
      <c r="AQ112" s="1">
        <f t="shared" si="81"/>
        <v>64</v>
      </c>
      <c r="AR112" s="1">
        <f t="shared" si="82"/>
        <v>3745</v>
      </c>
      <c r="AS112" s="1">
        <f t="shared" si="83"/>
        <v>4</v>
      </c>
      <c r="AT112" s="1">
        <f t="shared" si="84"/>
        <v>8</v>
      </c>
      <c r="AU112" s="1">
        <f t="shared" si="85"/>
        <v>0</v>
      </c>
      <c r="AV112" s="1">
        <f t="shared" si="86"/>
        <v>10</v>
      </c>
      <c r="AW112" s="1">
        <f t="shared" si="87"/>
        <v>119</v>
      </c>
      <c r="AX112" s="1">
        <f t="shared" si="88"/>
        <v>79</v>
      </c>
      <c r="AY112" s="1">
        <f t="shared" si="89"/>
        <v>80</v>
      </c>
      <c r="AZ112" s="1">
        <f t="shared" si="90"/>
        <v>4681</v>
      </c>
      <c r="BA112" s="1">
        <f t="shared" si="91"/>
        <v>5</v>
      </c>
      <c r="BB112" s="1">
        <f t="shared" si="92"/>
        <v>10</v>
      </c>
      <c r="BC112" s="1">
        <f t="shared" si="93"/>
        <v>0</v>
      </c>
      <c r="BD112" s="1">
        <f t="shared" si="94"/>
        <v>12</v>
      </c>
      <c r="BE112" s="1">
        <f t="shared" si="95"/>
        <v>167</v>
      </c>
      <c r="BF112" s="1">
        <f t="shared" si="96"/>
        <v>111</v>
      </c>
      <c r="BG112" s="1">
        <f t="shared" si="97"/>
        <v>112</v>
      </c>
      <c r="BH112" s="1">
        <f t="shared" si="98"/>
        <v>6554</v>
      </c>
      <c r="BI112" s="1">
        <f t="shared" si="99"/>
        <v>7</v>
      </c>
      <c r="BJ112" s="1">
        <f t="shared" si="100"/>
        <v>14</v>
      </c>
      <c r="BK112" s="1">
        <f t="shared" si="101"/>
        <v>0</v>
      </c>
      <c r="BL112" s="1">
        <f t="shared" si="102"/>
        <v>17</v>
      </c>
      <c r="BM112" s="1">
        <f t="shared" si="103"/>
        <v>215</v>
      </c>
      <c r="BN112" s="1">
        <f t="shared" si="104"/>
        <v>143</v>
      </c>
      <c r="BO112" s="1">
        <f t="shared" si="105"/>
        <v>144</v>
      </c>
      <c r="BP112" s="1">
        <f t="shared" si="106"/>
        <v>8426</v>
      </c>
      <c r="BQ112" s="1">
        <f t="shared" si="107"/>
        <v>9</v>
      </c>
      <c r="BR112" s="1">
        <f t="shared" si="108"/>
        <v>18</v>
      </c>
      <c r="BS112" s="1">
        <f t="shared" si="109"/>
        <v>0</v>
      </c>
      <c r="BT112" s="1">
        <f t="shared" si="110"/>
        <v>22</v>
      </c>
    </row>
    <row r="113" spans="1:72">
      <c r="A113" s="1">
        <v>109</v>
      </c>
      <c r="B113" s="1">
        <f t="shared" si="64"/>
        <v>63</v>
      </c>
      <c r="C113" s="1">
        <f t="shared" si="37"/>
        <v>63</v>
      </c>
      <c r="D113" s="1">
        <f t="shared" si="65"/>
        <v>31</v>
      </c>
      <c r="E113" s="1">
        <f t="shared" si="66"/>
        <v>31</v>
      </c>
      <c r="F113" s="1">
        <f t="shared" si="67"/>
        <v>31</v>
      </c>
      <c r="G113" s="1">
        <f t="shared" si="68"/>
        <v>31</v>
      </c>
      <c r="H113" s="1">
        <f t="shared" si="69"/>
        <v>31</v>
      </c>
      <c r="I113" s="2">
        <f t="shared" si="70"/>
        <v>102</v>
      </c>
      <c r="J113" s="2">
        <f t="shared" si="71"/>
        <v>43</v>
      </c>
      <c r="K113" s="2">
        <f t="shared" si="72"/>
        <v>88</v>
      </c>
      <c r="L113" s="2">
        <f t="shared" si="73"/>
        <v>58</v>
      </c>
      <c r="M113" s="2">
        <f t="shared" si="74"/>
        <v>1470</v>
      </c>
      <c r="N113" s="2">
        <f t="shared" si="50"/>
        <v>8594</v>
      </c>
      <c r="O113" s="2">
        <f t="shared" si="51"/>
        <v>-7124</v>
      </c>
      <c r="Q113" s="2">
        <f t="shared" si="52"/>
        <v>218</v>
      </c>
      <c r="R113" s="2">
        <f t="shared" si="53"/>
        <v>145</v>
      </c>
      <c r="S113" s="2">
        <f t="shared" si="54"/>
        <v>146</v>
      </c>
      <c r="T113" s="2">
        <f t="shared" si="55"/>
        <v>8594</v>
      </c>
      <c r="U113" s="2">
        <f t="shared" si="111"/>
        <v>21</v>
      </c>
      <c r="V113" s="2">
        <f t="shared" si="111"/>
        <v>14</v>
      </c>
      <c r="W113" s="2">
        <f t="shared" si="111"/>
        <v>14</v>
      </c>
      <c r="X113" s="2">
        <f t="shared" si="111"/>
        <v>859</v>
      </c>
      <c r="Y113" s="2">
        <f t="shared" si="112"/>
        <v>4</v>
      </c>
      <c r="Z113" s="2">
        <f t="shared" si="112"/>
        <v>8</v>
      </c>
      <c r="AA113" s="2">
        <f t="shared" si="112"/>
        <v>0</v>
      </c>
      <c r="AB113" s="2">
        <f t="shared" si="112"/>
        <v>10</v>
      </c>
      <c r="AC113" s="184">
        <f t="shared" si="59"/>
        <v>0</v>
      </c>
      <c r="AD113" s="164">
        <v>109</v>
      </c>
      <c r="AE113" s="2">
        <f t="shared" si="75"/>
        <v>239</v>
      </c>
      <c r="AF113" s="2">
        <f t="shared" si="76"/>
        <v>159</v>
      </c>
      <c r="AG113" s="2">
        <f t="shared" si="77"/>
        <v>160</v>
      </c>
      <c r="AH113" s="2">
        <f t="shared" si="78"/>
        <v>9453</v>
      </c>
      <c r="AI113" s="2">
        <v>10</v>
      </c>
      <c r="AJ113" s="2">
        <v>20</v>
      </c>
      <c r="AK113" s="2">
        <v>0</v>
      </c>
      <c r="AL113" s="2">
        <v>25</v>
      </c>
      <c r="AN113" s="1">
        <v>109</v>
      </c>
      <c r="AO113" s="1">
        <f t="shared" si="79"/>
        <v>95</v>
      </c>
      <c r="AP113" s="1">
        <f t="shared" si="80"/>
        <v>63</v>
      </c>
      <c r="AQ113" s="1">
        <f t="shared" si="81"/>
        <v>64</v>
      </c>
      <c r="AR113" s="1">
        <f t="shared" si="82"/>
        <v>3781</v>
      </c>
      <c r="AS113" s="1">
        <f t="shared" si="83"/>
        <v>4</v>
      </c>
      <c r="AT113" s="1">
        <f t="shared" si="84"/>
        <v>8</v>
      </c>
      <c r="AU113" s="1">
        <f t="shared" si="85"/>
        <v>0</v>
      </c>
      <c r="AV113" s="1">
        <f t="shared" si="86"/>
        <v>10</v>
      </c>
      <c r="AW113" s="1">
        <f t="shared" si="87"/>
        <v>119</v>
      </c>
      <c r="AX113" s="1">
        <f t="shared" si="88"/>
        <v>79</v>
      </c>
      <c r="AY113" s="1">
        <f t="shared" si="89"/>
        <v>80</v>
      </c>
      <c r="AZ113" s="1">
        <f t="shared" si="90"/>
        <v>4726</v>
      </c>
      <c r="BA113" s="1">
        <f t="shared" si="91"/>
        <v>5</v>
      </c>
      <c r="BB113" s="1">
        <f t="shared" si="92"/>
        <v>10</v>
      </c>
      <c r="BC113" s="1">
        <f t="shared" si="93"/>
        <v>0</v>
      </c>
      <c r="BD113" s="1">
        <f t="shared" si="94"/>
        <v>12</v>
      </c>
      <c r="BE113" s="1">
        <f t="shared" si="95"/>
        <v>167</v>
      </c>
      <c r="BF113" s="1">
        <f t="shared" si="96"/>
        <v>111</v>
      </c>
      <c r="BG113" s="1">
        <f t="shared" si="97"/>
        <v>112</v>
      </c>
      <c r="BH113" s="1">
        <f t="shared" si="98"/>
        <v>6617</v>
      </c>
      <c r="BI113" s="1">
        <f t="shared" si="99"/>
        <v>7</v>
      </c>
      <c r="BJ113" s="1">
        <f t="shared" si="100"/>
        <v>14</v>
      </c>
      <c r="BK113" s="1">
        <f t="shared" si="101"/>
        <v>0</v>
      </c>
      <c r="BL113" s="1">
        <f t="shared" si="102"/>
        <v>17</v>
      </c>
      <c r="BM113" s="1">
        <f t="shared" si="103"/>
        <v>215</v>
      </c>
      <c r="BN113" s="1">
        <f t="shared" si="104"/>
        <v>143</v>
      </c>
      <c r="BO113" s="1">
        <f t="shared" si="105"/>
        <v>144</v>
      </c>
      <c r="BP113" s="1">
        <f t="shared" si="106"/>
        <v>8507</v>
      </c>
      <c r="BQ113" s="1">
        <f t="shared" si="107"/>
        <v>9</v>
      </c>
      <c r="BR113" s="1">
        <f t="shared" si="108"/>
        <v>18</v>
      </c>
      <c r="BS113" s="1">
        <f t="shared" si="109"/>
        <v>0</v>
      </c>
      <c r="BT113" s="1">
        <f t="shared" si="110"/>
        <v>22</v>
      </c>
    </row>
    <row r="114" spans="1:72">
      <c r="A114" s="1">
        <v>110</v>
      </c>
      <c r="B114" s="1">
        <f t="shared" si="64"/>
        <v>66</v>
      </c>
      <c r="C114" s="1">
        <f t="shared" si="37"/>
        <v>66</v>
      </c>
      <c r="D114" s="1">
        <f t="shared" si="65"/>
        <v>33</v>
      </c>
      <c r="E114" s="1">
        <f t="shared" si="66"/>
        <v>33</v>
      </c>
      <c r="F114" s="1">
        <f t="shared" si="67"/>
        <v>33</v>
      </c>
      <c r="G114" s="1">
        <f t="shared" si="68"/>
        <v>33</v>
      </c>
      <c r="H114" s="1">
        <f t="shared" si="69"/>
        <v>33</v>
      </c>
      <c r="I114" s="2">
        <f t="shared" si="70"/>
        <v>107</v>
      </c>
      <c r="J114" s="2">
        <f t="shared" si="71"/>
        <v>45</v>
      </c>
      <c r="K114" s="2">
        <f t="shared" si="72"/>
        <v>92</v>
      </c>
      <c r="L114" s="2">
        <f t="shared" si="73"/>
        <v>61</v>
      </c>
      <c r="M114" s="2">
        <f t="shared" si="74"/>
        <v>1540</v>
      </c>
      <c r="N114" s="2">
        <f t="shared" si="50"/>
        <v>8676</v>
      </c>
      <c r="O114" s="2">
        <f t="shared" si="51"/>
        <v>-7136</v>
      </c>
      <c r="Q114" s="2">
        <f t="shared" si="52"/>
        <v>231</v>
      </c>
      <c r="R114" s="2">
        <f t="shared" si="53"/>
        <v>152</v>
      </c>
      <c r="S114" s="2">
        <f t="shared" si="54"/>
        <v>153</v>
      </c>
      <c r="T114" s="2">
        <f t="shared" si="55"/>
        <v>8676</v>
      </c>
      <c r="U114" s="2">
        <f t="shared" si="111"/>
        <v>23</v>
      </c>
      <c r="V114" s="2">
        <f t="shared" si="111"/>
        <v>15</v>
      </c>
      <c r="W114" s="2">
        <f t="shared" si="111"/>
        <v>15</v>
      </c>
      <c r="X114" s="2">
        <f t="shared" si="111"/>
        <v>867</v>
      </c>
      <c r="Y114" s="2">
        <f t="shared" si="112"/>
        <v>4</v>
      </c>
      <c r="Z114" s="2">
        <f t="shared" si="112"/>
        <v>8</v>
      </c>
      <c r="AA114" s="2">
        <f t="shared" si="112"/>
        <v>0</v>
      </c>
      <c r="AB114" s="2">
        <f t="shared" si="112"/>
        <v>10</v>
      </c>
      <c r="AC114" s="184">
        <f t="shared" si="59"/>
        <v>15</v>
      </c>
      <c r="AD114" s="2">
        <v>110</v>
      </c>
      <c r="AE114" s="2">
        <f t="shared" si="75"/>
        <v>254</v>
      </c>
      <c r="AF114" s="2">
        <f t="shared" si="76"/>
        <v>167</v>
      </c>
      <c r="AG114" s="2">
        <f t="shared" si="77"/>
        <v>168</v>
      </c>
      <c r="AH114" s="2">
        <f t="shared" si="78"/>
        <v>9543</v>
      </c>
      <c r="AI114" s="2">
        <v>10</v>
      </c>
      <c r="AJ114" s="2">
        <v>20</v>
      </c>
      <c r="AK114" s="2">
        <v>0</v>
      </c>
      <c r="AL114" s="2">
        <v>25</v>
      </c>
      <c r="AN114" s="1">
        <v>110</v>
      </c>
      <c r="AO114" s="1">
        <f t="shared" si="79"/>
        <v>101</v>
      </c>
      <c r="AP114" s="1">
        <f t="shared" si="80"/>
        <v>66</v>
      </c>
      <c r="AQ114" s="1">
        <f t="shared" si="81"/>
        <v>67</v>
      </c>
      <c r="AR114" s="1">
        <f t="shared" si="82"/>
        <v>3817</v>
      </c>
      <c r="AS114" s="1">
        <f t="shared" si="83"/>
        <v>4</v>
      </c>
      <c r="AT114" s="1">
        <f t="shared" si="84"/>
        <v>8</v>
      </c>
      <c r="AU114" s="1">
        <f t="shared" si="85"/>
        <v>0</v>
      </c>
      <c r="AV114" s="1">
        <f t="shared" si="86"/>
        <v>10</v>
      </c>
      <c r="AW114" s="1">
        <f t="shared" si="87"/>
        <v>127</v>
      </c>
      <c r="AX114" s="1">
        <f t="shared" si="88"/>
        <v>83</v>
      </c>
      <c r="AY114" s="1">
        <f t="shared" si="89"/>
        <v>84</v>
      </c>
      <c r="AZ114" s="1">
        <f t="shared" si="90"/>
        <v>4771</v>
      </c>
      <c r="BA114" s="1">
        <f t="shared" si="91"/>
        <v>5</v>
      </c>
      <c r="BB114" s="1">
        <f t="shared" si="92"/>
        <v>10</v>
      </c>
      <c r="BC114" s="1">
        <f t="shared" si="93"/>
        <v>0</v>
      </c>
      <c r="BD114" s="1">
        <f t="shared" si="94"/>
        <v>12</v>
      </c>
      <c r="BE114" s="1">
        <f t="shared" si="95"/>
        <v>177</v>
      </c>
      <c r="BF114" s="1">
        <f t="shared" si="96"/>
        <v>116</v>
      </c>
      <c r="BG114" s="1">
        <f t="shared" si="97"/>
        <v>117</v>
      </c>
      <c r="BH114" s="1">
        <f t="shared" si="98"/>
        <v>6680</v>
      </c>
      <c r="BI114" s="1">
        <f t="shared" si="99"/>
        <v>7</v>
      </c>
      <c r="BJ114" s="1">
        <f t="shared" si="100"/>
        <v>14</v>
      </c>
      <c r="BK114" s="1">
        <f t="shared" si="101"/>
        <v>0</v>
      </c>
      <c r="BL114" s="1">
        <f t="shared" si="102"/>
        <v>17</v>
      </c>
      <c r="BM114" s="1">
        <f t="shared" si="103"/>
        <v>228</v>
      </c>
      <c r="BN114" s="1">
        <f t="shared" si="104"/>
        <v>150</v>
      </c>
      <c r="BO114" s="1">
        <f t="shared" si="105"/>
        <v>151</v>
      </c>
      <c r="BP114" s="1">
        <f t="shared" si="106"/>
        <v>8588</v>
      </c>
      <c r="BQ114" s="1">
        <f t="shared" si="107"/>
        <v>9</v>
      </c>
      <c r="BR114" s="1">
        <f t="shared" si="108"/>
        <v>18</v>
      </c>
      <c r="BS114" s="1">
        <f t="shared" si="109"/>
        <v>0</v>
      </c>
      <c r="BT114" s="1">
        <f t="shared" si="110"/>
        <v>22</v>
      </c>
    </row>
    <row r="115" spans="1:72">
      <c r="A115" s="1">
        <v>111</v>
      </c>
      <c r="B115" s="1">
        <f t="shared" si="64"/>
        <v>66</v>
      </c>
      <c r="C115" s="1">
        <f t="shared" si="37"/>
        <v>66</v>
      </c>
      <c r="D115" s="1">
        <f t="shared" si="65"/>
        <v>33</v>
      </c>
      <c r="E115" s="1">
        <f t="shared" si="66"/>
        <v>33</v>
      </c>
      <c r="F115" s="1">
        <f t="shared" si="67"/>
        <v>33</v>
      </c>
      <c r="G115" s="1">
        <f t="shared" si="68"/>
        <v>33</v>
      </c>
      <c r="H115" s="1">
        <f t="shared" si="69"/>
        <v>33</v>
      </c>
      <c r="I115" s="2">
        <f t="shared" si="70"/>
        <v>107</v>
      </c>
      <c r="J115" s="2">
        <f t="shared" si="71"/>
        <v>45</v>
      </c>
      <c r="K115" s="2">
        <f t="shared" si="72"/>
        <v>92</v>
      </c>
      <c r="L115" s="2">
        <f t="shared" si="73"/>
        <v>61</v>
      </c>
      <c r="M115" s="2">
        <f t="shared" si="74"/>
        <v>1540</v>
      </c>
      <c r="N115" s="2">
        <f t="shared" si="50"/>
        <v>8758</v>
      </c>
      <c r="O115" s="2">
        <f t="shared" si="51"/>
        <v>-7218</v>
      </c>
      <c r="Q115" s="2">
        <f t="shared" si="52"/>
        <v>231</v>
      </c>
      <c r="R115" s="2">
        <f t="shared" si="53"/>
        <v>152</v>
      </c>
      <c r="S115" s="2">
        <f t="shared" si="54"/>
        <v>153</v>
      </c>
      <c r="T115" s="2">
        <f t="shared" si="55"/>
        <v>8758</v>
      </c>
      <c r="U115" s="2">
        <f t="shared" si="111"/>
        <v>23</v>
      </c>
      <c r="V115" s="2">
        <f t="shared" si="111"/>
        <v>15</v>
      </c>
      <c r="W115" s="2">
        <f t="shared" si="111"/>
        <v>15</v>
      </c>
      <c r="X115" s="2">
        <f t="shared" si="111"/>
        <v>875</v>
      </c>
      <c r="Y115" s="2">
        <f t="shared" si="112"/>
        <v>4</v>
      </c>
      <c r="Z115" s="2">
        <f t="shared" si="112"/>
        <v>8</v>
      </c>
      <c r="AA115" s="2">
        <f t="shared" si="112"/>
        <v>0</v>
      </c>
      <c r="AB115" s="2">
        <f t="shared" si="112"/>
        <v>10</v>
      </c>
      <c r="AC115" s="184">
        <f t="shared" si="59"/>
        <v>0</v>
      </c>
      <c r="AD115" s="164">
        <v>111</v>
      </c>
      <c r="AE115" s="2">
        <f t="shared" si="75"/>
        <v>254</v>
      </c>
      <c r="AF115" s="2">
        <f t="shared" si="76"/>
        <v>167</v>
      </c>
      <c r="AG115" s="2">
        <f t="shared" si="77"/>
        <v>168</v>
      </c>
      <c r="AH115" s="2">
        <f t="shared" si="78"/>
        <v>9633</v>
      </c>
      <c r="AI115" s="2">
        <v>10</v>
      </c>
      <c r="AJ115" s="2">
        <v>20</v>
      </c>
      <c r="AK115" s="2">
        <v>0</v>
      </c>
      <c r="AL115" s="2">
        <v>25</v>
      </c>
      <c r="AN115" s="1">
        <v>111</v>
      </c>
      <c r="AO115" s="1">
        <f t="shared" si="79"/>
        <v>101</v>
      </c>
      <c r="AP115" s="1">
        <f t="shared" si="80"/>
        <v>66</v>
      </c>
      <c r="AQ115" s="1">
        <f t="shared" si="81"/>
        <v>67</v>
      </c>
      <c r="AR115" s="1">
        <f t="shared" si="82"/>
        <v>3853</v>
      </c>
      <c r="AS115" s="1">
        <f t="shared" si="83"/>
        <v>4</v>
      </c>
      <c r="AT115" s="1">
        <f t="shared" si="84"/>
        <v>8</v>
      </c>
      <c r="AU115" s="1">
        <f t="shared" si="85"/>
        <v>0</v>
      </c>
      <c r="AV115" s="1">
        <f t="shared" si="86"/>
        <v>10</v>
      </c>
      <c r="AW115" s="1">
        <f t="shared" si="87"/>
        <v>127</v>
      </c>
      <c r="AX115" s="1">
        <f t="shared" si="88"/>
        <v>83</v>
      </c>
      <c r="AY115" s="1">
        <f t="shared" si="89"/>
        <v>84</v>
      </c>
      <c r="AZ115" s="1">
        <f t="shared" si="90"/>
        <v>4816</v>
      </c>
      <c r="BA115" s="1">
        <f t="shared" si="91"/>
        <v>5</v>
      </c>
      <c r="BB115" s="1">
        <f t="shared" si="92"/>
        <v>10</v>
      </c>
      <c r="BC115" s="1">
        <f t="shared" si="93"/>
        <v>0</v>
      </c>
      <c r="BD115" s="1">
        <f t="shared" si="94"/>
        <v>12</v>
      </c>
      <c r="BE115" s="1">
        <f t="shared" si="95"/>
        <v>177</v>
      </c>
      <c r="BF115" s="1">
        <f t="shared" si="96"/>
        <v>116</v>
      </c>
      <c r="BG115" s="1">
        <f t="shared" si="97"/>
        <v>117</v>
      </c>
      <c r="BH115" s="1">
        <f t="shared" si="98"/>
        <v>6743</v>
      </c>
      <c r="BI115" s="1">
        <f t="shared" si="99"/>
        <v>7</v>
      </c>
      <c r="BJ115" s="1">
        <f t="shared" si="100"/>
        <v>14</v>
      </c>
      <c r="BK115" s="1">
        <f t="shared" si="101"/>
        <v>0</v>
      </c>
      <c r="BL115" s="1">
        <f t="shared" si="102"/>
        <v>17</v>
      </c>
      <c r="BM115" s="1">
        <f t="shared" si="103"/>
        <v>228</v>
      </c>
      <c r="BN115" s="1">
        <f t="shared" si="104"/>
        <v>150</v>
      </c>
      <c r="BO115" s="1">
        <f t="shared" si="105"/>
        <v>151</v>
      </c>
      <c r="BP115" s="1">
        <f t="shared" si="106"/>
        <v>8669</v>
      </c>
      <c r="BQ115" s="1">
        <f t="shared" si="107"/>
        <v>9</v>
      </c>
      <c r="BR115" s="1">
        <f t="shared" si="108"/>
        <v>18</v>
      </c>
      <c r="BS115" s="1">
        <f t="shared" si="109"/>
        <v>0</v>
      </c>
      <c r="BT115" s="1">
        <f t="shared" si="110"/>
        <v>22</v>
      </c>
    </row>
    <row r="116" spans="1:72">
      <c r="A116" s="1">
        <v>112</v>
      </c>
      <c r="B116" s="1">
        <f t="shared" si="64"/>
        <v>66</v>
      </c>
      <c r="C116" s="1">
        <f t="shared" si="37"/>
        <v>66</v>
      </c>
      <c r="D116" s="1">
        <f t="shared" si="65"/>
        <v>33</v>
      </c>
      <c r="E116" s="1">
        <f t="shared" si="66"/>
        <v>33</v>
      </c>
      <c r="F116" s="1">
        <f t="shared" si="67"/>
        <v>33</v>
      </c>
      <c r="G116" s="1">
        <f t="shared" si="68"/>
        <v>33</v>
      </c>
      <c r="H116" s="1">
        <f t="shared" si="69"/>
        <v>33</v>
      </c>
      <c r="I116" s="2">
        <f t="shared" si="70"/>
        <v>107</v>
      </c>
      <c r="J116" s="2">
        <f t="shared" si="71"/>
        <v>45</v>
      </c>
      <c r="K116" s="2">
        <f t="shared" si="72"/>
        <v>92</v>
      </c>
      <c r="L116" s="2">
        <f t="shared" si="73"/>
        <v>61</v>
      </c>
      <c r="M116" s="2">
        <f t="shared" si="74"/>
        <v>1540</v>
      </c>
      <c r="N116" s="2">
        <f t="shared" si="50"/>
        <v>8841</v>
      </c>
      <c r="O116" s="2">
        <f t="shared" si="51"/>
        <v>-7301</v>
      </c>
      <c r="Q116" s="2">
        <f t="shared" si="52"/>
        <v>231</v>
      </c>
      <c r="R116" s="2">
        <f t="shared" si="53"/>
        <v>152</v>
      </c>
      <c r="S116" s="2">
        <f t="shared" si="54"/>
        <v>153</v>
      </c>
      <c r="T116" s="2">
        <f t="shared" si="55"/>
        <v>8841</v>
      </c>
      <c r="U116" s="2">
        <f t="shared" si="111"/>
        <v>23</v>
      </c>
      <c r="V116" s="2">
        <f t="shared" si="111"/>
        <v>15</v>
      </c>
      <c r="W116" s="2">
        <f t="shared" si="111"/>
        <v>15</v>
      </c>
      <c r="X116" s="2">
        <f t="shared" si="111"/>
        <v>884</v>
      </c>
      <c r="Y116" s="2">
        <f t="shared" si="112"/>
        <v>4</v>
      </c>
      <c r="Z116" s="2">
        <f t="shared" si="112"/>
        <v>8</v>
      </c>
      <c r="AA116" s="2">
        <f t="shared" si="112"/>
        <v>0</v>
      </c>
      <c r="AB116" s="2">
        <f t="shared" si="112"/>
        <v>10</v>
      </c>
      <c r="AC116" s="184">
        <f t="shared" si="59"/>
        <v>0</v>
      </c>
      <c r="AD116" s="2">
        <v>112</v>
      </c>
      <c r="AE116" s="2">
        <f t="shared" si="75"/>
        <v>254</v>
      </c>
      <c r="AF116" s="2">
        <f t="shared" si="76"/>
        <v>167</v>
      </c>
      <c r="AG116" s="2">
        <f t="shared" si="77"/>
        <v>168</v>
      </c>
      <c r="AH116" s="2">
        <f t="shared" si="78"/>
        <v>9725</v>
      </c>
      <c r="AI116" s="2">
        <v>10</v>
      </c>
      <c r="AJ116" s="2">
        <v>20</v>
      </c>
      <c r="AK116" s="2">
        <v>0</v>
      </c>
      <c r="AL116" s="2">
        <v>25</v>
      </c>
      <c r="AN116" s="1">
        <v>112</v>
      </c>
      <c r="AO116" s="1">
        <f t="shared" si="79"/>
        <v>101</v>
      </c>
      <c r="AP116" s="1">
        <f t="shared" si="80"/>
        <v>66</v>
      </c>
      <c r="AQ116" s="1">
        <f t="shared" si="81"/>
        <v>67</v>
      </c>
      <c r="AR116" s="1">
        <f t="shared" si="82"/>
        <v>3890</v>
      </c>
      <c r="AS116" s="1">
        <f t="shared" si="83"/>
        <v>4</v>
      </c>
      <c r="AT116" s="1">
        <f t="shared" si="84"/>
        <v>8</v>
      </c>
      <c r="AU116" s="1">
        <f t="shared" si="85"/>
        <v>0</v>
      </c>
      <c r="AV116" s="1">
        <f t="shared" si="86"/>
        <v>10</v>
      </c>
      <c r="AW116" s="1">
        <f t="shared" si="87"/>
        <v>127</v>
      </c>
      <c r="AX116" s="1">
        <f t="shared" si="88"/>
        <v>83</v>
      </c>
      <c r="AY116" s="1">
        <f t="shared" si="89"/>
        <v>84</v>
      </c>
      <c r="AZ116" s="1">
        <f t="shared" si="90"/>
        <v>4862</v>
      </c>
      <c r="BA116" s="1">
        <f t="shared" si="91"/>
        <v>5</v>
      </c>
      <c r="BB116" s="1">
        <f t="shared" si="92"/>
        <v>10</v>
      </c>
      <c r="BC116" s="1">
        <f t="shared" si="93"/>
        <v>0</v>
      </c>
      <c r="BD116" s="1">
        <f t="shared" si="94"/>
        <v>12</v>
      </c>
      <c r="BE116" s="1">
        <f t="shared" si="95"/>
        <v>177</v>
      </c>
      <c r="BF116" s="1">
        <f t="shared" si="96"/>
        <v>116</v>
      </c>
      <c r="BG116" s="1">
        <f t="shared" si="97"/>
        <v>117</v>
      </c>
      <c r="BH116" s="1">
        <f t="shared" si="98"/>
        <v>6807</v>
      </c>
      <c r="BI116" s="1">
        <f t="shared" si="99"/>
        <v>7</v>
      </c>
      <c r="BJ116" s="1">
        <f t="shared" si="100"/>
        <v>14</v>
      </c>
      <c r="BK116" s="1">
        <f t="shared" si="101"/>
        <v>0</v>
      </c>
      <c r="BL116" s="1">
        <f t="shared" si="102"/>
        <v>17</v>
      </c>
      <c r="BM116" s="1">
        <f t="shared" si="103"/>
        <v>228</v>
      </c>
      <c r="BN116" s="1">
        <f t="shared" si="104"/>
        <v>150</v>
      </c>
      <c r="BO116" s="1">
        <f t="shared" si="105"/>
        <v>151</v>
      </c>
      <c r="BP116" s="1">
        <f t="shared" si="106"/>
        <v>8752</v>
      </c>
      <c r="BQ116" s="1">
        <f t="shared" si="107"/>
        <v>9</v>
      </c>
      <c r="BR116" s="1">
        <f t="shared" si="108"/>
        <v>18</v>
      </c>
      <c r="BS116" s="1">
        <f t="shared" si="109"/>
        <v>0</v>
      </c>
      <c r="BT116" s="1">
        <f t="shared" si="110"/>
        <v>22</v>
      </c>
    </row>
    <row r="117" spans="1:72">
      <c r="A117" s="1">
        <v>113</v>
      </c>
      <c r="B117" s="1">
        <f t="shared" si="64"/>
        <v>66</v>
      </c>
      <c r="C117" s="1">
        <f t="shared" si="37"/>
        <v>66</v>
      </c>
      <c r="D117" s="1">
        <f t="shared" si="65"/>
        <v>33</v>
      </c>
      <c r="E117" s="1">
        <f t="shared" si="66"/>
        <v>33</v>
      </c>
      <c r="F117" s="1">
        <f t="shared" si="67"/>
        <v>33</v>
      </c>
      <c r="G117" s="1">
        <f t="shared" si="68"/>
        <v>33</v>
      </c>
      <c r="H117" s="1">
        <f t="shared" si="69"/>
        <v>33</v>
      </c>
      <c r="I117" s="2">
        <f t="shared" si="70"/>
        <v>107</v>
      </c>
      <c r="J117" s="2">
        <f t="shared" si="71"/>
        <v>45</v>
      </c>
      <c r="K117" s="2">
        <f t="shared" si="72"/>
        <v>92</v>
      </c>
      <c r="L117" s="2">
        <f t="shared" si="73"/>
        <v>61</v>
      </c>
      <c r="M117" s="2">
        <f t="shared" si="74"/>
        <v>1540</v>
      </c>
      <c r="N117" s="2">
        <f t="shared" si="50"/>
        <v>8923</v>
      </c>
      <c r="O117" s="2">
        <f t="shared" si="51"/>
        <v>-7383</v>
      </c>
      <c r="Q117" s="2">
        <f t="shared" si="52"/>
        <v>231</v>
      </c>
      <c r="R117" s="2">
        <f t="shared" si="53"/>
        <v>152</v>
      </c>
      <c r="S117" s="2">
        <f t="shared" si="54"/>
        <v>153</v>
      </c>
      <c r="T117" s="2">
        <f t="shared" si="55"/>
        <v>8923</v>
      </c>
      <c r="U117" s="2">
        <f t="shared" si="111"/>
        <v>23</v>
      </c>
      <c r="V117" s="2">
        <f t="shared" si="111"/>
        <v>15</v>
      </c>
      <c r="W117" s="2">
        <f t="shared" si="111"/>
        <v>15</v>
      </c>
      <c r="X117" s="2">
        <f t="shared" si="111"/>
        <v>892</v>
      </c>
      <c r="Y117" s="2">
        <f t="shared" si="112"/>
        <v>4</v>
      </c>
      <c r="Z117" s="2">
        <f t="shared" si="112"/>
        <v>8</v>
      </c>
      <c r="AA117" s="2">
        <f t="shared" si="112"/>
        <v>0</v>
      </c>
      <c r="AB117" s="2">
        <f t="shared" si="112"/>
        <v>10</v>
      </c>
      <c r="AC117" s="184">
        <f t="shared" si="59"/>
        <v>0</v>
      </c>
      <c r="AD117" s="164">
        <v>113</v>
      </c>
      <c r="AE117" s="2">
        <f t="shared" si="75"/>
        <v>254</v>
      </c>
      <c r="AF117" s="2">
        <f t="shared" si="76"/>
        <v>167</v>
      </c>
      <c r="AG117" s="2">
        <f t="shared" si="77"/>
        <v>168</v>
      </c>
      <c r="AH117" s="2">
        <f t="shared" si="78"/>
        <v>9815</v>
      </c>
      <c r="AI117" s="2">
        <v>10</v>
      </c>
      <c r="AJ117" s="2">
        <v>20</v>
      </c>
      <c r="AK117" s="2">
        <v>0</v>
      </c>
      <c r="AL117" s="2">
        <v>25</v>
      </c>
      <c r="AN117" s="1">
        <v>113</v>
      </c>
      <c r="AO117" s="1">
        <f t="shared" si="79"/>
        <v>101</v>
      </c>
      <c r="AP117" s="1">
        <f t="shared" si="80"/>
        <v>66</v>
      </c>
      <c r="AQ117" s="1">
        <f t="shared" si="81"/>
        <v>67</v>
      </c>
      <c r="AR117" s="1">
        <f t="shared" si="82"/>
        <v>3926</v>
      </c>
      <c r="AS117" s="1">
        <f t="shared" si="83"/>
        <v>4</v>
      </c>
      <c r="AT117" s="1">
        <f t="shared" si="84"/>
        <v>8</v>
      </c>
      <c r="AU117" s="1">
        <f t="shared" si="85"/>
        <v>0</v>
      </c>
      <c r="AV117" s="1">
        <f t="shared" si="86"/>
        <v>10</v>
      </c>
      <c r="AW117" s="1">
        <f t="shared" si="87"/>
        <v>127</v>
      </c>
      <c r="AX117" s="1">
        <f t="shared" si="88"/>
        <v>83</v>
      </c>
      <c r="AY117" s="1">
        <f t="shared" si="89"/>
        <v>84</v>
      </c>
      <c r="AZ117" s="1">
        <f t="shared" si="90"/>
        <v>4907</v>
      </c>
      <c r="BA117" s="1">
        <f t="shared" si="91"/>
        <v>5</v>
      </c>
      <c r="BB117" s="1">
        <f t="shared" si="92"/>
        <v>10</v>
      </c>
      <c r="BC117" s="1">
        <f t="shared" si="93"/>
        <v>0</v>
      </c>
      <c r="BD117" s="1">
        <f t="shared" si="94"/>
        <v>12</v>
      </c>
      <c r="BE117" s="1">
        <f t="shared" si="95"/>
        <v>177</v>
      </c>
      <c r="BF117" s="1">
        <f t="shared" si="96"/>
        <v>116</v>
      </c>
      <c r="BG117" s="1">
        <f t="shared" si="97"/>
        <v>117</v>
      </c>
      <c r="BH117" s="1">
        <f t="shared" si="98"/>
        <v>6870</v>
      </c>
      <c r="BI117" s="1">
        <f t="shared" si="99"/>
        <v>7</v>
      </c>
      <c r="BJ117" s="1">
        <f t="shared" si="100"/>
        <v>14</v>
      </c>
      <c r="BK117" s="1">
        <f t="shared" si="101"/>
        <v>0</v>
      </c>
      <c r="BL117" s="1">
        <f t="shared" si="102"/>
        <v>17</v>
      </c>
      <c r="BM117" s="1">
        <f t="shared" si="103"/>
        <v>228</v>
      </c>
      <c r="BN117" s="1">
        <f t="shared" si="104"/>
        <v>150</v>
      </c>
      <c r="BO117" s="1">
        <f t="shared" si="105"/>
        <v>151</v>
      </c>
      <c r="BP117" s="1">
        <f t="shared" si="106"/>
        <v>8833</v>
      </c>
      <c r="BQ117" s="1">
        <f t="shared" si="107"/>
        <v>9</v>
      </c>
      <c r="BR117" s="1">
        <f t="shared" si="108"/>
        <v>18</v>
      </c>
      <c r="BS117" s="1">
        <f t="shared" si="109"/>
        <v>0</v>
      </c>
      <c r="BT117" s="1">
        <f t="shared" si="110"/>
        <v>22</v>
      </c>
    </row>
    <row r="118" spans="1:72">
      <c r="A118" s="1">
        <v>114</v>
      </c>
      <c r="B118" s="1">
        <f t="shared" si="64"/>
        <v>66</v>
      </c>
      <c r="C118" s="1">
        <f t="shared" si="37"/>
        <v>66</v>
      </c>
      <c r="D118" s="1">
        <f t="shared" si="65"/>
        <v>33</v>
      </c>
      <c r="E118" s="1">
        <f t="shared" si="66"/>
        <v>33</v>
      </c>
      <c r="F118" s="1">
        <f t="shared" si="67"/>
        <v>33</v>
      </c>
      <c r="G118" s="1">
        <f t="shared" si="68"/>
        <v>33</v>
      </c>
      <c r="H118" s="1">
        <f t="shared" si="69"/>
        <v>33</v>
      </c>
      <c r="I118" s="2">
        <f t="shared" si="70"/>
        <v>107</v>
      </c>
      <c r="J118" s="2">
        <f t="shared" si="71"/>
        <v>45</v>
      </c>
      <c r="K118" s="2">
        <f t="shared" si="72"/>
        <v>92</v>
      </c>
      <c r="L118" s="2">
        <f t="shared" si="73"/>
        <v>61</v>
      </c>
      <c r="M118" s="2">
        <f t="shared" si="74"/>
        <v>1540</v>
      </c>
      <c r="N118" s="2">
        <f t="shared" si="50"/>
        <v>9005</v>
      </c>
      <c r="O118" s="2">
        <f t="shared" si="51"/>
        <v>-7465</v>
      </c>
      <c r="Q118" s="2">
        <f t="shared" si="52"/>
        <v>231</v>
      </c>
      <c r="R118" s="2">
        <f t="shared" si="53"/>
        <v>152</v>
      </c>
      <c r="S118" s="2">
        <f t="shared" si="54"/>
        <v>153</v>
      </c>
      <c r="T118" s="2">
        <f t="shared" si="55"/>
        <v>9005</v>
      </c>
      <c r="U118" s="2">
        <f t="shared" si="111"/>
        <v>23</v>
      </c>
      <c r="V118" s="2">
        <f t="shared" si="111"/>
        <v>15</v>
      </c>
      <c r="W118" s="2">
        <f t="shared" si="111"/>
        <v>15</v>
      </c>
      <c r="X118" s="2">
        <f t="shared" si="111"/>
        <v>900</v>
      </c>
      <c r="Y118" s="2">
        <f t="shared" si="112"/>
        <v>4</v>
      </c>
      <c r="Z118" s="2">
        <f t="shared" si="112"/>
        <v>8</v>
      </c>
      <c r="AA118" s="2">
        <f t="shared" si="112"/>
        <v>0</v>
      </c>
      <c r="AB118" s="2">
        <f t="shared" si="112"/>
        <v>10</v>
      </c>
      <c r="AC118" s="184">
        <f t="shared" si="59"/>
        <v>0</v>
      </c>
      <c r="AD118" s="2">
        <v>114</v>
      </c>
      <c r="AE118" s="2">
        <f t="shared" si="75"/>
        <v>254</v>
      </c>
      <c r="AF118" s="2">
        <f t="shared" si="76"/>
        <v>167</v>
      </c>
      <c r="AG118" s="2">
        <f t="shared" si="77"/>
        <v>168</v>
      </c>
      <c r="AH118" s="2">
        <f t="shared" si="78"/>
        <v>9905</v>
      </c>
      <c r="AI118" s="2">
        <v>10</v>
      </c>
      <c r="AJ118" s="2">
        <v>20</v>
      </c>
      <c r="AK118" s="2">
        <v>0</v>
      </c>
      <c r="AL118" s="2">
        <v>25</v>
      </c>
      <c r="AN118" s="1">
        <v>114</v>
      </c>
      <c r="AO118" s="1">
        <f t="shared" si="79"/>
        <v>101</v>
      </c>
      <c r="AP118" s="1">
        <f t="shared" si="80"/>
        <v>66</v>
      </c>
      <c r="AQ118" s="1">
        <f t="shared" si="81"/>
        <v>67</v>
      </c>
      <c r="AR118" s="1">
        <f t="shared" si="82"/>
        <v>3962</v>
      </c>
      <c r="AS118" s="1">
        <f t="shared" si="83"/>
        <v>4</v>
      </c>
      <c r="AT118" s="1">
        <f t="shared" si="84"/>
        <v>8</v>
      </c>
      <c r="AU118" s="1">
        <f t="shared" si="85"/>
        <v>0</v>
      </c>
      <c r="AV118" s="1">
        <f t="shared" si="86"/>
        <v>10</v>
      </c>
      <c r="AW118" s="1">
        <f t="shared" si="87"/>
        <v>127</v>
      </c>
      <c r="AX118" s="1">
        <f t="shared" si="88"/>
        <v>83</v>
      </c>
      <c r="AY118" s="1">
        <f t="shared" si="89"/>
        <v>84</v>
      </c>
      <c r="AZ118" s="1">
        <f t="shared" si="90"/>
        <v>4952</v>
      </c>
      <c r="BA118" s="1">
        <f t="shared" si="91"/>
        <v>5</v>
      </c>
      <c r="BB118" s="1">
        <f t="shared" si="92"/>
        <v>10</v>
      </c>
      <c r="BC118" s="1">
        <f t="shared" si="93"/>
        <v>0</v>
      </c>
      <c r="BD118" s="1">
        <f t="shared" si="94"/>
        <v>12</v>
      </c>
      <c r="BE118" s="1">
        <f t="shared" si="95"/>
        <v>177</v>
      </c>
      <c r="BF118" s="1">
        <f t="shared" si="96"/>
        <v>116</v>
      </c>
      <c r="BG118" s="1">
        <f t="shared" si="97"/>
        <v>117</v>
      </c>
      <c r="BH118" s="1">
        <f t="shared" si="98"/>
        <v>6933</v>
      </c>
      <c r="BI118" s="1">
        <f t="shared" si="99"/>
        <v>7</v>
      </c>
      <c r="BJ118" s="1">
        <f t="shared" si="100"/>
        <v>14</v>
      </c>
      <c r="BK118" s="1">
        <f t="shared" si="101"/>
        <v>0</v>
      </c>
      <c r="BL118" s="1">
        <f t="shared" si="102"/>
        <v>17</v>
      </c>
      <c r="BM118" s="1">
        <f t="shared" si="103"/>
        <v>228</v>
      </c>
      <c r="BN118" s="1">
        <f t="shared" si="104"/>
        <v>150</v>
      </c>
      <c r="BO118" s="1">
        <f t="shared" si="105"/>
        <v>151</v>
      </c>
      <c r="BP118" s="1">
        <f t="shared" si="106"/>
        <v>8914</v>
      </c>
      <c r="BQ118" s="1">
        <f t="shared" si="107"/>
        <v>9</v>
      </c>
      <c r="BR118" s="1">
        <f t="shared" si="108"/>
        <v>18</v>
      </c>
      <c r="BS118" s="1">
        <f t="shared" si="109"/>
        <v>0</v>
      </c>
      <c r="BT118" s="1">
        <f t="shared" si="110"/>
        <v>22</v>
      </c>
    </row>
    <row r="119" spans="1:72">
      <c r="A119" s="1">
        <v>115</v>
      </c>
      <c r="B119" s="1">
        <f t="shared" si="64"/>
        <v>69</v>
      </c>
      <c r="C119" s="1">
        <f t="shared" si="37"/>
        <v>69</v>
      </c>
      <c r="D119" s="1">
        <f t="shared" si="65"/>
        <v>34</v>
      </c>
      <c r="E119" s="1">
        <f t="shared" si="66"/>
        <v>34</v>
      </c>
      <c r="F119" s="1">
        <f t="shared" si="67"/>
        <v>34</v>
      </c>
      <c r="G119" s="1">
        <f t="shared" si="68"/>
        <v>34</v>
      </c>
      <c r="H119" s="1">
        <f t="shared" si="69"/>
        <v>34</v>
      </c>
      <c r="I119" s="2">
        <f t="shared" si="70"/>
        <v>112</v>
      </c>
      <c r="J119" s="2">
        <f t="shared" si="71"/>
        <v>48</v>
      </c>
      <c r="K119" s="2">
        <f t="shared" si="72"/>
        <v>96</v>
      </c>
      <c r="L119" s="2">
        <f t="shared" si="73"/>
        <v>64</v>
      </c>
      <c r="M119" s="2">
        <f t="shared" si="74"/>
        <v>1610</v>
      </c>
      <c r="N119" s="2">
        <f t="shared" si="50"/>
        <v>9088</v>
      </c>
      <c r="O119" s="2">
        <f t="shared" si="51"/>
        <v>-7478</v>
      </c>
      <c r="Q119" s="2">
        <f t="shared" si="52"/>
        <v>239</v>
      </c>
      <c r="R119" s="2">
        <f t="shared" si="53"/>
        <v>160</v>
      </c>
      <c r="S119" s="2">
        <f t="shared" si="54"/>
        <v>160</v>
      </c>
      <c r="T119" s="2">
        <f t="shared" si="55"/>
        <v>9088</v>
      </c>
      <c r="U119" s="2">
        <f t="shared" si="111"/>
        <v>23</v>
      </c>
      <c r="V119" s="2">
        <f t="shared" si="111"/>
        <v>16</v>
      </c>
      <c r="W119" s="2">
        <f t="shared" si="111"/>
        <v>16</v>
      </c>
      <c r="X119" s="2">
        <f t="shared" si="111"/>
        <v>908</v>
      </c>
      <c r="Y119" s="2">
        <f t="shared" si="112"/>
        <v>4</v>
      </c>
      <c r="Z119" s="2">
        <f t="shared" si="112"/>
        <v>8</v>
      </c>
      <c r="AA119" s="2">
        <f t="shared" si="112"/>
        <v>0</v>
      </c>
      <c r="AB119" s="2">
        <f t="shared" si="112"/>
        <v>10</v>
      </c>
      <c r="AC119" s="184">
        <f t="shared" si="59"/>
        <v>8</v>
      </c>
      <c r="AD119" s="164">
        <v>115</v>
      </c>
      <c r="AE119" s="2">
        <f t="shared" si="75"/>
        <v>262</v>
      </c>
      <c r="AF119" s="2">
        <f t="shared" si="76"/>
        <v>176</v>
      </c>
      <c r="AG119" s="2">
        <f t="shared" si="77"/>
        <v>176</v>
      </c>
      <c r="AH119" s="2">
        <f t="shared" si="78"/>
        <v>9996</v>
      </c>
      <c r="AI119" s="2">
        <v>10</v>
      </c>
      <c r="AJ119" s="2">
        <v>20</v>
      </c>
      <c r="AK119" s="2">
        <v>0</v>
      </c>
      <c r="AL119" s="2">
        <v>25</v>
      </c>
      <c r="AN119" s="1">
        <v>115</v>
      </c>
      <c r="AO119" s="1">
        <f t="shared" si="79"/>
        <v>104</v>
      </c>
      <c r="AP119" s="1">
        <f t="shared" si="80"/>
        <v>70</v>
      </c>
      <c r="AQ119" s="1">
        <f t="shared" si="81"/>
        <v>70</v>
      </c>
      <c r="AR119" s="1">
        <f t="shared" si="82"/>
        <v>3998</v>
      </c>
      <c r="AS119" s="1">
        <f t="shared" si="83"/>
        <v>4</v>
      </c>
      <c r="AT119" s="1">
        <f t="shared" si="84"/>
        <v>8</v>
      </c>
      <c r="AU119" s="1">
        <f t="shared" si="85"/>
        <v>0</v>
      </c>
      <c r="AV119" s="1">
        <f t="shared" si="86"/>
        <v>10</v>
      </c>
      <c r="AW119" s="1">
        <f t="shared" si="87"/>
        <v>131</v>
      </c>
      <c r="AX119" s="1">
        <f t="shared" si="88"/>
        <v>88</v>
      </c>
      <c r="AY119" s="1">
        <f t="shared" si="89"/>
        <v>88</v>
      </c>
      <c r="AZ119" s="1">
        <f t="shared" si="90"/>
        <v>4998</v>
      </c>
      <c r="BA119" s="1">
        <f t="shared" si="91"/>
        <v>5</v>
      </c>
      <c r="BB119" s="1">
        <f t="shared" si="92"/>
        <v>10</v>
      </c>
      <c r="BC119" s="1">
        <f t="shared" si="93"/>
        <v>0</v>
      </c>
      <c r="BD119" s="1">
        <f t="shared" si="94"/>
        <v>12</v>
      </c>
      <c r="BE119" s="1">
        <f t="shared" si="95"/>
        <v>183</v>
      </c>
      <c r="BF119" s="1">
        <f t="shared" si="96"/>
        <v>123</v>
      </c>
      <c r="BG119" s="1">
        <f t="shared" si="97"/>
        <v>123</v>
      </c>
      <c r="BH119" s="1">
        <f t="shared" si="98"/>
        <v>6997</v>
      </c>
      <c r="BI119" s="1">
        <f t="shared" si="99"/>
        <v>7</v>
      </c>
      <c r="BJ119" s="1">
        <f t="shared" si="100"/>
        <v>14</v>
      </c>
      <c r="BK119" s="1">
        <f t="shared" si="101"/>
        <v>0</v>
      </c>
      <c r="BL119" s="1">
        <f t="shared" si="102"/>
        <v>17</v>
      </c>
      <c r="BM119" s="1">
        <f t="shared" si="103"/>
        <v>235</v>
      </c>
      <c r="BN119" s="1">
        <f t="shared" si="104"/>
        <v>158</v>
      </c>
      <c r="BO119" s="1">
        <f t="shared" si="105"/>
        <v>158</v>
      </c>
      <c r="BP119" s="1">
        <f t="shared" si="106"/>
        <v>8996</v>
      </c>
      <c r="BQ119" s="1">
        <f t="shared" si="107"/>
        <v>9</v>
      </c>
      <c r="BR119" s="1">
        <f t="shared" si="108"/>
        <v>18</v>
      </c>
      <c r="BS119" s="1">
        <f t="shared" si="109"/>
        <v>0</v>
      </c>
      <c r="BT119" s="1">
        <f t="shared" si="110"/>
        <v>22</v>
      </c>
    </row>
    <row r="120" spans="1:72">
      <c r="A120" s="1">
        <v>116</v>
      </c>
      <c r="B120" s="1">
        <f t="shared" si="64"/>
        <v>69</v>
      </c>
      <c r="C120" s="1">
        <f t="shared" si="37"/>
        <v>69</v>
      </c>
      <c r="D120" s="1">
        <f t="shared" si="65"/>
        <v>34</v>
      </c>
      <c r="E120" s="1">
        <f t="shared" si="66"/>
        <v>34</v>
      </c>
      <c r="F120" s="1">
        <f t="shared" si="67"/>
        <v>34</v>
      </c>
      <c r="G120" s="1">
        <f t="shared" si="68"/>
        <v>34</v>
      </c>
      <c r="H120" s="1">
        <f t="shared" si="69"/>
        <v>34</v>
      </c>
      <c r="I120" s="2">
        <f t="shared" si="70"/>
        <v>112</v>
      </c>
      <c r="J120" s="2">
        <f t="shared" si="71"/>
        <v>48</v>
      </c>
      <c r="K120" s="2">
        <f t="shared" si="72"/>
        <v>96</v>
      </c>
      <c r="L120" s="2">
        <f t="shared" si="73"/>
        <v>64</v>
      </c>
      <c r="M120" s="2">
        <f t="shared" si="74"/>
        <v>1610</v>
      </c>
      <c r="N120" s="2">
        <f t="shared" si="50"/>
        <v>9171</v>
      </c>
      <c r="O120" s="2">
        <f t="shared" si="51"/>
        <v>-7561</v>
      </c>
      <c r="Q120" s="2">
        <f t="shared" si="52"/>
        <v>239</v>
      </c>
      <c r="R120" s="2">
        <f t="shared" si="53"/>
        <v>160</v>
      </c>
      <c r="S120" s="2">
        <f t="shared" si="54"/>
        <v>160</v>
      </c>
      <c r="T120" s="2">
        <f t="shared" si="55"/>
        <v>9171</v>
      </c>
      <c r="U120" s="2">
        <f t="shared" si="111"/>
        <v>23</v>
      </c>
      <c r="V120" s="2">
        <f t="shared" si="111"/>
        <v>16</v>
      </c>
      <c r="W120" s="2">
        <f t="shared" si="111"/>
        <v>16</v>
      </c>
      <c r="X120" s="2">
        <f t="shared" si="111"/>
        <v>917</v>
      </c>
      <c r="Y120" s="2">
        <f t="shared" si="112"/>
        <v>4</v>
      </c>
      <c r="Z120" s="2">
        <f t="shared" si="112"/>
        <v>8</v>
      </c>
      <c r="AA120" s="2">
        <f t="shared" si="112"/>
        <v>0</v>
      </c>
      <c r="AB120" s="2">
        <f t="shared" si="112"/>
        <v>10</v>
      </c>
      <c r="AC120" s="184">
        <f t="shared" si="59"/>
        <v>0</v>
      </c>
      <c r="AD120" s="2">
        <v>116</v>
      </c>
      <c r="AE120" s="2">
        <f t="shared" si="75"/>
        <v>262</v>
      </c>
      <c r="AF120" s="2">
        <f t="shared" si="76"/>
        <v>176</v>
      </c>
      <c r="AG120" s="2">
        <f t="shared" si="77"/>
        <v>176</v>
      </c>
      <c r="AH120" s="2">
        <f t="shared" si="78"/>
        <v>10088</v>
      </c>
      <c r="AI120" s="2">
        <v>10</v>
      </c>
      <c r="AJ120" s="2">
        <v>20</v>
      </c>
      <c r="AK120" s="2">
        <v>0</v>
      </c>
      <c r="AL120" s="2">
        <v>25</v>
      </c>
      <c r="AN120" s="1">
        <v>116</v>
      </c>
      <c r="AO120" s="1">
        <f t="shared" si="79"/>
        <v>104</v>
      </c>
      <c r="AP120" s="1">
        <f t="shared" si="80"/>
        <v>70</v>
      </c>
      <c r="AQ120" s="1">
        <f t="shared" si="81"/>
        <v>70</v>
      </c>
      <c r="AR120" s="1">
        <f t="shared" si="82"/>
        <v>4035</v>
      </c>
      <c r="AS120" s="1">
        <f t="shared" si="83"/>
        <v>4</v>
      </c>
      <c r="AT120" s="1">
        <f t="shared" si="84"/>
        <v>8</v>
      </c>
      <c r="AU120" s="1">
        <f t="shared" si="85"/>
        <v>0</v>
      </c>
      <c r="AV120" s="1">
        <f t="shared" si="86"/>
        <v>10</v>
      </c>
      <c r="AW120" s="1">
        <f t="shared" si="87"/>
        <v>131</v>
      </c>
      <c r="AX120" s="1">
        <f t="shared" si="88"/>
        <v>88</v>
      </c>
      <c r="AY120" s="1">
        <f t="shared" si="89"/>
        <v>88</v>
      </c>
      <c r="AZ120" s="1">
        <f t="shared" si="90"/>
        <v>5044</v>
      </c>
      <c r="BA120" s="1">
        <f t="shared" si="91"/>
        <v>5</v>
      </c>
      <c r="BB120" s="1">
        <f t="shared" si="92"/>
        <v>10</v>
      </c>
      <c r="BC120" s="1">
        <f t="shared" si="93"/>
        <v>0</v>
      </c>
      <c r="BD120" s="1">
        <f t="shared" si="94"/>
        <v>12</v>
      </c>
      <c r="BE120" s="1">
        <f t="shared" si="95"/>
        <v>183</v>
      </c>
      <c r="BF120" s="1">
        <f t="shared" si="96"/>
        <v>123</v>
      </c>
      <c r="BG120" s="1">
        <f t="shared" si="97"/>
        <v>123</v>
      </c>
      <c r="BH120" s="1">
        <f t="shared" si="98"/>
        <v>7061</v>
      </c>
      <c r="BI120" s="1">
        <f t="shared" si="99"/>
        <v>7</v>
      </c>
      <c r="BJ120" s="1">
        <f t="shared" si="100"/>
        <v>14</v>
      </c>
      <c r="BK120" s="1">
        <f t="shared" si="101"/>
        <v>0</v>
      </c>
      <c r="BL120" s="1">
        <f t="shared" si="102"/>
        <v>17</v>
      </c>
      <c r="BM120" s="1">
        <f t="shared" si="103"/>
        <v>235</v>
      </c>
      <c r="BN120" s="1">
        <f t="shared" si="104"/>
        <v>158</v>
      </c>
      <c r="BO120" s="1">
        <f t="shared" si="105"/>
        <v>158</v>
      </c>
      <c r="BP120" s="1">
        <f t="shared" si="106"/>
        <v>9079</v>
      </c>
      <c r="BQ120" s="1">
        <f t="shared" si="107"/>
        <v>9</v>
      </c>
      <c r="BR120" s="1">
        <f t="shared" si="108"/>
        <v>18</v>
      </c>
      <c r="BS120" s="1">
        <f t="shared" si="109"/>
        <v>0</v>
      </c>
      <c r="BT120" s="1">
        <f t="shared" si="110"/>
        <v>22</v>
      </c>
    </row>
    <row r="121" spans="1:72">
      <c r="A121" s="1">
        <v>117</v>
      </c>
      <c r="B121" s="1">
        <f t="shared" si="64"/>
        <v>69</v>
      </c>
      <c r="C121" s="1">
        <f t="shared" si="37"/>
        <v>69</v>
      </c>
      <c r="D121" s="1">
        <f t="shared" si="65"/>
        <v>34</v>
      </c>
      <c r="E121" s="1">
        <f t="shared" si="66"/>
        <v>34</v>
      </c>
      <c r="F121" s="1">
        <f t="shared" si="67"/>
        <v>34</v>
      </c>
      <c r="G121" s="1">
        <f t="shared" si="68"/>
        <v>34</v>
      </c>
      <c r="H121" s="1">
        <f t="shared" si="69"/>
        <v>34</v>
      </c>
      <c r="I121" s="2">
        <f t="shared" si="70"/>
        <v>112</v>
      </c>
      <c r="J121" s="2">
        <f t="shared" si="71"/>
        <v>48</v>
      </c>
      <c r="K121" s="2">
        <f t="shared" si="72"/>
        <v>96</v>
      </c>
      <c r="L121" s="2">
        <f t="shared" si="73"/>
        <v>64</v>
      </c>
      <c r="M121" s="2">
        <f t="shared" si="74"/>
        <v>1610</v>
      </c>
      <c r="N121" s="2">
        <f t="shared" si="50"/>
        <v>9253</v>
      </c>
      <c r="O121" s="2">
        <f t="shared" si="51"/>
        <v>-7643</v>
      </c>
      <c r="Q121" s="2">
        <f t="shared" si="52"/>
        <v>239</v>
      </c>
      <c r="R121" s="2">
        <f t="shared" si="53"/>
        <v>160</v>
      </c>
      <c r="S121" s="2">
        <f t="shared" si="54"/>
        <v>160</v>
      </c>
      <c r="T121" s="2">
        <f t="shared" si="55"/>
        <v>9253</v>
      </c>
      <c r="U121" s="2">
        <f t="shared" si="111"/>
        <v>23</v>
      </c>
      <c r="V121" s="2">
        <f t="shared" si="111"/>
        <v>16</v>
      </c>
      <c r="W121" s="2">
        <f t="shared" si="111"/>
        <v>16</v>
      </c>
      <c r="X121" s="2">
        <f t="shared" si="111"/>
        <v>925</v>
      </c>
      <c r="Y121" s="2">
        <f t="shared" si="112"/>
        <v>4</v>
      </c>
      <c r="Z121" s="2">
        <f t="shared" si="112"/>
        <v>8</v>
      </c>
      <c r="AA121" s="2">
        <f t="shared" si="112"/>
        <v>0</v>
      </c>
      <c r="AB121" s="2">
        <f t="shared" si="112"/>
        <v>10</v>
      </c>
      <c r="AC121" s="184">
        <f t="shared" si="59"/>
        <v>0</v>
      </c>
      <c r="AD121" s="164">
        <v>117</v>
      </c>
      <c r="AE121" s="2">
        <f t="shared" si="75"/>
        <v>262</v>
      </c>
      <c r="AF121" s="2">
        <f t="shared" si="76"/>
        <v>176</v>
      </c>
      <c r="AG121" s="2">
        <f t="shared" si="77"/>
        <v>176</v>
      </c>
      <c r="AH121" s="2">
        <f t="shared" si="78"/>
        <v>10178</v>
      </c>
      <c r="AI121" s="2">
        <v>10</v>
      </c>
      <c r="AJ121" s="2">
        <v>20</v>
      </c>
      <c r="AK121" s="2">
        <v>0</v>
      </c>
      <c r="AL121" s="2">
        <v>25</v>
      </c>
      <c r="AN121" s="1">
        <v>117</v>
      </c>
      <c r="AO121" s="1">
        <f t="shared" si="79"/>
        <v>104</v>
      </c>
      <c r="AP121" s="1">
        <f t="shared" si="80"/>
        <v>70</v>
      </c>
      <c r="AQ121" s="1">
        <f t="shared" si="81"/>
        <v>70</v>
      </c>
      <c r="AR121" s="1">
        <f t="shared" si="82"/>
        <v>4071</v>
      </c>
      <c r="AS121" s="1">
        <f t="shared" si="83"/>
        <v>4</v>
      </c>
      <c r="AT121" s="1">
        <f t="shared" si="84"/>
        <v>8</v>
      </c>
      <c r="AU121" s="1">
        <f t="shared" si="85"/>
        <v>0</v>
      </c>
      <c r="AV121" s="1">
        <f t="shared" si="86"/>
        <v>10</v>
      </c>
      <c r="AW121" s="1">
        <f t="shared" si="87"/>
        <v>131</v>
      </c>
      <c r="AX121" s="1">
        <f t="shared" si="88"/>
        <v>88</v>
      </c>
      <c r="AY121" s="1">
        <f t="shared" si="89"/>
        <v>88</v>
      </c>
      <c r="AZ121" s="1">
        <f t="shared" si="90"/>
        <v>5089</v>
      </c>
      <c r="BA121" s="1">
        <f t="shared" si="91"/>
        <v>5</v>
      </c>
      <c r="BB121" s="1">
        <f t="shared" si="92"/>
        <v>10</v>
      </c>
      <c r="BC121" s="1">
        <f t="shared" si="93"/>
        <v>0</v>
      </c>
      <c r="BD121" s="1">
        <f t="shared" si="94"/>
        <v>12</v>
      </c>
      <c r="BE121" s="1">
        <f t="shared" si="95"/>
        <v>183</v>
      </c>
      <c r="BF121" s="1">
        <f t="shared" si="96"/>
        <v>123</v>
      </c>
      <c r="BG121" s="1">
        <f t="shared" si="97"/>
        <v>123</v>
      </c>
      <c r="BH121" s="1">
        <f t="shared" si="98"/>
        <v>7124</v>
      </c>
      <c r="BI121" s="1">
        <f t="shared" si="99"/>
        <v>7</v>
      </c>
      <c r="BJ121" s="1">
        <f t="shared" si="100"/>
        <v>14</v>
      </c>
      <c r="BK121" s="1">
        <f t="shared" si="101"/>
        <v>0</v>
      </c>
      <c r="BL121" s="1">
        <f t="shared" si="102"/>
        <v>17</v>
      </c>
      <c r="BM121" s="1">
        <f t="shared" si="103"/>
        <v>235</v>
      </c>
      <c r="BN121" s="1">
        <f t="shared" si="104"/>
        <v>158</v>
      </c>
      <c r="BO121" s="1">
        <f t="shared" si="105"/>
        <v>158</v>
      </c>
      <c r="BP121" s="1">
        <f t="shared" si="106"/>
        <v>9160</v>
      </c>
      <c r="BQ121" s="1">
        <f t="shared" si="107"/>
        <v>9</v>
      </c>
      <c r="BR121" s="1">
        <f t="shared" si="108"/>
        <v>18</v>
      </c>
      <c r="BS121" s="1">
        <f t="shared" si="109"/>
        <v>0</v>
      </c>
      <c r="BT121" s="1">
        <f t="shared" si="110"/>
        <v>22</v>
      </c>
    </row>
    <row r="122" spans="1:72">
      <c r="A122" s="1">
        <v>118</v>
      </c>
      <c r="B122" s="1">
        <f t="shared" si="64"/>
        <v>69</v>
      </c>
      <c r="C122" s="1">
        <f t="shared" si="37"/>
        <v>69</v>
      </c>
      <c r="D122" s="1">
        <f t="shared" si="65"/>
        <v>34</v>
      </c>
      <c r="E122" s="1">
        <f t="shared" si="66"/>
        <v>34</v>
      </c>
      <c r="F122" s="1">
        <f t="shared" si="67"/>
        <v>34</v>
      </c>
      <c r="G122" s="1">
        <f t="shared" si="68"/>
        <v>34</v>
      </c>
      <c r="H122" s="1">
        <f t="shared" si="69"/>
        <v>34</v>
      </c>
      <c r="I122" s="2">
        <f t="shared" si="70"/>
        <v>112</v>
      </c>
      <c r="J122" s="2">
        <f t="shared" si="71"/>
        <v>48</v>
      </c>
      <c r="K122" s="2">
        <f t="shared" si="72"/>
        <v>96</v>
      </c>
      <c r="L122" s="2">
        <f t="shared" si="73"/>
        <v>64</v>
      </c>
      <c r="M122" s="2">
        <f t="shared" si="74"/>
        <v>1610</v>
      </c>
      <c r="N122" s="2">
        <f t="shared" si="50"/>
        <v>9336</v>
      </c>
      <c r="O122" s="2">
        <f t="shared" si="51"/>
        <v>-7726</v>
      </c>
      <c r="Q122" s="2">
        <f t="shared" si="52"/>
        <v>239</v>
      </c>
      <c r="R122" s="2">
        <f t="shared" si="53"/>
        <v>160</v>
      </c>
      <c r="S122" s="2">
        <f t="shared" si="54"/>
        <v>160</v>
      </c>
      <c r="T122" s="2">
        <f t="shared" si="55"/>
        <v>9336</v>
      </c>
      <c r="U122" s="2">
        <f t="shared" si="111"/>
        <v>23</v>
      </c>
      <c r="V122" s="2">
        <f t="shared" si="111"/>
        <v>16</v>
      </c>
      <c r="W122" s="2">
        <f t="shared" si="111"/>
        <v>16</v>
      </c>
      <c r="X122" s="2">
        <f t="shared" si="111"/>
        <v>933</v>
      </c>
      <c r="Y122" s="2">
        <f t="shared" si="112"/>
        <v>4</v>
      </c>
      <c r="Z122" s="2">
        <f t="shared" si="112"/>
        <v>8</v>
      </c>
      <c r="AA122" s="2">
        <f t="shared" si="112"/>
        <v>0</v>
      </c>
      <c r="AB122" s="2">
        <f t="shared" si="112"/>
        <v>10</v>
      </c>
      <c r="AC122" s="184">
        <f t="shared" si="59"/>
        <v>0</v>
      </c>
      <c r="AD122" s="2">
        <v>118</v>
      </c>
      <c r="AE122" s="2">
        <f t="shared" si="75"/>
        <v>262</v>
      </c>
      <c r="AF122" s="2">
        <f t="shared" si="76"/>
        <v>176</v>
      </c>
      <c r="AG122" s="2">
        <f t="shared" si="77"/>
        <v>176</v>
      </c>
      <c r="AH122" s="2">
        <f t="shared" si="78"/>
        <v>10269</v>
      </c>
      <c r="AI122" s="2">
        <v>10</v>
      </c>
      <c r="AJ122" s="2">
        <v>20</v>
      </c>
      <c r="AK122" s="2">
        <v>0</v>
      </c>
      <c r="AL122" s="2">
        <v>25</v>
      </c>
      <c r="AN122" s="1">
        <v>118</v>
      </c>
      <c r="AO122" s="1">
        <f t="shared" si="79"/>
        <v>104</v>
      </c>
      <c r="AP122" s="1">
        <f t="shared" si="80"/>
        <v>70</v>
      </c>
      <c r="AQ122" s="1">
        <f t="shared" si="81"/>
        <v>70</v>
      </c>
      <c r="AR122" s="1">
        <f t="shared" si="82"/>
        <v>4107</v>
      </c>
      <c r="AS122" s="1">
        <f t="shared" si="83"/>
        <v>4</v>
      </c>
      <c r="AT122" s="1">
        <f t="shared" si="84"/>
        <v>8</v>
      </c>
      <c r="AU122" s="1">
        <f t="shared" si="85"/>
        <v>0</v>
      </c>
      <c r="AV122" s="1">
        <f t="shared" si="86"/>
        <v>10</v>
      </c>
      <c r="AW122" s="1">
        <f t="shared" si="87"/>
        <v>131</v>
      </c>
      <c r="AX122" s="1">
        <f t="shared" si="88"/>
        <v>88</v>
      </c>
      <c r="AY122" s="1">
        <f t="shared" si="89"/>
        <v>88</v>
      </c>
      <c r="AZ122" s="1">
        <f t="shared" si="90"/>
        <v>5134</v>
      </c>
      <c r="BA122" s="1">
        <f t="shared" si="91"/>
        <v>5</v>
      </c>
      <c r="BB122" s="1">
        <f t="shared" si="92"/>
        <v>10</v>
      </c>
      <c r="BC122" s="1">
        <f t="shared" si="93"/>
        <v>0</v>
      </c>
      <c r="BD122" s="1">
        <f t="shared" si="94"/>
        <v>12</v>
      </c>
      <c r="BE122" s="1">
        <f t="shared" si="95"/>
        <v>183</v>
      </c>
      <c r="BF122" s="1">
        <f t="shared" si="96"/>
        <v>123</v>
      </c>
      <c r="BG122" s="1">
        <f t="shared" si="97"/>
        <v>123</v>
      </c>
      <c r="BH122" s="1">
        <f t="shared" si="98"/>
        <v>7188</v>
      </c>
      <c r="BI122" s="1">
        <f t="shared" si="99"/>
        <v>7</v>
      </c>
      <c r="BJ122" s="1">
        <f t="shared" si="100"/>
        <v>14</v>
      </c>
      <c r="BK122" s="1">
        <f t="shared" si="101"/>
        <v>0</v>
      </c>
      <c r="BL122" s="1">
        <f t="shared" si="102"/>
        <v>17</v>
      </c>
      <c r="BM122" s="1">
        <f t="shared" si="103"/>
        <v>235</v>
      </c>
      <c r="BN122" s="1">
        <f t="shared" si="104"/>
        <v>158</v>
      </c>
      <c r="BO122" s="1">
        <f t="shared" si="105"/>
        <v>158</v>
      </c>
      <c r="BP122" s="1">
        <f t="shared" si="106"/>
        <v>9242</v>
      </c>
      <c r="BQ122" s="1">
        <f t="shared" si="107"/>
        <v>9</v>
      </c>
      <c r="BR122" s="1">
        <f t="shared" si="108"/>
        <v>18</v>
      </c>
      <c r="BS122" s="1">
        <f t="shared" si="109"/>
        <v>0</v>
      </c>
      <c r="BT122" s="1">
        <f t="shared" si="110"/>
        <v>22</v>
      </c>
    </row>
    <row r="123" spans="1:72">
      <c r="A123" s="1">
        <v>119</v>
      </c>
      <c r="B123" s="1">
        <f t="shared" si="64"/>
        <v>69</v>
      </c>
      <c r="C123" s="1">
        <f t="shared" si="37"/>
        <v>69</v>
      </c>
      <c r="D123" s="1">
        <f t="shared" si="65"/>
        <v>34</v>
      </c>
      <c r="E123" s="1">
        <f t="shared" si="66"/>
        <v>34</v>
      </c>
      <c r="F123" s="1">
        <f t="shared" si="67"/>
        <v>34</v>
      </c>
      <c r="G123" s="1">
        <f t="shared" si="68"/>
        <v>34</v>
      </c>
      <c r="H123" s="1">
        <f t="shared" si="69"/>
        <v>34</v>
      </c>
      <c r="I123" s="2">
        <f t="shared" si="70"/>
        <v>112</v>
      </c>
      <c r="J123" s="2">
        <f t="shared" si="71"/>
        <v>48</v>
      </c>
      <c r="K123" s="2">
        <f t="shared" si="72"/>
        <v>96</v>
      </c>
      <c r="L123" s="2">
        <f t="shared" si="73"/>
        <v>64</v>
      </c>
      <c r="M123" s="2">
        <f t="shared" si="74"/>
        <v>1610</v>
      </c>
      <c r="N123" s="2">
        <f t="shared" si="50"/>
        <v>9419</v>
      </c>
      <c r="O123" s="2">
        <f t="shared" si="51"/>
        <v>-7809</v>
      </c>
      <c r="Q123" s="2">
        <f t="shared" si="52"/>
        <v>239</v>
      </c>
      <c r="R123" s="2">
        <f t="shared" si="53"/>
        <v>160</v>
      </c>
      <c r="S123" s="2">
        <f t="shared" si="54"/>
        <v>160</v>
      </c>
      <c r="T123" s="2">
        <f t="shared" si="55"/>
        <v>9419</v>
      </c>
      <c r="U123" s="2">
        <f t="shared" si="111"/>
        <v>23</v>
      </c>
      <c r="V123" s="2">
        <f t="shared" si="111"/>
        <v>16</v>
      </c>
      <c r="W123" s="2">
        <f t="shared" si="111"/>
        <v>16</v>
      </c>
      <c r="X123" s="2">
        <f t="shared" si="111"/>
        <v>941</v>
      </c>
      <c r="Y123" s="2">
        <f t="shared" si="112"/>
        <v>4</v>
      </c>
      <c r="Z123" s="2">
        <f t="shared" si="112"/>
        <v>8</v>
      </c>
      <c r="AA123" s="2">
        <f t="shared" si="112"/>
        <v>0</v>
      </c>
      <c r="AB123" s="2">
        <f t="shared" si="112"/>
        <v>10</v>
      </c>
      <c r="AC123" s="184">
        <f t="shared" si="59"/>
        <v>0</v>
      </c>
      <c r="AD123" s="164">
        <v>119</v>
      </c>
      <c r="AE123" s="2">
        <f t="shared" si="75"/>
        <v>262</v>
      </c>
      <c r="AF123" s="2">
        <f t="shared" si="76"/>
        <v>176</v>
      </c>
      <c r="AG123" s="2">
        <f t="shared" si="77"/>
        <v>176</v>
      </c>
      <c r="AH123" s="2">
        <f t="shared" si="78"/>
        <v>10360</v>
      </c>
      <c r="AI123" s="2">
        <v>10</v>
      </c>
      <c r="AJ123" s="2">
        <v>20</v>
      </c>
      <c r="AK123" s="2">
        <v>0</v>
      </c>
      <c r="AL123" s="2">
        <v>25</v>
      </c>
      <c r="AN123" s="1">
        <v>119</v>
      </c>
      <c r="AO123" s="1">
        <f t="shared" si="79"/>
        <v>104</v>
      </c>
      <c r="AP123" s="1">
        <f t="shared" si="80"/>
        <v>70</v>
      </c>
      <c r="AQ123" s="1">
        <f t="shared" si="81"/>
        <v>70</v>
      </c>
      <c r="AR123" s="1">
        <f t="shared" si="82"/>
        <v>4144</v>
      </c>
      <c r="AS123" s="1">
        <f t="shared" si="83"/>
        <v>4</v>
      </c>
      <c r="AT123" s="1">
        <f t="shared" si="84"/>
        <v>8</v>
      </c>
      <c r="AU123" s="1">
        <f t="shared" si="85"/>
        <v>0</v>
      </c>
      <c r="AV123" s="1">
        <f t="shared" si="86"/>
        <v>10</v>
      </c>
      <c r="AW123" s="1">
        <f t="shared" si="87"/>
        <v>131</v>
      </c>
      <c r="AX123" s="1">
        <f t="shared" si="88"/>
        <v>88</v>
      </c>
      <c r="AY123" s="1">
        <f t="shared" si="89"/>
        <v>88</v>
      </c>
      <c r="AZ123" s="1">
        <f t="shared" si="90"/>
        <v>5180</v>
      </c>
      <c r="BA123" s="1">
        <f t="shared" si="91"/>
        <v>5</v>
      </c>
      <c r="BB123" s="1">
        <f t="shared" si="92"/>
        <v>10</v>
      </c>
      <c r="BC123" s="1">
        <f t="shared" si="93"/>
        <v>0</v>
      </c>
      <c r="BD123" s="1">
        <f t="shared" si="94"/>
        <v>12</v>
      </c>
      <c r="BE123" s="1">
        <f t="shared" si="95"/>
        <v>183</v>
      </c>
      <c r="BF123" s="1">
        <f t="shared" si="96"/>
        <v>123</v>
      </c>
      <c r="BG123" s="1">
        <f t="shared" si="97"/>
        <v>123</v>
      </c>
      <c r="BH123" s="1">
        <f t="shared" si="98"/>
        <v>7252</v>
      </c>
      <c r="BI123" s="1">
        <f t="shared" si="99"/>
        <v>7</v>
      </c>
      <c r="BJ123" s="1">
        <f t="shared" si="100"/>
        <v>14</v>
      </c>
      <c r="BK123" s="1">
        <f t="shared" si="101"/>
        <v>0</v>
      </c>
      <c r="BL123" s="1">
        <f t="shared" si="102"/>
        <v>17</v>
      </c>
      <c r="BM123" s="1">
        <f t="shared" si="103"/>
        <v>235</v>
      </c>
      <c r="BN123" s="1">
        <f t="shared" si="104"/>
        <v>158</v>
      </c>
      <c r="BO123" s="1">
        <f t="shared" si="105"/>
        <v>158</v>
      </c>
      <c r="BP123" s="1">
        <f t="shared" si="106"/>
        <v>9324</v>
      </c>
      <c r="BQ123" s="1">
        <f t="shared" si="107"/>
        <v>9</v>
      </c>
      <c r="BR123" s="1">
        <f t="shared" si="108"/>
        <v>18</v>
      </c>
      <c r="BS123" s="1">
        <f t="shared" si="109"/>
        <v>0</v>
      </c>
      <c r="BT123" s="1">
        <f t="shared" si="110"/>
        <v>22</v>
      </c>
    </row>
    <row r="124" spans="1:72">
      <c r="A124" s="1">
        <v>120</v>
      </c>
      <c r="B124" s="1">
        <f t="shared" si="64"/>
        <v>72</v>
      </c>
      <c r="C124" s="1">
        <f t="shared" si="37"/>
        <v>72</v>
      </c>
      <c r="D124" s="1">
        <f t="shared" si="65"/>
        <v>36</v>
      </c>
      <c r="E124" s="1">
        <f t="shared" si="66"/>
        <v>36</v>
      </c>
      <c r="F124" s="1">
        <f t="shared" si="67"/>
        <v>36</v>
      </c>
      <c r="G124" s="1">
        <f t="shared" si="68"/>
        <v>36</v>
      </c>
      <c r="H124" s="1">
        <f t="shared" si="69"/>
        <v>36</v>
      </c>
      <c r="I124" s="2">
        <f t="shared" si="70"/>
        <v>117</v>
      </c>
      <c r="J124" s="2">
        <f t="shared" si="71"/>
        <v>50</v>
      </c>
      <c r="K124" s="2">
        <f t="shared" si="72"/>
        <v>100</v>
      </c>
      <c r="L124" s="2">
        <f t="shared" si="73"/>
        <v>66</v>
      </c>
      <c r="M124" s="2">
        <f t="shared" si="74"/>
        <v>1680</v>
      </c>
      <c r="N124" s="2">
        <f t="shared" si="50"/>
        <v>9502</v>
      </c>
      <c r="O124" s="2">
        <f t="shared" si="51"/>
        <v>-7822</v>
      </c>
      <c r="Q124" s="2">
        <f t="shared" si="52"/>
        <v>252</v>
      </c>
      <c r="R124" s="2">
        <f t="shared" si="53"/>
        <v>167</v>
      </c>
      <c r="S124" s="2">
        <f t="shared" si="54"/>
        <v>166</v>
      </c>
      <c r="T124" s="2">
        <f t="shared" si="55"/>
        <v>9502</v>
      </c>
      <c r="U124" s="2">
        <f t="shared" si="111"/>
        <v>25</v>
      </c>
      <c r="V124" s="2">
        <f t="shared" si="111"/>
        <v>16</v>
      </c>
      <c r="W124" s="2">
        <f t="shared" si="111"/>
        <v>16</v>
      </c>
      <c r="X124" s="2">
        <f t="shared" si="111"/>
        <v>950</v>
      </c>
      <c r="Y124" s="2">
        <f t="shared" si="112"/>
        <v>4</v>
      </c>
      <c r="Z124" s="2">
        <f t="shared" si="112"/>
        <v>8</v>
      </c>
      <c r="AA124" s="2">
        <f t="shared" si="112"/>
        <v>0</v>
      </c>
      <c r="AB124" s="2">
        <f t="shared" si="112"/>
        <v>10</v>
      </c>
      <c r="AC124" s="184">
        <f t="shared" si="59"/>
        <v>15</v>
      </c>
      <c r="AD124" s="2">
        <v>120</v>
      </c>
      <c r="AE124" s="2">
        <f t="shared" si="75"/>
        <v>277</v>
      </c>
      <c r="AF124" s="2">
        <f t="shared" si="76"/>
        <v>183</v>
      </c>
      <c r="AG124" s="2">
        <f t="shared" si="77"/>
        <v>182</v>
      </c>
      <c r="AH124" s="2">
        <f t="shared" si="78"/>
        <v>10452</v>
      </c>
      <c r="AI124" s="2">
        <v>10</v>
      </c>
      <c r="AJ124" s="2">
        <v>20</v>
      </c>
      <c r="AK124" s="2">
        <v>0</v>
      </c>
      <c r="AL124" s="2">
        <v>25</v>
      </c>
      <c r="AN124" s="1">
        <v>120</v>
      </c>
      <c r="AO124" s="1">
        <f t="shared" si="79"/>
        <v>110</v>
      </c>
      <c r="AP124" s="1">
        <f t="shared" si="80"/>
        <v>73</v>
      </c>
      <c r="AQ124" s="1">
        <f t="shared" si="81"/>
        <v>72</v>
      </c>
      <c r="AR124" s="1">
        <f t="shared" si="82"/>
        <v>4180</v>
      </c>
      <c r="AS124" s="1">
        <f t="shared" si="83"/>
        <v>4</v>
      </c>
      <c r="AT124" s="1">
        <f t="shared" si="84"/>
        <v>8</v>
      </c>
      <c r="AU124" s="1">
        <f t="shared" si="85"/>
        <v>0</v>
      </c>
      <c r="AV124" s="1">
        <f t="shared" si="86"/>
        <v>10</v>
      </c>
      <c r="AW124" s="1">
        <f t="shared" si="87"/>
        <v>138</v>
      </c>
      <c r="AX124" s="1">
        <f t="shared" si="88"/>
        <v>91</v>
      </c>
      <c r="AY124" s="1">
        <f t="shared" si="89"/>
        <v>91</v>
      </c>
      <c r="AZ124" s="1">
        <f t="shared" si="90"/>
        <v>5226</v>
      </c>
      <c r="BA124" s="1">
        <f t="shared" si="91"/>
        <v>5</v>
      </c>
      <c r="BB124" s="1">
        <f t="shared" si="92"/>
        <v>10</v>
      </c>
      <c r="BC124" s="1">
        <f t="shared" si="93"/>
        <v>0</v>
      </c>
      <c r="BD124" s="1">
        <f t="shared" si="94"/>
        <v>12</v>
      </c>
      <c r="BE124" s="1">
        <f t="shared" si="95"/>
        <v>193</v>
      </c>
      <c r="BF124" s="1">
        <f t="shared" si="96"/>
        <v>128</v>
      </c>
      <c r="BG124" s="1">
        <f t="shared" si="97"/>
        <v>127</v>
      </c>
      <c r="BH124" s="1">
        <f t="shared" si="98"/>
        <v>7316</v>
      </c>
      <c r="BI124" s="1">
        <f t="shared" si="99"/>
        <v>7</v>
      </c>
      <c r="BJ124" s="1">
        <f t="shared" si="100"/>
        <v>14</v>
      </c>
      <c r="BK124" s="1">
        <f t="shared" si="101"/>
        <v>0</v>
      </c>
      <c r="BL124" s="1">
        <f t="shared" si="102"/>
        <v>17</v>
      </c>
      <c r="BM124" s="1">
        <f t="shared" si="103"/>
        <v>249</v>
      </c>
      <c r="BN124" s="1">
        <f t="shared" si="104"/>
        <v>164</v>
      </c>
      <c r="BO124" s="1">
        <f t="shared" si="105"/>
        <v>163</v>
      </c>
      <c r="BP124" s="1">
        <f t="shared" si="106"/>
        <v>9406</v>
      </c>
      <c r="BQ124" s="1">
        <f t="shared" si="107"/>
        <v>9</v>
      </c>
      <c r="BR124" s="1">
        <f t="shared" si="108"/>
        <v>18</v>
      </c>
      <c r="BS124" s="1">
        <f t="shared" si="109"/>
        <v>0</v>
      </c>
      <c r="BT124" s="1">
        <f t="shared" si="110"/>
        <v>22</v>
      </c>
    </row>
    <row r="125" spans="1:72">
      <c r="A125" s="1">
        <v>121</v>
      </c>
      <c r="B125" s="1">
        <f t="shared" si="64"/>
        <v>72</v>
      </c>
      <c r="C125" s="1">
        <f t="shared" si="37"/>
        <v>72</v>
      </c>
      <c r="D125" s="1">
        <f t="shared" si="65"/>
        <v>36</v>
      </c>
      <c r="E125" s="1">
        <f t="shared" si="66"/>
        <v>36</v>
      </c>
      <c r="F125" s="1">
        <f t="shared" si="67"/>
        <v>36</v>
      </c>
      <c r="G125" s="1">
        <f t="shared" si="68"/>
        <v>36</v>
      </c>
      <c r="H125" s="1">
        <f t="shared" si="69"/>
        <v>36</v>
      </c>
      <c r="I125" s="2">
        <f t="shared" si="70"/>
        <v>117</v>
      </c>
      <c r="J125" s="2">
        <f t="shared" si="71"/>
        <v>50</v>
      </c>
      <c r="K125" s="2">
        <f t="shared" si="72"/>
        <v>100</v>
      </c>
      <c r="L125" s="2">
        <f t="shared" si="73"/>
        <v>66</v>
      </c>
      <c r="M125" s="2">
        <f t="shared" si="74"/>
        <v>1680</v>
      </c>
      <c r="N125" s="2">
        <f t="shared" si="50"/>
        <v>9585</v>
      </c>
      <c r="O125" s="2">
        <f t="shared" si="51"/>
        <v>-7905</v>
      </c>
      <c r="Q125" s="2">
        <f t="shared" si="52"/>
        <v>252</v>
      </c>
      <c r="R125" s="2">
        <f t="shared" si="53"/>
        <v>167</v>
      </c>
      <c r="S125" s="2">
        <f t="shared" si="54"/>
        <v>166</v>
      </c>
      <c r="T125" s="2">
        <f t="shared" si="55"/>
        <v>9585</v>
      </c>
      <c r="U125" s="2">
        <f t="shared" si="111"/>
        <v>25</v>
      </c>
      <c r="V125" s="2">
        <f t="shared" si="111"/>
        <v>16</v>
      </c>
      <c r="W125" s="2">
        <f t="shared" si="111"/>
        <v>16</v>
      </c>
      <c r="X125" s="2">
        <f t="shared" si="111"/>
        <v>958</v>
      </c>
      <c r="Y125" s="2">
        <f t="shared" si="112"/>
        <v>4</v>
      </c>
      <c r="Z125" s="2">
        <f t="shared" si="112"/>
        <v>8</v>
      </c>
      <c r="AA125" s="2">
        <f t="shared" si="112"/>
        <v>0</v>
      </c>
      <c r="AB125" s="2">
        <f t="shared" si="112"/>
        <v>10</v>
      </c>
      <c r="AC125" s="184">
        <f t="shared" si="59"/>
        <v>0</v>
      </c>
      <c r="AD125" s="164">
        <v>121</v>
      </c>
      <c r="AE125" s="2">
        <f t="shared" si="75"/>
        <v>277</v>
      </c>
      <c r="AF125" s="2">
        <f t="shared" si="76"/>
        <v>183</v>
      </c>
      <c r="AG125" s="2">
        <f t="shared" si="77"/>
        <v>182</v>
      </c>
      <c r="AH125" s="2">
        <f t="shared" si="78"/>
        <v>10543</v>
      </c>
      <c r="AI125" s="2">
        <v>10</v>
      </c>
      <c r="AJ125" s="2">
        <v>20</v>
      </c>
      <c r="AK125" s="2">
        <v>0</v>
      </c>
      <c r="AL125" s="2">
        <v>25</v>
      </c>
      <c r="AN125" s="1">
        <v>121</v>
      </c>
      <c r="AO125" s="1">
        <f t="shared" si="79"/>
        <v>110</v>
      </c>
      <c r="AP125" s="1">
        <f t="shared" si="80"/>
        <v>73</v>
      </c>
      <c r="AQ125" s="1">
        <f t="shared" si="81"/>
        <v>72</v>
      </c>
      <c r="AR125" s="1">
        <f t="shared" si="82"/>
        <v>4217</v>
      </c>
      <c r="AS125" s="1">
        <f t="shared" si="83"/>
        <v>4</v>
      </c>
      <c r="AT125" s="1">
        <f t="shared" si="84"/>
        <v>8</v>
      </c>
      <c r="AU125" s="1">
        <f t="shared" si="85"/>
        <v>0</v>
      </c>
      <c r="AV125" s="1">
        <f t="shared" si="86"/>
        <v>10</v>
      </c>
      <c r="AW125" s="1">
        <f t="shared" si="87"/>
        <v>138</v>
      </c>
      <c r="AX125" s="1">
        <f t="shared" si="88"/>
        <v>91</v>
      </c>
      <c r="AY125" s="1">
        <f t="shared" si="89"/>
        <v>91</v>
      </c>
      <c r="AZ125" s="1">
        <f t="shared" si="90"/>
        <v>5271</v>
      </c>
      <c r="BA125" s="1">
        <f t="shared" si="91"/>
        <v>5</v>
      </c>
      <c r="BB125" s="1">
        <f t="shared" si="92"/>
        <v>10</v>
      </c>
      <c r="BC125" s="1">
        <f t="shared" si="93"/>
        <v>0</v>
      </c>
      <c r="BD125" s="1">
        <f t="shared" si="94"/>
        <v>12</v>
      </c>
      <c r="BE125" s="1">
        <f t="shared" si="95"/>
        <v>193</v>
      </c>
      <c r="BF125" s="1">
        <f t="shared" si="96"/>
        <v>128</v>
      </c>
      <c r="BG125" s="1">
        <f t="shared" si="97"/>
        <v>127</v>
      </c>
      <c r="BH125" s="1">
        <f t="shared" si="98"/>
        <v>7380</v>
      </c>
      <c r="BI125" s="1">
        <f t="shared" si="99"/>
        <v>7</v>
      </c>
      <c r="BJ125" s="1">
        <f t="shared" si="100"/>
        <v>14</v>
      </c>
      <c r="BK125" s="1">
        <f t="shared" si="101"/>
        <v>0</v>
      </c>
      <c r="BL125" s="1">
        <f t="shared" si="102"/>
        <v>17</v>
      </c>
      <c r="BM125" s="1">
        <f t="shared" si="103"/>
        <v>249</v>
      </c>
      <c r="BN125" s="1">
        <f t="shared" si="104"/>
        <v>164</v>
      </c>
      <c r="BO125" s="1">
        <f t="shared" si="105"/>
        <v>163</v>
      </c>
      <c r="BP125" s="1">
        <f t="shared" si="106"/>
        <v>9488</v>
      </c>
      <c r="BQ125" s="1">
        <f t="shared" si="107"/>
        <v>9</v>
      </c>
      <c r="BR125" s="1">
        <f t="shared" si="108"/>
        <v>18</v>
      </c>
      <c r="BS125" s="1">
        <f t="shared" si="109"/>
        <v>0</v>
      </c>
      <c r="BT125" s="1">
        <f t="shared" si="110"/>
        <v>22</v>
      </c>
    </row>
    <row r="126" spans="1:72">
      <c r="A126" s="1">
        <v>122</v>
      </c>
      <c r="B126" s="1">
        <f t="shared" si="64"/>
        <v>72</v>
      </c>
      <c r="C126" s="1">
        <f t="shared" si="37"/>
        <v>72</v>
      </c>
      <c r="D126" s="1">
        <f t="shared" si="65"/>
        <v>36</v>
      </c>
      <c r="E126" s="1">
        <f t="shared" si="66"/>
        <v>36</v>
      </c>
      <c r="F126" s="1">
        <f t="shared" si="67"/>
        <v>36</v>
      </c>
      <c r="G126" s="1">
        <f t="shared" si="68"/>
        <v>36</v>
      </c>
      <c r="H126" s="1">
        <f t="shared" si="69"/>
        <v>36</v>
      </c>
      <c r="I126" s="2">
        <f t="shared" si="70"/>
        <v>117</v>
      </c>
      <c r="J126" s="2">
        <f t="shared" si="71"/>
        <v>50</v>
      </c>
      <c r="K126" s="2">
        <f t="shared" si="72"/>
        <v>100</v>
      </c>
      <c r="L126" s="2">
        <f t="shared" si="73"/>
        <v>66</v>
      </c>
      <c r="M126" s="2">
        <f t="shared" si="74"/>
        <v>1680</v>
      </c>
      <c r="N126" s="2">
        <f t="shared" si="50"/>
        <v>9668</v>
      </c>
      <c r="O126" s="2">
        <f t="shared" si="51"/>
        <v>-7988</v>
      </c>
      <c r="Q126" s="2">
        <f t="shared" si="52"/>
        <v>252</v>
      </c>
      <c r="R126" s="2">
        <f t="shared" si="53"/>
        <v>167</v>
      </c>
      <c r="S126" s="2">
        <f t="shared" si="54"/>
        <v>166</v>
      </c>
      <c r="T126" s="2">
        <f t="shared" si="55"/>
        <v>9668</v>
      </c>
      <c r="U126" s="2">
        <f t="shared" si="111"/>
        <v>25</v>
      </c>
      <c r="V126" s="2">
        <f t="shared" si="111"/>
        <v>16</v>
      </c>
      <c r="W126" s="2">
        <f t="shared" si="111"/>
        <v>16</v>
      </c>
      <c r="X126" s="2">
        <f t="shared" si="111"/>
        <v>966</v>
      </c>
      <c r="Y126" s="2">
        <f t="shared" si="112"/>
        <v>4</v>
      </c>
      <c r="Z126" s="2">
        <f t="shared" si="112"/>
        <v>8</v>
      </c>
      <c r="AA126" s="2">
        <f t="shared" si="112"/>
        <v>0</v>
      </c>
      <c r="AB126" s="2">
        <f t="shared" si="112"/>
        <v>10</v>
      </c>
      <c r="AC126" s="184">
        <f t="shared" si="59"/>
        <v>0</v>
      </c>
      <c r="AD126" s="2">
        <v>122</v>
      </c>
      <c r="AE126" s="2">
        <f t="shared" si="75"/>
        <v>277</v>
      </c>
      <c r="AF126" s="2">
        <f t="shared" si="76"/>
        <v>183</v>
      </c>
      <c r="AG126" s="2">
        <f t="shared" si="77"/>
        <v>182</v>
      </c>
      <c r="AH126" s="2">
        <f t="shared" si="78"/>
        <v>10634</v>
      </c>
      <c r="AI126" s="2">
        <v>10</v>
      </c>
      <c r="AJ126" s="2">
        <v>20</v>
      </c>
      <c r="AK126" s="2">
        <v>0</v>
      </c>
      <c r="AL126" s="2">
        <v>25</v>
      </c>
      <c r="AN126" s="1">
        <v>122</v>
      </c>
      <c r="AO126" s="1">
        <f t="shared" si="79"/>
        <v>110</v>
      </c>
      <c r="AP126" s="1">
        <f t="shared" si="80"/>
        <v>73</v>
      </c>
      <c r="AQ126" s="1">
        <f t="shared" si="81"/>
        <v>72</v>
      </c>
      <c r="AR126" s="1">
        <f t="shared" si="82"/>
        <v>4253</v>
      </c>
      <c r="AS126" s="1">
        <f t="shared" si="83"/>
        <v>4</v>
      </c>
      <c r="AT126" s="1">
        <f t="shared" si="84"/>
        <v>8</v>
      </c>
      <c r="AU126" s="1">
        <f t="shared" si="85"/>
        <v>0</v>
      </c>
      <c r="AV126" s="1">
        <f t="shared" si="86"/>
        <v>10</v>
      </c>
      <c r="AW126" s="1">
        <f t="shared" si="87"/>
        <v>138</v>
      </c>
      <c r="AX126" s="1">
        <f t="shared" si="88"/>
        <v>91</v>
      </c>
      <c r="AY126" s="1">
        <f t="shared" si="89"/>
        <v>91</v>
      </c>
      <c r="AZ126" s="1">
        <f t="shared" si="90"/>
        <v>5317</v>
      </c>
      <c r="BA126" s="1">
        <f t="shared" si="91"/>
        <v>5</v>
      </c>
      <c r="BB126" s="1">
        <f t="shared" si="92"/>
        <v>10</v>
      </c>
      <c r="BC126" s="1">
        <f t="shared" si="93"/>
        <v>0</v>
      </c>
      <c r="BD126" s="1">
        <f t="shared" si="94"/>
        <v>12</v>
      </c>
      <c r="BE126" s="1">
        <f t="shared" si="95"/>
        <v>193</v>
      </c>
      <c r="BF126" s="1">
        <f t="shared" si="96"/>
        <v>128</v>
      </c>
      <c r="BG126" s="1">
        <f t="shared" si="97"/>
        <v>127</v>
      </c>
      <c r="BH126" s="1">
        <f t="shared" si="98"/>
        <v>7443</v>
      </c>
      <c r="BI126" s="1">
        <f t="shared" si="99"/>
        <v>7</v>
      </c>
      <c r="BJ126" s="1">
        <f t="shared" si="100"/>
        <v>14</v>
      </c>
      <c r="BK126" s="1">
        <f t="shared" si="101"/>
        <v>0</v>
      </c>
      <c r="BL126" s="1">
        <f t="shared" si="102"/>
        <v>17</v>
      </c>
      <c r="BM126" s="1">
        <f t="shared" si="103"/>
        <v>249</v>
      </c>
      <c r="BN126" s="1">
        <f t="shared" si="104"/>
        <v>164</v>
      </c>
      <c r="BO126" s="1">
        <f t="shared" si="105"/>
        <v>163</v>
      </c>
      <c r="BP126" s="1">
        <f t="shared" si="106"/>
        <v>9570</v>
      </c>
      <c r="BQ126" s="1">
        <f t="shared" si="107"/>
        <v>9</v>
      </c>
      <c r="BR126" s="1">
        <f t="shared" si="108"/>
        <v>18</v>
      </c>
      <c r="BS126" s="1">
        <f t="shared" si="109"/>
        <v>0</v>
      </c>
      <c r="BT126" s="1">
        <f t="shared" si="110"/>
        <v>22</v>
      </c>
    </row>
    <row r="127" spans="1:72">
      <c r="A127" s="1">
        <v>123</v>
      </c>
      <c r="B127" s="1">
        <f t="shared" si="64"/>
        <v>72</v>
      </c>
      <c r="C127" s="1">
        <f t="shared" si="37"/>
        <v>72</v>
      </c>
      <c r="D127" s="1">
        <f t="shared" si="65"/>
        <v>36</v>
      </c>
      <c r="E127" s="1">
        <f t="shared" si="66"/>
        <v>36</v>
      </c>
      <c r="F127" s="1">
        <f t="shared" si="67"/>
        <v>36</v>
      </c>
      <c r="G127" s="1">
        <f t="shared" si="68"/>
        <v>36</v>
      </c>
      <c r="H127" s="1">
        <f t="shared" si="69"/>
        <v>36</v>
      </c>
      <c r="I127" s="2">
        <f t="shared" si="70"/>
        <v>117</v>
      </c>
      <c r="J127" s="2">
        <f t="shared" si="71"/>
        <v>50</v>
      </c>
      <c r="K127" s="2">
        <f t="shared" si="72"/>
        <v>100</v>
      </c>
      <c r="L127" s="2">
        <f t="shared" si="73"/>
        <v>66</v>
      </c>
      <c r="M127" s="2">
        <f t="shared" si="74"/>
        <v>1680</v>
      </c>
      <c r="N127" s="2">
        <f t="shared" si="50"/>
        <v>9751</v>
      </c>
      <c r="O127" s="2">
        <f t="shared" si="51"/>
        <v>-8071</v>
      </c>
      <c r="Q127" s="2">
        <f t="shared" si="52"/>
        <v>252</v>
      </c>
      <c r="R127" s="2">
        <f t="shared" si="53"/>
        <v>167</v>
      </c>
      <c r="S127" s="2">
        <f t="shared" si="54"/>
        <v>166</v>
      </c>
      <c r="T127" s="2">
        <f t="shared" si="55"/>
        <v>9751</v>
      </c>
      <c r="U127" s="2">
        <f t="shared" si="111"/>
        <v>25</v>
      </c>
      <c r="V127" s="2">
        <f t="shared" si="111"/>
        <v>16</v>
      </c>
      <c r="W127" s="2">
        <f t="shared" si="111"/>
        <v>16</v>
      </c>
      <c r="X127" s="2">
        <f t="shared" si="111"/>
        <v>975</v>
      </c>
      <c r="Y127" s="2">
        <f t="shared" si="112"/>
        <v>4</v>
      </c>
      <c r="Z127" s="2">
        <f t="shared" si="112"/>
        <v>8</v>
      </c>
      <c r="AA127" s="2">
        <f t="shared" si="112"/>
        <v>0</v>
      </c>
      <c r="AB127" s="2">
        <f t="shared" si="112"/>
        <v>10</v>
      </c>
      <c r="AC127" s="184">
        <f t="shared" si="59"/>
        <v>0</v>
      </c>
      <c r="AD127" s="164">
        <v>123</v>
      </c>
      <c r="AE127" s="2">
        <f t="shared" si="75"/>
        <v>277</v>
      </c>
      <c r="AF127" s="2">
        <f t="shared" si="76"/>
        <v>183</v>
      </c>
      <c r="AG127" s="2">
        <f t="shared" si="77"/>
        <v>182</v>
      </c>
      <c r="AH127" s="2">
        <f t="shared" si="78"/>
        <v>10726</v>
      </c>
      <c r="AI127" s="2">
        <v>10</v>
      </c>
      <c r="AJ127" s="2">
        <v>20</v>
      </c>
      <c r="AK127" s="2">
        <v>0</v>
      </c>
      <c r="AL127" s="2">
        <v>25</v>
      </c>
      <c r="AN127" s="1">
        <v>123</v>
      </c>
      <c r="AO127" s="1">
        <f t="shared" si="79"/>
        <v>110</v>
      </c>
      <c r="AP127" s="1">
        <f t="shared" si="80"/>
        <v>73</v>
      </c>
      <c r="AQ127" s="1">
        <f t="shared" si="81"/>
        <v>72</v>
      </c>
      <c r="AR127" s="1">
        <f t="shared" si="82"/>
        <v>4290</v>
      </c>
      <c r="AS127" s="1">
        <f t="shared" si="83"/>
        <v>4</v>
      </c>
      <c r="AT127" s="1">
        <f t="shared" si="84"/>
        <v>8</v>
      </c>
      <c r="AU127" s="1">
        <f t="shared" si="85"/>
        <v>0</v>
      </c>
      <c r="AV127" s="1">
        <f t="shared" si="86"/>
        <v>10</v>
      </c>
      <c r="AW127" s="1">
        <f t="shared" si="87"/>
        <v>138</v>
      </c>
      <c r="AX127" s="1">
        <f t="shared" si="88"/>
        <v>91</v>
      </c>
      <c r="AY127" s="1">
        <f t="shared" si="89"/>
        <v>91</v>
      </c>
      <c r="AZ127" s="1">
        <f t="shared" si="90"/>
        <v>5363</v>
      </c>
      <c r="BA127" s="1">
        <f t="shared" si="91"/>
        <v>5</v>
      </c>
      <c r="BB127" s="1">
        <f t="shared" si="92"/>
        <v>10</v>
      </c>
      <c r="BC127" s="1">
        <f t="shared" si="93"/>
        <v>0</v>
      </c>
      <c r="BD127" s="1">
        <f t="shared" si="94"/>
        <v>12</v>
      </c>
      <c r="BE127" s="1">
        <f t="shared" si="95"/>
        <v>193</v>
      </c>
      <c r="BF127" s="1">
        <f t="shared" si="96"/>
        <v>128</v>
      </c>
      <c r="BG127" s="1">
        <f t="shared" si="97"/>
        <v>127</v>
      </c>
      <c r="BH127" s="1">
        <f t="shared" si="98"/>
        <v>7508</v>
      </c>
      <c r="BI127" s="1">
        <f t="shared" si="99"/>
        <v>7</v>
      </c>
      <c r="BJ127" s="1">
        <f t="shared" si="100"/>
        <v>14</v>
      </c>
      <c r="BK127" s="1">
        <f t="shared" si="101"/>
        <v>0</v>
      </c>
      <c r="BL127" s="1">
        <f t="shared" si="102"/>
        <v>17</v>
      </c>
      <c r="BM127" s="1">
        <f t="shared" si="103"/>
        <v>249</v>
      </c>
      <c r="BN127" s="1">
        <f t="shared" si="104"/>
        <v>164</v>
      </c>
      <c r="BO127" s="1">
        <f t="shared" si="105"/>
        <v>163</v>
      </c>
      <c r="BP127" s="1">
        <f t="shared" si="106"/>
        <v>9653</v>
      </c>
      <c r="BQ127" s="1">
        <f t="shared" si="107"/>
        <v>9</v>
      </c>
      <c r="BR127" s="1">
        <f t="shared" si="108"/>
        <v>18</v>
      </c>
      <c r="BS127" s="1">
        <f t="shared" si="109"/>
        <v>0</v>
      </c>
      <c r="BT127" s="1">
        <f t="shared" si="110"/>
        <v>22</v>
      </c>
    </row>
    <row r="128" spans="1:72">
      <c r="A128" s="1">
        <v>124</v>
      </c>
      <c r="B128" s="1">
        <f t="shared" si="64"/>
        <v>72</v>
      </c>
      <c r="C128" s="1">
        <f t="shared" si="37"/>
        <v>72</v>
      </c>
      <c r="D128" s="1">
        <f t="shared" si="65"/>
        <v>36</v>
      </c>
      <c r="E128" s="1">
        <f t="shared" si="66"/>
        <v>36</v>
      </c>
      <c r="F128" s="1">
        <f t="shared" si="67"/>
        <v>36</v>
      </c>
      <c r="G128" s="1">
        <f t="shared" si="68"/>
        <v>36</v>
      </c>
      <c r="H128" s="1">
        <f t="shared" si="69"/>
        <v>36</v>
      </c>
      <c r="I128" s="2">
        <f t="shared" si="70"/>
        <v>117</v>
      </c>
      <c r="J128" s="2">
        <f t="shared" si="71"/>
        <v>50</v>
      </c>
      <c r="K128" s="2">
        <f t="shared" si="72"/>
        <v>100</v>
      </c>
      <c r="L128" s="2">
        <f t="shared" si="73"/>
        <v>66</v>
      </c>
      <c r="M128" s="2">
        <f t="shared" si="74"/>
        <v>1680</v>
      </c>
      <c r="N128" s="2">
        <f t="shared" si="50"/>
        <v>9834</v>
      </c>
      <c r="O128" s="2">
        <f t="shared" si="51"/>
        <v>-8154</v>
      </c>
      <c r="Q128" s="2">
        <f t="shared" si="52"/>
        <v>252</v>
      </c>
      <c r="R128" s="2">
        <f t="shared" si="53"/>
        <v>167</v>
      </c>
      <c r="S128" s="2">
        <f t="shared" si="54"/>
        <v>166</v>
      </c>
      <c r="T128" s="2">
        <f t="shared" si="55"/>
        <v>9834</v>
      </c>
      <c r="U128" s="2">
        <f t="shared" si="111"/>
        <v>25</v>
      </c>
      <c r="V128" s="2">
        <f t="shared" si="111"/>
        <v>16</v>
      </c>
      <c r="W128" s="2">
        <f t="shared" si="111"/>
        <v>16</v>
      </c>
      <c r="X128" s="2">
        <f t="shared" si="111"/>
        <v>983</v>
      </c>
      <c r="Y128" s="2">
        <f t="shared" si="112"/>
        <v>4</v>
      </c>
      <c r="Z128" s="2">
        <f t="shared" si="112"/>
        <v>8</v>
      </c>
      <c r="AA128" s="2">
        <f t="shared" si="112"/>
        <v>0</v>
      </c>
      <c r="AB128" s="2">
        <f t="shared" si="112"/>
        <v>10</v>
      </c>
      <c r="AC128" s="184">
        <f t="shared" si="59"/>
        <v>0</v>
      </c>
      <c r="AD128" s="2">
        <v>124</v>
      </c>
      <c r="AE128" s="2">
        <f t="shared" si="75"/>
        <v>277</v>
      </c>
      <c r="AF128" s="2">
        <f t="shared" si="76"/>
        <v>183</v>
      </c>
      <c r="AG128" s="2">
        <f t="shared" si="77"/>
        <v>182</v>
      </c>
      <c r="AH128" s="2">
        <f t="shared" si="78"/>
        <v>10817</v>
      </c>
      <c r="AI128" s="2">
        <v>10</v>
      </c>
      <c r="AJ128" s="2">
        <v>20</v>
      </c>
      <c r="AK128" s="2">
        <v>0</v>
      </c>
      <c r="AL128" s="2">
        <v>25</v>
      </c>
      <c r="AN128" s="1">
        <v>124</v>
      </c>
      <c r="AO128" s="1">
        <f t="shared" si="79"/>
        <v>110</v>
      </c>
      <c r="AP128" s="1">
        <f t="shared" si="80"/>
        <v>73</v>
      </c>
      <c r="AQ128" s="1">
        <f t="shared" si="81"/>
        <v>72</v>
      </c>
      <c r="AR128" s="1">
        <f t="shared" si="82"/>
        <v>4326</v>
      </c>
      <c r="AS128" s="1">
        <f t="shared" si="83"/>
        <v>4</v>
      </c>
      <c r="AT128" s="1">
        <f t="shared" si="84"/>
        <v>8</v>
      </c>
      <c r="AU128" s="1">
        <f t="shared" si="85"/>
        <v>0</v>
      </c>
      <c r="AV128" s="1">
        <f t="shared" si="86"/>
        <v>10</v>
      </c>
      <c r="AW128" s="1">
        <f t="shared" si="87"/>
        <v>138</v>
      </c>
      <c r="AX128" s="1">
        <f t="shared" si="88"/>
        <v>91</v>
      </c>
      <c r="AY128" s="1">
        <f t="shared" si="89"/>
        <v>91</v>
      </c>
      <c r="AZ128" s="1">
        <f t="shared" si="90"/>
        <v>5408</v>
      </c>
      <c r="BA128" s="1">
        <f t="shared" si="91"/>
        <v>5</v>
      </c>
      <c r="BB128" s="1">
        <f t="shared" si="92"/>
        <v>10</v>
      </c>
      <c r="BC128" s="1">
        <f t="shared" si="93"/>
        <v>0</v>
      </c>
      <c r="BD128" s="1">
        <f t="shared" si="94"/>
        <v>12</v>
      </c>
      <c r="BE128" s="1">
        <f t="shared" si="95"/>
        <v>193</v>
      </c>
      <c r="BF128" s="1">
        <f t="shared" si="96"/>
        <v>128</v>
      </c>
      <c r="BG128" s="1">
        <f t="shared" si="97"/>
        <v>127</v>
      </c>
      <c r="BH128" s="1">
        <f t="shared" si="98"/>
        <v>7571</v>
      </c>
      <c r="BI128" s="1">
        <f t="shared" si="99"/>
        <v>7</v>
      </c>
      <c r="BJ128" s="1">
        <f t="shared" si="100"/>
        <v>14</v>
      </c>
      <c r="BK128" s="1">
        <f t="shared" si="101"/>
        <v>0</v>
      </c>
      <c r="BL128" s="1">
        <f t="shared" si="102"/>
        <v>17</v>
      </c>
      <c r="BM128" s="1">
        <f t="shared" si="103"/>
        <v>249</v>
      </c>
      <c r="BN128" s="1">
        <f t="shared" si="104"/>
        <v>164</v>
      </c>
      <c r="BO128" s="1">
        <f t="shared" si="105"/>
        <v>163</v>
      </c>
      <c r="BP128" s="1">
        <f t="shared" si="106"/>
        <v>9735</v>
      </c>
      <c r="BQ128" s="1">
        <f t="shared" si="107"/>
        <v>9</v>
      </c>
      <c r="BR128" s="1">
        <f t="shared" si="108"/>
        <v>18</v>
      </c>
      <c r="BS128" s="1">
        <f t="shared" si="109"/>
        <v>0</v>
      </c>
      <c r="BT128" s="1">
        <f t="shared" si="110"/>
        <v>22</v>
      </c>
    </row>
    <row r="129" spans="1:72">
      <c r="A129" s="1">
        <v>125</v>
      </c>
      <c r="B129" s="1">
        <f t="shared" si="64"/>
        <v>75</v>
      </c>
      <c r="C129" s="1">
        <f t="shared" si="37"/>
        <v>75</v>
      </c>
      <c r="D129" s="1">
        <f t="shared" si="65"/>
        <v>37</v>
      </c>
      <c r="E129" s="1">
        <f t="shared" si="66"/>
        <v>37</v>
      </c>
      <c r="F129" s="1">
        <f t="shared" si="67"/>
        <v>37</v>
      </c>
      <c r="G129" s="1">
        <f t="shared" si="68"/>
        <v>37</v>
      </c>
      <c r="H129" s="1">
        <f t="shared" si="69"/>
        <v>37</v>
      </c>
      <c r="I129" s="2">
        <f t="shared" si="70"/>
        <v>122</v>
      </c>
      <c r="J129" s="2">
        <f t="shared" si="71"/>
        <v>52</v>
      </c>
      <c r="K129" s="2">
        <f t="shared" si="72"/>
        <v>105</v>
      </c>
      <c r="L129" s="2">
        <f t="shared" si="73"/>
        <v>70</v>
      </c>
      <c r="M129" s="2">
        <f t="shared" si="74"/>
        <v>1750</v>
      </c>
      <c r="N129" s="2">
        <f t="shared" si="50"/>
        <v>9918</v>
      </c>
      <c r="O129" s="2">
        <f t="shared" si="51"/>
        <v>-8168</v>
      </c>
      <c r="Q129" s="2">
        <f t="shared" si="52"/>
        <v>260</v>
      </c>
      <c r="R129" s="2">
        <f t="shared" si="53"/>
        <v>174</v>
      </c>
      <c r="S129" s="2">
        <f t="shared" si="54"/>
        <v>175</v>
      </c>
      <c r="T129" s="2">
        <f t="shared" si="55"/>
        <v>9918</v>
      </c>
      <c r="U129" s="2">
        <f t="shared" si="111"/>
        <v>26</v>
      </c>
      <c r="V129" s="2">
        <f t="shared" si="111"/>
        <v>17</v>
      </c>
      <c r="W129" s="2">
        <f t="shared" si="111"/>
        <v>17</v>
      </c>
      <c r="X129" s="2">
        <f t="shared" si="111"/>
        <v>991</v>
      </c>
      <c r="Y129" s="2">
        <f t="shared" si="112"/>
        <v>4</v>
      </c>
      <c r="Z129" s="2">
        <f t="shared" si="112"/>
        <v>8</v>
      </c>
      <c r="AA129" s="2">
        <f t="shared" si="112"/>
        <v>0</v>
      </c>
      <c r="AB129" s="2">
        <f t="shared" si="112"/>
        <v>10</v>
      </c>
      <c r="AC129" s="184">
        <f t="shared" si="59"/>
        <v>9</v>
      </c>
      <c r="AD129" s="164">
        <v>125</v>
      </c>
      <c r="AE129" s="2">
        <f t="shared" si="75"/>
        <v>286</v>
      </c>
      <c r="AF129" s="2">
        <f t="shared" si="76"/>
        <v>191</v>
      </c>
      <c r="AG129" s="2">
        <f t="shared" si="77"/>
        <v>192</v>
      </c>
      <c r="AH129" s="2">
        <f t="shared" si="78"/>
        <v>10909</v>
      </c>
      <c r="AI129" s="2">
        <v>10</v>
      </c>
      <c r="AJ129" s="2">
        <v>20</v>
      </c>
      <c r="AK129" s="2">
        <v>0</v>
      </c>
      <c r="AL129" s="2">
        <v>25</v>
      </c>
      <c r="AN129" s="1">
        <v>125</v>
      </c>
      <c r="AO129" s="1">
        <f t="shared" si="79"/>
        <v>114</v>
      </c>
      <c r="AP129" s="1">
        <f t="shared" si="80"/>
        <v>76</v>
      </c>
      <c r="AQ129" s="1">
        <f t="shared" si="81"/>
        <v>76</v>
      </c>
      <c r="AR129" s="1">
        <f t="shared" si="82"/>
        <v>4363</v>
      </c>
      <c r="AS129" s="1">
        <f t="shared" si="83"/>
        <v>4</v>
      </c>
      <c r="AT129" s="1">
        <f t="shared" si="84"/>
        <v>8</v>
      </c>
      <c r="AU129" s="1">
        <f t="shared" si="85"/>
        <v>0</v>
      </c>
      <c r="AV129" s="1">
        <f t="shared" si="86"/>
        <v>10</v>
      </c>
      <c r="AW129" s="1">
        <f t="shared" si="87"/>
        <v>143</v>
      </c>
      <c r="AX129" s="1">
        <f t="shared" si="88"/>
        <v>95</v>
      </c>
      <c r="AY129" s="1">
        <f t="shared" si="89"/>
        <v>96</v>
      </c>
      <c r="AZ129" s="1">
        <f t="shared" si="90"/>
        <v>5454</v>
      </c>
      <c r="BA129" s="1">
        <f t="shared" si="91"/>
        <v>5</v>
      </c>
      <c r="BB129" s="1">
        <f t="shared" si="92"/>
        <v>10</v>
      </c>
      <c r="BC129" s="1">
        <f t="shared" si="93"/>
        <v>0</v>
      </c>
      <c r="BD129" s="1">
        <f t="shared" si="94"/>
        <v>12</v>
      </c>
      <c r="BE129" s="1">
        <f t="shared" si="95"/>
        <v>200</v>
      </c>
      <c r="BF129" s="1">
        <f t="shared" si="96"/>
        <v>133</v>
      </c>
      <c r="BG129" s="1">
        <f t="shared" si="97"/>
        <v>134</v>
      </c>
      <c r="BH129" s="1">
        <f t="shared" si="98"/>
        <v>7636</v>
      </c>
      <c r="BI129" s="1">
        <f t="shared" si="99"/>
        <v>7</v>
      </c>
      <c r="BJ129" s="1">
        <f t="shared" si="100"/>
        <v>14</v>
      </c>
      <c r="BK129" s="1">
        <f t="shared" si="101"/>
        <v>0</v>
      </c>
      <c r="BL129" s="1">
        <f t="shared" si="102"/>
        <v>17</v>
      </c>
      <c r="BM129" s="1">
        <f t="shared" si="103"/>
        <v>257</v>
      </c>
      <c r="BN129" s="1">
        <f t="shared" si="104"/>
        <v>171</v>
      </c>
      <c r="BO129" s="1">
        <f t="shared" si="105"/>
        <v>172</v>
      </c>
      <c r="BP129" s="1">
        <f t="shared" si="106"/>
        <v>9818</v>
      </c>
      <c r="BQ129" s="1">
        <f t="shared" si="107"/>
        <v>9</v>
      </c>
      <c r="BR129" s="1">
        <f t="shared" si="108"/>
        <v>18</v>
      </c>
      <c r="BS129" s="1">
        <f t="shared" si="109"/>
        <v>0</v>
      </c>
      <c r="BT129" s="1">
        <f t="shared" si="110"/>
        <v>22</v>
      </c>
    </row>
    <row r="130" spans="1:72">
      <c r="A130" s="1">
        <v>126</v>
      </c>
      <c r="B130" s="1">
        <f t="shared" si="64"/>
        <v>75</v>
      </c>
      <c r="C130" s="1">
        <f t="shared" si="37"/>
        <v>75</v>
      </c>
      <c r="D130" s="1">
        <f t="shared" si="65"/>
        <v>37</v>
      </c>
      <c r="E130" s="1">
        <f t="shared" si="66"/>
        <v>37</v>
      </c>
      <c r="F130" s="1">
        <f t="shared" si="67"/>
        <v>37</v>
      </c>
      <c r="G130" s="1">
        <f t="shared" si="68"/>
        <v>37</v>
      </c>
      <c r="H130" s="1">
        <f t="shared" si="69"/>
        <v>37</v>
      </c>
      <c r="I130" s="2">
        <f t="shared" si="70"/>
        <v>122</v>
      </c>
      <c r="J130" s="2">
        <f t="shared" si="71"/>
        <v>52</v>
      </c>
      <c r="K130" s="2">
        <f t="shared" si="72"/>
        <v>105</v>
      </c>
      <c r="L130" s="2">
        <f t="shared" si="73"/>
        <v>70</v>
      </c>
      <c r="M130" s="2">
        <f t="shared" si="74"/>
        <v>1750</v>
      </c>
      <c r="N130" s="2">
        <f t="shared" si="50"/>
        <v>10001</v>
      </c>
      <c r="O130" s="2">
        <f t="shared" si="51"/>
        <v>-8251</v>
      </c>
      <c r="Q130" s="2">
        <f t="shared" si="52"/>
        <v>260</v>
      </c>
      <c r="R130" s="2">
        <f t="shared" si="53"/>
        <v>174</v>
      </c>
      <c r="S130" s="2">
        <f t="shared" si="54"/>
        <v>175</v>
      </c>
      <c r="T130" s="2">
        <f t="shared" si="55"/>
        <v>10001</v>
      </c>
      <c r="U130" s="2">
        <f t="shared" si="111"/>
        <v>26</v>
      </c>
      <c r="V130" s="2">
        <f t="shared" si="111"/>
        <v>17</v>
      </c>
      <c r="W130" s="2">
        <f t="shared" si="111"/>
        <v>17</v>
      </c>
      <c r="X130" s="2">
        <f t="shared" si="111"/>
        <v>1000</v>
      </c>
      <c r="Y130" s="2">
        <f t="shared" si="112"/>
        <v>4</v>
      </c>
      <c r="Z130" s="2">
        <f t="shared" si="112"/>
        <v>8</v>
      </c>
      <c r="AA130" s="2">
        <f t="shared" si="112"/>
        <v>0</v>
      </c>
      <c r="AB130" s="2">
        <f t="shared" si="112"/>
        <v>10</v>
      </c>
      <c r="AC130" s="184">
        <f t="shared" si="59"/>
        <v>0</v>
      </c>
      <c r="AD130" s="2">
        <v>126</v>
      </c>
      <c r="AE130" s="2">
        <f t="shared" si="75"/>
        <v>286</v>
      </c>
      <c r="AF130" s="2">
        <f t="shared" si="76"/>
        <v>191</v>
      </c>
      <c r="AG130" s="2">
        <f t="shared" si="77"/>
        <v>192</v>
      </c>
      <c r="AH130" s="2">
        <f t="shared" si="78"/>
        <v>11001</v>
      </c>
      <c r="AI130" s="2">
        <v>10</v>
      </c>
      <c r="AJ130" s="2">
        <v>20</v>
      </c>
      <c r="AK130" s="2">
        <v>0</v>
      </c>
      <c r="AL130" s="2">
        <v>25</v>
      </c>
      <c r="AN130" s="1">
        <v>126</v>
      </c>
      <c r="AO130" s="1">
        <f t="shared" si="79"/>
        <v>114</v>
      </c>
      <c r="AP130" s="1">
        <f t="shared" si="80"/>
        <v>76</v>
      </c>
      <c r="AQ130" s="1">
        <f t="shared" si="81"/>
        <v>76</v>
      </c>
      <c r="AR130" s="1">
        <f t="shared" si="82"/>
        <v>4400</v>
      </c>
      <c r="AS130" s="1">
        <f t="shared" si="83"/>
        <v>4</v>
      </c>
      <c r="AT130" s="1">
        <f t="shared" si="84"/>
        <v>8</v>
      </c>
      <c r="AU130" s="1">
        <f t="shared" si="85"/>
        <v>0</v>
      </c>
      <c r="AV130" s="1">
        <f t="shared" si="86"/>
        <v>10</v>
      </c>
      <c r="AW130" s="1">
        <f t="shared" si="87"/>
        <v>143</v>
      </c>
      <c r="AX130" s="1">
        <f t="shared" si="88"/>
        <v>95</v>
      </c>
      <c r="AY130" s="1">
        <f t="shared" si="89"/>
        <v>96</v>
      </c>
      <c r="AZ130" s="1">
        <f t="shared" si="90"/>
        <v>5500</v>
      </c>
      <c r="BA130" s="1">
        <f t="shared" si="91"/>
        <v>5</v>
      </c>
      <c r="BB130" s="1">
        <f t="shared" si="92"/>
        <v>10</v>
      </c>
      <c r="BC130" s="1">
        <f t="shared" si="93"/>
        <v>0</v>
      </c>
      <c r="BD130" s="1">
        <f t="shared" si="94"/>
        <v>12</v>
      </c>
      <c r="BE130" s="1">
        <f t="shared" si="95"/>
        <v>200</v>
      </c>
      <c r="BF130" s="1">
        <f t="shared" si="96"/>
        <v>133</v>
      </c>
      <c r="BG130" s="1">
        <f t="shared" si="97"/>
        <v>134</v>
      </c>
      <c r="BH130" s="1">
        <f t="shared" si="98"/>
        <v>7700</v>
      </c>
      <c r="BI130" s="1">
        <f t="shared" si="99"/>
        <v>7</v>
      </c>
      <c r="BJ130" s="1">
        <f t="shared" si="100"/>
        <v>14</v>
      </c>
      <c r="BK130" s="1">
        <f t="shared" si="101"/>
        <v>0</v>
      </c>
      <c r="BL130" s="1">
        <f t="shared" si="102"/>
        <v>17</v>
      </c>
      <c r="BM130" s="1">
        <f t="shared" si="103"/>
        <v>257</v>
      </c>
      <c r="BN130" s="1">
        <f t="shared" si="104"/>
        <v>171</v>
      </c>
      <c r="BO130" s="1">
        <f t="shared" si="105"/>
        <v>172</v>
      </c>
      <c r="BP130" s="1">
        <f t="shared" si="106"/>
        <v>9900</v>
      </c>
      <c r="BQ130" s="1">
        <f t="shared" si="107"/>
        <v>9</v>
      </c>
      <c r="BR130" s="1">
        <f t="shared" si="108"/>
        <v>18</v>
      </c>
      <c r="BS130" s="1">
        <f t="shared" si="109"/>
        <v>0</v>
      </c>
      <c r="BT130" s="1">
        <f t="shared" si="110"/>
        <v>22</v>
      </c>
    </row>
    <row r="131" spans="1:72">
      <c r="A131" s="1">
        <v>127</v>
      </c>
      <c r="B131" s="1">
        <f t="shared" si="64"/>
        <v>75</v>
      </c>
      <c r="C131" s="1">
        <f t="shared" si="37"/>
        <v>75</v>
      </c>
      <c r="D131" s="1">
        <f t="shared" si="65"/>
        <v>37</v>
      </c>
      <c r="E131" s="1">
        <f t="shared" si="66"/>
        <v>37</v>
      </c>
      <c r="F131" s="1">
        <f t="shared" si="67"/>
        <v>37</v>
      </c>
      <c r="G131" s="1">
        <f t="shared" si="68"/>
        <v>37</v>
      </c>
      <c r="H131" s="1">
        <f t="shared" si="69"/>
        <v>37</v>
      </c>
      <c r="I131" s="2">
        <f t="shared" si="70"/>
        <v>122</v>
      </c>
      <c r="J131" s="2">
        <f t="shared" si="71"/>
        <v>52</v>
      </c>
      <c r="K131" s="2">
        <f t="shared" si="72"/>
        <v>105</v>
      </c>
      <c r="L131" s="2">
        <f t="shared" si="73"/>
        <v>70</v>
      </c>
      <c r="M131" s="2">
        <f t="shared" si="74"/>
        <v>1750</v>
      </c>
      <c r="N131" s="2">
        <f t="shared" si="50"/>
        <v>10085</v>
      </c>
      <c r="O131" s="2">
        <f t="shared" si="51"/>
        <v>-8335</v>
      </c>
      <c r="Q131" s="2">
        <f t="shared" si="52"/>
        <v>260</v>
      </c>
      <c r="R131" s="2">
        <f t="shared" si="53"/>
        <v>174</v>
      </c>
      <c r="S131" s="2">
        <f t="shared" si="54"/>
        <v>175</v>
      </c>
      <c r="T131" s="2">
        <f t="shared" si="55"/>
        <v>10085</v>
      </c>
      <c r="U131" s="2">
        <f t="shared" si="111"/>
        <v>26</v>
      </c>
      <c r="V131" s="2">
        <f t="shared" si="111"/>
        <v>17</v>
      </c>
      <c r="W131" s="2">
        <f t="shared" si="111"/>
        <v>17</v>
      </c>
      <c r="X131" s="2">
        <f t="shared" si="111"/>
        <v>1008</v>
      </c>
      <c r="Y131" s="2">
        <f t="shared" si="112"/>
        <v>4</v>
      </c>
      <c r="Z131" s="2">
        <f t="shared" si="112"/>
        <v>8</v>
      </c>
      <c r="AA131" s="2">
        <f t="shared" si="112"/>
        <v>0</v>
      </c>
      <c r="AB131" s="2">
        <f t="shared" si="112"/>
        <v>10</v>
      </c>
      <c r="AC131" s="184">
        <f t="shared" si="59"/>
        <v>0</v>
      </c>
      <c r="AD131" s="164">
        <v>127</v>
      </c>
      <c r="AE131" s="2">
        <f t="shared" si="75"/>
        <v>286</v>
      </c>
      <c r="AF131" s="2">
        <f t="shared" si="76"/>
        <v>191</v>
      </c>
      <c r="AG131" s="2">
        <f t="shared" si="77"/>
        <v>192</v>
      </c>
      <c r="AH131" s="2">
        <f t="shared" si="78"/>
        <v>11093</v>
      </c>
      <c r="AI131" s="2">
        <v>10</v>
      </c>
      <c r="AJ131" s="2">
        <v>20</v>
      </c>
      <c r="AK131" s="2">
        <v>0</v>
      </c>
      <c r="AL131" s="2">
        <v>25</v>
      </c>
      <c r="AN131" s="1">
        <v>127</v>
      </c>
      <c r="AO131" s="1">
        <f t="shared" si="79"/>
        <v>114</v>
      </c>
      <c r="AP131" s="1">
        <f t="shared" si="80"/>
        <v>76</v>
      </c>
      <c r="AQ131" s="1">
        <f t="shared" si="81"/>
        <v>76</v>
      </c>
      <c r="AR131" s="1">
        <f t="shared" si="82"/>
        <v>4437</v>
      </c>
      <c r="AS131" s="1">
        <f t="shared" si="83"/>
        <v>4</v>
      </c>
      <c r="AT131" s="1">
        <f t="shared" si="84"/>
        <v>8</v>
      </c>
      <c r="AU131" s="1">
        <f t="shared" si="85"/>
        <v>0</v>
      </c>
      <c r="AV131" s="1">
        <f t="shared" si="86"/>
        <v>10</v>
      </c>
      <c r="AW131" s="1">
        <f t="shared" si="87"/>
        <v>143</v>
      </c>
      <c r="AX131" s="1">
        <f t="shared" si="88"/>
        <v>95</v>
      </c>
      <c r="AY131" s="1">
        <f t="shared" si="89"/>
        <v>96</v>
      </c>
      <c r="AZ131" s="1">
        <f t="shared" si="90"/>
        <v>5546</v>
      </c>
      <c r="BA131" s="1">
        <f t="shared" si="91"/>
        <v>5</v>
      </c>
      <c r="BB131" s="1">
        <f t="shared" si="92"/>
        <v>10</v>
      </c>
      <c r="BC131" s="1">
        <f t="shared" si="93"/>
        <v>0</v>
      </c>
      <c r="BD131" s="1">
        <f t="shared" si="94"/>
        <v>12</v>
      </c>
      <c r="BE131" s="1">
        <f t="shared" si="95"/>
        <v>200</v>
      </c>
      <c r="BF131" s="1">
        <f t="shared" si="96"/>
        <v>133</v>
      </c>
      <c r="BG131" s="1">
        <f t="shared" si="97"/>
        <v>134</v>
      </c>
      <c r="BH131" s="1">
        <f t="shared" si="98"/>
        <v>7765</v>
      </c>
      <c r="BI131" s="1">
        <f t="shared" si="99"/>
        <v>7</v>
      </c>
      <c r="BJ131" s="1">
        <f t="shared" si="100"/>
        <v>14</v>
      </c>
      <c r="BK131" s="1">
        <f t="shared" si="101"/>
        <v>0</v>
      </c>
      <c r="BL131" s="1">
        <f t="shared" si="102"/>
        <v>17</v>
      </c>
      <c r="BM131" s="1">
        <f t="shared" si="103"/>
        <v>257</v>
      </c>
      <c r="BN131" s="1">
        <f t="shared" si="104"/>
        <v>171</v>
      </c>
      <c r="BO131" s="1">
        <f t="shared" si="105"/>
        <v>172</v>
      </c>
      <c r="BP131" s="1">
        <f t="shared" si="106"/>
        <v>9983</v>
      </c>
      <c r="BQ131" s="1">
        <f t="shared" si="107"/>
        <v>9</v>
      </c>
      <c r="BR131" s="1">
        <f t="shared" si="108"/>
        <v>18</v>
      </c>
      <c r="BS131" s="1">
        <f t="shared" si="109"/>
        <v>0</v>
      </c>
      <c r="BT131" s="1">
        <f t="shared" si="110"/>
        <v>22</v>
      </c>
    </row>
    <row r="132" spans="1:72">
      <c r="A132" s="1">
        <v>128</v>
      </c>
      <c r="B132" s="1">
        <f t="shared" si="64"/>
        <v>75</v>
      </c>
      <c r="C132" s="1">
        <f t="shared" si="37"/>
        <v>75</v>
      </c>
      <c r="D132" s="1">
        <f t="shared" si="65"/>
        <v>37</v>
      </c>
      <c r="E132" s="1">
        <f t="shared" si="66"/>
        <v>37</v>
      </c>
      <c r="F132" s="1">
        <f t="shared" si="67"/>
        <v>37</v>
      </c>
      <c r="G132" s="1">
        <f t="shared" si="68"/>
        <v>37</v>
      </c>
      <c r="H132" s="1">
        <f t="shared" si="69"/>
        <v>37</v>
      </c>
      <c r="I132" s="2">
        <f t="shared" si="70"/>
        <v>122</v>
      </c>
      <c r="J132" s="2">
        <f t="shared" si="71"/>
        <v>52</v>
      </c>
      <c r="K132" s="2">
        <f t="shared" si="72"/>
        <v>105</v>
      </c>
      <c r="L132" s="2">
        <f t="shared" si="73"/>
        <v>70</v>
      </c>
      <c r="M132" s="2">
        <f t="shared" si="74"/>
        <v>1750</v>
      </c>
      <c r="N132" s="2">
        <f t="shared" si="50"/>
        <v>10168</v>
      </c>
      <c r="O132" s="2">
        <f t="shared" si="51"/>
        <v>-8418</v>
      </c>
      <c r="Q132" s="2">
        <f t="shared" si="52"/>
        <v>260</v>
      </c>
      <c r="R132" s="2">
        <f t="shared" si="53"/>
        <v>174</v>
      </c>
      <c r="S132" s="2">
        <f t="shared" si="54"/>
        <v>175</v>
      </c>
      <c r="T132" s="2">
        <f t="shared" si="55"/>
        <v>10168</v>
      </c>
      <c r="U132" s="2">
        <f t="shared" si="111"/>
        <v>26</v>
      </c>
      <c r="V132" s="2">
        <f t="shared" si="111"/>
        <v>17</v>
      </c>
      <c r="W132" s="2">
        <f t="shared" si="111"/>
        <v>17</v>
      </c>
      <c r="X132" s="2">
        <f t="shared" si="111"/>
        <v>1016</v>
      </c>
      <c r="Y132" s="2">
        <f t="shared" si="112"/>
        <v>4</v>
      </c>
      <c r="Z132" s="2">
        <f t="shared" si="112"/>
        <v>8</v>
      </c>
      <c r="AA132" s="2">
        <f t="shared" si="112"/>
        <v>0</v>
      </c>
      <c r="AB132" s="2">
        <f t="shared" si="112"/>
        <v>10</v>
      </c>
      <c r="AC132" s="184">
        <f t="shared" si="59"/>
        <v>0</v>
      </c>
      <c r="AD132" s="2">
        <v>128</v>
      </c>
      <c r="AE132" s="2">
        <f t="shared" si="75"/>
        <v>286</v>
      </c>
      <c r="AF132" s="2">
        <f t="shared" si="76"/>
        <v>191</v>
      </c>
      <c r="AG132" s="2">
        <f t="shared" si="77"/>
        <v>192</v>
      </c>
      <c r="AH132" s="2">
        <f t="shared" si="78"/>
        <v>11184</v>
      </c>
      <c r="AI132" s="2">
        <v>10</v>
      </c>
      <c r="AJ132" s="2">
        <v>20</v>
      </c>
      <c r="AK132" s="2">
        <v>0</v>
      </c>
      <c r="AL132" s="2">
        <v>25</v>
      </c>
      <c r="AN132" s="1">
        <v>128</v>
      </c>
      <c r="AO132" s="1">
        <f t="shared" si="79"/>
        <v>114</v>
      </c>
      <c r="AP132" s="1">
        <f t="shared" si="80"/>
        <v>76</v>
      </c>
      <c r="AQ132" s="1">
        <f t="shared" si="81"/>
        <v>76</v>
      </c>
      <c r="AR132" s="1">
        <f t="shared" si="82"/>
        <v>4473</v>
      </c>
      <c r="AS132" s="1">
        <f t="shared" si="83"/>
        <v>4</v>
      </c>
      <c r="AT132" s="1">
        <f t="shared" si="84"/>
        <v>8</v>
      </c>
      <c r="AU132" s="1">
        <f t="shared" si="85"/>
        <v>0</v>
      </c>
      <c r="AV132" s="1">
        <f t="shared" si="86"/>
        <v>10</v>
      </c>
      <c r="AW132" s="1">
        <f t="shared" si="87"/>
        <v>143</v>
      </c>
      <c r="AX132" s="1">
        <f t="shared" si="88"/>
        <v>95</v>
      </c>
      <c r="AY132" s="1">
        <f t="shared" si="89"/>
        <v>96</v>
      </c>
      <c r="AZ132" s="1">
        <f t="shared" si="90"/>
        <v>5592</v>
      </c>
      <c r="BA132" s="1">
        <f t="shared" si="91"/>
        <v>5</v>
      </c>
      <c r="BB132" s="1">
        <f t="shared" si="92"/>
        <v>10</v>
      </c>
      <c r="BC132" s="1">
        <f t="shared" si="93"/>
        <v>0</v>
      </c>
      <c r="BD132" s="1">
        <f t="shared" si="94"/>
        <v>12</v>
      </c>
      <c r="BE132" s="1">
        <f t="shared" si="95"/>
        <v>200</v>
      </c>
      <c r="BF132" s="1">
        <f t="shared" si="96"/>
        <v>133</v>
      </c>
      <c r="BG132" s="1">
        <f t="shared" si="97"/>
        <v>134</v>
      </c>
      <c r="BH132" s="1">
        <f t="shared" si="98"/>
        <v>7828</v>
      </c>
      <c r="BI132" s="1">
        <f t="shared" si="99"/>
        <v>7</v>
      </c>
      <c r="BJ132" s="1">
        <f t="shared" si="100"/>
        <v>14</v>
      </c>
      <c r="BK132" s="1">
        <f t="shared" si="101"/>
        <v>0</v>
      </c>
      <c r="BL132" s="1">
        <f t="shared" si="102"/>
        <v>17</v>
      </c>
      <c r="BM132" s="1">
        <f t="shared" si="103"/>
        <v>257</v>
      </c>
      <c r="BN132" s="1">
        <f t="shared" si="104"/>
        <v>171</v>
      </c>
      <c r="BO132" s="1">
        <f t="shared" si="105"/>
        <v>172</v>
      </c>
      <c r="BP132" s="1">
        <f t="shared" si="106"/>
        <v>10065</v>
      </c>
      <c r="BQ132" s="1">
        <f t="shared" si="107"/>
        <v>9</v>
      </c>
      <c r="BR132" s="1">
        <f t="shared" si="108"/>
        <v>18</v>
      </c>
      <c r="BS132" s="1">
        <f t="shared" si="109"/>
        <v>0</v>
      </c>
      <c r="BT132" s="1">
        <f t="shared" si="110"/>
        <v>22</v>
      </c>
    </row>
    <row r="133" spans="1:72">
      <c r="A133" s="1">
        <v>129</v>
      </c>
      <c r="B133" s="1">
        <f t="shared" si="64"/>
        <v>75</v>
      </c>
      <c r="C133" s="1">
        <f t="shared" ref="C133:C154" si="113">INT(B133/$B$3*$C$4)</f>
        <v>75</v>
      </c>
      <c r="D133" s="1">
        <f t="shared" si="65"/>
        <v>37</v>
      </c>
      <c r="E133" s="1">
        <f t="shared" si="66"/>
        <v>37</v>
      </c>
      <c r="F133" s="1">
        <f t="shared" si="67"/>
        <v>37</v>
      </c>
      <c r="G133" s="1">
        <f t="shared" si="68"/>
        <v>37</v>
      </c>
      <c r="H133" s="1">
        <f t="shared" si="69"/>
        <v>37</v>
      </c>
      <c r="I133" s="2">
        <f t="shared" si="70"/>
        <v>122</v>
      </c>
      <c r="J133" s="2">
        <f t="shared" si="71"/>
        <v>52</v>
      </c>
      <c r="K133" s="2">
        <f t="shared" si="72"/>
        <v>105</v>
      </c>
      <c r="L133" s="2">
        <f t="shared" si="73"/>
        <v>70</v>
      </c>
      <c r="M133" s="2">
        <f t="shared" si="74"/>
        <v>1750</v>
      </c>
      <c r="N133" s="2">
        <f t="shared" si="50"/>
        <v>10252</v>
      </c>
      <c r="O133" s="2">
        <f t="shared" si="51"/>
        <v>-8502</v>
      </c>
      <c r="Q133" s="2">
        <f t="shared" si="52"/>
        <v>260</v>
      </c>
      <c r="R133" s="2">
        <f t="shared" si="53"/>
        <v>174</v>
      </c>
      <c r="S133" s="2">
        <f t="shared" si="54"/>
        <v>175</v>
      </c>
      <c r="T133" s="2">
        <f t="shared" si="55"/>
        <v>10252</v>
      </c>
      <c r="U133" s="2">
        <f t="shared" si="111"/>
        <v>26</v>
      </c>
      <c r="V133" s="2">
        <f t="shared" si="111"/>
        <v>17</v>
      </c>
      <c r="W133" s="2">
        <f t="shared" si="111"/>
        <v>17</v>
      </c>
      <c r="X133" s="2">
        <f t="shared" si="111"/>
        <v>1025</v>
      </c>
      <c r="Y133" s="2">
        <f t="shared" si="112"/>
        <v>4</v>
      </c>
      <c r="Z133" s="2">
        <f t="shared" si="112"/>
        <v>8</v>
      </c>
      <c r="AA133" s="2">
        <f t="shared" si="112"/>
        <v>0</v>
      </c>
      <c r="AB133" s="2">
        <f t="shared" si="112"/>
        <v>10</v>
      </c>
      <c r="AC133" s="184">
        <f t="shared" si="59"/>
        <v>0</v>
      </c>
      <c r="AD133" s="164">
        <v>129</v>
      </c>
      <c r="AE133" s="2">
        <f t="shared" si="75"/>
        <v>286</v>
      </c>
      <c r="AF133" s="2">
        <f t="shared" si="76"/>
        <v>191</v>
      </c>
      <c r="AG133" s="2">
        <f t="shared" si="77"/>
        <v>192</v>
      </c>
      <c r="AH133" s="2">
        <f t="shared" si="78"/>
        <v>11277</v>
      </c>
      <c r="AI133" s="2">
        <v>10</v>
      </c>
      <c r="AJ133" s="2">
        <v>20</v>
      </c>
      <c r="AK133" s="2">
        <v>0</v>
      </c>
      <c r="AL133" s="2">
        <v>25</v>
      </c>
      <c r="AN133" s="1">
        <v>129</v>
      </c>
      <c r="AO133" s="1">
        <f t="shared" si="79"/>
        <v>114</v>
      </c>
      <c r="AP133" s="1">
        <f t="shared" si="80"/>
        <v>76</v>
      </c>
      <c r="AQ133" s="1">
        <f t="shared" si="81"/>
        <v>76</v>
      </c>
      <c r="AR133" s="1">
        <f t="shared" si="82"/>
        <v>4510</v>
      </c>
      <c r="AS133" s="1">
        <f t="shared" si="83"/>
        <v>4</v>
      </c>
      <c r="AT133" s="1">
        <f t="shared" si="84"/>
        <v>8</v>
      </c>
      <c r="AU133" s="1">
        <f t="shared" si="85"/>
        <v>0</v>
      </c>
      <c r="AV133" s="1">
        <f t="shared" si="86"/>
        <v>10</v>
      </c>
      <c r="AW133" s="1">
        <f t="shared" si="87"/>
        <v>143</v>
      </c>
      <c r="AX133" s="1">
        <f t="shared" si="88"/>
        <v>95</v>
      </c>
      <c r="AY133" s="1">
        <f t="shared" si="89"/>
        <v>96</v>
      </c>
      <c r="AZ133" s="1">
        <f t="shared" si="90"/>
        <v>5638</v>
      </c>
      <c r="BA133" s="1">
        <f t="shared" si="91"/>
        <v>5</v>
      </c>
      <c r="BB133" s="1">
        <f t="shared" si="92"/>
        <v>10</v>
      </c>
      <c r="BC133" s="1">
        <f t="shared" si="93"/>
        <v>0</v>
      </c>
      <c r="BD133" s="1">
        <f t="shared" si="94"/>
        <v>12</v>
      </c>
      <c r="BE133" s="1">
        <f t="shared" si="95"/>
        <v>200</v>
      </c>
      <c r="BF133" s="1">
        <f t="shared" si="96"/>
        <v>133</v>
      </c>
      <c r="BG133" s="1">
        <f t="shared" si="97"/>
        <v>134</v>
      </c>
      <c r="BH133" s="1">
        <f t="shared" si="98"/>
        <v>7893</v>
      </c>
      <c r="BI133" s="1">
        <f t="shared" si="99"/>
        <v>7</v>
      </c>
      <c r="BJ133" s="1">
        <f t="shared" si="100"/>
        <v>14</v>
      </c>
      <c r="BK133" s="1">
        <f t="shared" si="101"/>
        <v>0</v>
      </c>
      <c r="BL133" s="1">
        <f t="shared" si="102"/>
        <v>17</v>
      </c>
      <c r="BM133" s="1">
        <f t="shared" si="103"/>
        <v>257</v>
      </c>
      <c r="BN133" s="1">
        <f t="shared" si="104"/>
        <v>171</v>
      </c>
      <c r="BO133" s="1">
        <f t="shared" si="105"/>
        <v>172</v>
      </c>
      <c r="BP133" s="1">
        <f t="shared" si="106"/>
        <v>10149</v>
      </c>
      <c r="BQ133" s="1">
        <f t="shared" si="107"/>
        <v>9</v>
      </c>
      <c r="BR133" s="1">
        <f t="shared" si="108"/>
        <v>18</v>
      </c>
      <c r="BS133" s="1">
        <f t="shared" si="109"/>
        <v>0</v>
      </c>
      <c r="BT133" s="1">
        <f t="shared" si="110"/>
        <v>22</v>
      </c>
    </row>
    <row r="134" spans="1:72">
      <c r="A134" s="1">
        <v>130</v>
      </c>
      <c r="B134" s="1">
        <f t="shared" ref="B134:B154" si="114">IF(INT(A134/5)=0,1,INT(A134/5))*3</f>
        <v>78</v>
      </c>
      <c r="C134" s="1">
        <f t="shared" si="113"/>
        <v>78</v>
      </c>
      <c r="D134" s="1">
        <f t="shared" si="65"/>
        <v>39</v>
      </c>
      <c r="E134" s="1">
        <f t="shared" si="66"/>
        <v>39</v>
      </c>
      <c r="F134" s="1">
        <f t="shared" si="67"/>
        <v>39</v>
      </c>
      <c r="G134" s="1">
        <f t="shared" si="68"/>
        <v>39</v>
      </c>
      <c r="H134" s="1">
        <f t="shared" si="69"/>
        <v>39</v>
      </c>
      <c r="I134" s="2">
        <f t="shared" si="70"/>
        <v>127</v>
      </c>
      <c r="J134" s="2">
        <f t="shared" si="71"/>
        <v>54</v>
      </c>
      <c r="K134" s="2">
        <f t="shared" si="72"/>
        <v>109</v>
      </c>
      <c r="L134" s="2">
        <f t="shared" si="73"/>
        <v>72</v>
      </c>
      <c r="M134" s="2">
        <f t="shared" si="74"/>
        <v>1820</v>
      </c>
      <c r="N134" s="2">
        <f t="shared" ref="N134:N154" si="115">INT(0.042*A134^2+72.896*A134+150)</f>
        <v>10336</v>
      </c>
      <c r="O134" s="2">
        <f t="shared" ref="O134:O154" si="116">M134-N134</f>
        <v>-8516</v>
      </c>
      <c r="Q134" s="2">
        <f t="shared" ref="Q134:Q154" si="117">SUM(C134:H134)</f>
        <v>273</v>
      </c>
      <c r="R134" s="2">
        <f t="shared" ref="R134:R154" si="118">SUM(I134:J134)</f>
        <v>181</v>
      </c>
      <c r="S134" s="2">
        <f t="shared" ref="S134:S154" si="119">SUM(K134:L134)</f>
        <v>181</v>
      </c>
      <c r="T134" s="2">
        <f t="shared" ref="T134:T154" si="120">N134</f>
        <v>10336</v>
      </c>
      <c r="U134" s="2">
        <f t="shared" si="111"/>
        <v>27</v>
      </c>
      <c r="V134" s="2">
        <f t="shared" si="111"/>
        <v>18</v>
      </c>
      <c r="W134" s="2">
        <f t="shared" si="111"/>
        <v>18</v>
      </c>
      <c r="X134" s="2">
        <f t="shared" si="111"/>
        <v>1033</v>
      </c>
      <c r="Y134" s="2">
        <f t="shared" si="112"/>
        <v>4</v>
      </c>
      <c r="Z134" s="2">
        <f t="shared" si="112"/>
        <v>8</v>
      </c>
      <c r="AA134" s="2">
        <f t="shared" si="112"/>
        <v>0</v>
      </c>
      <c r="AB134" s="2">
        <f t="shared" si="112"/>
        <v>10</v>
      </c>
      <c r="AC134" s="184">
        <f t="shared" si="59"/>
        <v>14</v>
      </c>
      <c r="AD134" s="2">
        <v>130</v>
      </c>
      <c r="AE134" s="2">
        <f t="shared" si="75"/>
        <v>300</v>
      </c>
      <c r="AF134" s="2">
        <f t="shared" si="76"/>
        <v>199</v>
      </c>
      <c r="AG134" s="2">
        <f t="shared" si="77"/>
        <v>199</v>
      </c>
      <c r="AH134" s="2">
        <f t="shared" si="78"/>
        <v>11369</v>
      </c>
      <c r="AI134" s="2">
        <v>10</v>
      </c>
      <c r="AJ134" s="2">
        <v>20</v>
      </c>
      <c r="AK134" s="2">
        <v>0</v>
      </c>
      <c r="AL134" s="2">
        <v>25</v>
      </c>
      <c r="AN134" s="1">
        <v>130</v>
      </c>
      <c r="AO134" s="1">
        <f t="shared" si="79"/>
        <v>120</v>
      </c>
      <c r="AP134" s="1">
        <f t="shared" si="80"/>
        <v>79</v>
      </c>
      <c r="AQ134" s="1">
        <f t="shared" si="81"/>
        <v>79</v>
      </c>
      <c r="AR134" s="1">
        <f t="shared" si="82"/>
        <v>4547</v>
      </c>
      <c r="AS134" s="1">
        <f t="shared" si="83"/>
        <v>4</v>
      </c>
      <c r="AT134" s="1">
        <f t="shared" si="84"/>
        <v>8</v>
      </c>
      <c r="AU134" s="1">
        <f t="shared" si="85"/>
        <v>0</v>
      </c>
      <c r="AV134" s="1">
        <f t="shared" si="86"/>
        <v>10</v>
      </c>
      <c r="AW134" s="1">
        <f t="shared" si="87"/>
        <v>150</v>
      </c>
      <c r="AX134" s="1">
        <f t="shared" si="88"/>
        <v>99</v>
      </c>
      <c r="AY134" s="1">
        <f t="shared" si="89"/>
        <v>99</v>
      </c>
      <c r="AZ134" s="1">
        <f t="shared" si="90"/>
        <v>5684</v>
      </c>
      <c r="BA134" s="1">
        <f t="shared" si="91"/>
        <v>5</v>
      </c>
      <c r="BB134" s="1">
        <f t="shared" si="92"/>
        <v>10</v>
      </c>
      <c r="BC134" s="1">
        <f t="shared" si="93"/>
        <v>0</v>
      </c>
      <c r="BD134" s="1">
        <f t="shared" si="94"/>
        <v>12</v>
      </c>
      <c r="BE134" s="1">
        <f t="shared" si="95"/>
        <v>210</v>
      </c>
      <c r="BF134" s="1">
        <f t="shared" si="96"/>
        <v>139</v>
      </c>
      <c r="BG134" s="1">
        <f t="shared" si="97"/>
        <v>139</v>
      </c>
      <c r="BH134" s="1">
        <f t="shared" si="98"/>
        <v>7958</v>
      </c>
      <c r="BI134" s="1">
        <f t="shared" si="99"/>
        <v>7</v>
      </c>
      <c r="BJ134" s="1">
        <f t="shared" si="100"/>
        <v>14</v>
      </c>
      <c r="BK134" s="1">
        <f t="shared" si="101"/>
        <v>0</v>
      </c>
      <c r="BL134" s="1">
        <f t="shared" si="102"/>
        <v>17</v>
      </c>
      <c r="BM134" s="1">
        <f t="shared" si="103"/>
        <v>270</v>
      </c>
      <c r="BN134" s="1">
        <f t="shared" si="104"/>
        <v>179</v>
      </c>
      <c r="BO134" s="1">
        <f t="shared" si="105"/>
        <v>179</v>
      </c>
      <c r="BP134" s="1">
        <f t="shared" si="106"/>
        <v>10232</v>
      </c>
      <c r="BQ134" s="1">
        <f t="shared" si="107"/>
        <v>9</v>
      </c>
      <c r="BR134" s="1">
        <f t="shared" si="108"/>
        <v>18</v>
      </c>
      <c r="BS134" s="1">
        <f t="shared" si="109"/>
        <v>0</v>
      </c>
      <c r="BT134" s="1">
        <f t="shared" si="110"/>
        <v>22</v>
      </c>
    </row>
    <row r="135" spans="1:72">
      <c r="A135" s="1">
        <v>131</v>
      </c>
      <c r="B135" s="1">
        <f t="shared" si="114"/>
        <v>78</v>
      </c>
      <c r="C135" s="1">
        <f t="shared" si="113"/>
        <v>78</v>
      </c>
      <c r="D135" s="1">
        <f t="shared" si="65"/>
        <v>39</v>
      </c>
      <c r="E135" s="1">
        <f t="shared" si="66"/>
        <v>39</v>
      </c>
      <c r="F135" s="1">
        <f t="shared" si="67"/>
        <v>39</v>
      </c>
      <c r="G135" s="1">
        <f t="shared" si="68"/>
        <v>39</v>
      </c>
      <c r="H135" s="1">
        <f t="shared" si="69"/>
        <v>39</v>
      </c>
      <c r="I135" s="2">
        <f t="shared" si="70"/>
        <v>127</v>
      </c>
      <c r="J135" s="2">
        <f t="shared" si="71"/>
        <v>54</v>
      </c>
      <c r="K135" s="2">
        <f t="shared" si="72"/>
        <v>109</v>
      </c>
      <c r="L135" s="2">
        <f t="shared" si="73"/>
        <v>72</v>
      </c>
      <c r="M135" s="2">
        <f t="shared" si="74"/>
        <v>1820</v>
      </c>
      <c r="N135" s="2">
        <f t="shared" si="115"/>
        <v>10420</v>
      </c>
      <c r="O135" s="2">
        <f t="shared" si="116"/>
        <v>-8600</v>
      </c>
      <c r="Q135" s="2">
        <f t="shared" si="117"/>
        <v>273</v>
      </c>
      <c r="R135" s="2">
        <f t="shared" si="118"/>
        <v>181</v>
      </c>
      <c r="S135" s="2">
        <f t="shared" si="119"/>
        <v>181</v>
      </c>
      <c r="T135" s="2">
        <f t="shared" si="120"/>
        <v>10420</v>
      </c>
      <c r="U135" s="2">
        <f t="shared" si="111"/>
        <v>27</v>
      </c>
      <c r="V135" s="2">
        <f t="shared" si="111"/>
        <v>18</v>
      </c>
      <c r="W135" s="2">
        <f t="shared" si="111"/>
        <v>18</v>
      </c>
      <c r="X135" s="2">
        <f t="shared" si="111"/>
        <v>1042</v>
      </c>
      <c r="Y135" s="2">
        <f t="shared" si="112"/>
        <v>4</v>
      </c>
      <c r="Z135" s="2">
        <f t="shared" si="112"/>
        <v>8</v>
      </c>
      <c r="AA135" s="2">
        <f t="shared" si="112"/>
        <v>0</v>
      </c>
      <c r="AB135" s="2">
        <f t="shared" si="112"/>
        <v>10</v>
      </c>
      <c r="AC135" s="184">
        <f t="shared" ref="AC135:AC154" si="121">AE135-AE134</f>
        <v>0</v>
      </c>
      <c r="AD135" s="164">
        <v>131</v>
      </c>
      <c r="AE135" s="2">
        <f t="shared" si="75"/>
        <v>300</v>
      </c>
      <c r="AF135" s="2">
        <f t="shared" si="76"/>
        <v>199</v>
      </c>
      <c r="AG135" s="2">
        <f t="shared" si="77"/>
        <v>199</v>
      </c>
      <c r="AH135" s="2">
        <f t="shared" si="78"/>
        <v>11462</v>
      </c>
      <c r="AI135" s="2">
        <v>10</v>
      </c>
      <c r="AJ135" s="2">
        <v>20</v>
      </c>
      <c r="AK135" s="2">
        <v>0</v>
      </c>
      <c r="AL135" s="2">
        <v>25</v>
      </c>
      <c r="AN135" s="1">
        <v>131</v>
      </c>
      <c r="AO135" s="1">
        <f t="shared" si="79"/>
        <v>120</v>
      </c>
      <c r="AP135" s="1">
        <f t="shared" si="80"/>
        <v>79</v>
      </c>
      <c r="AQ135" s="1">
        <f t="shared" si="81"/>
        <v>79</v>
      </c>
      <c r="AR135" s="1">
        <f t="shared" si="82"/>
        <v>4584</v>
      </c>
      <c r="AS135" s="1">
        <f t="shared" si="83"/>
        <v>4</v>
      </c>
      <c r="AT135" s="1">
        <f t="shared" si="84"/>
        <v>8</v>
      </c>
      <c r="AU135" s="1">
        <f t="shared" si="85"/>
        <v>0</v>
      </c>
      <c r="AV135" s="1">
        <f t="shared" si="86"/>
        <v>10</v>
      </c>
      <c r="AW135" s="1">
        <f t="shared" si="87"/>
        <v>150</v>
      </c>
      <c r="AX135" s="1">
        <f t="shared" si="88"/>
        <v>99</v>
      </c>
      <c r="AY135" s="1">
        <f t="shared" si="89"/>
        <v>99</v>
      </c>
      <c r="AZ135" s="1">
        <f t="shared" si="90"/>
        <v>5731</v>
      </c>
      <c r="BA135" s="1">
        <f t="shared" si="91"/>
        <v>5</v>
      </c>
      <c r="BB135" s="1">
        <f t="shared" si="92"/>
        <v>10</v>
      </c>
      <c r="BC135" s="1">
        <f t="shared" si="93"/>
        <v>0</v>
      </c>
      <c r="BD135" s="1">
        <f t="shared" si="94"/>
        <v>12</v>
      </c>
      <c r="BE135" s="1">
        <f t="shared" si="95"/>
        <v>210</v>
      </c>
      <c r="BF135" s="1">
        <f t="shared" si="96"/>
        <v>139</v>
      </c>
      <c r="BG135" s="1">
        <f t="shared" si="97"/>
        <v>139</v>
      </c>
      <c r="BH135" s="1">
        <f t="shared" si="98"/>
        <v>8023</v>
      </c>
      <c r="BI135" s="1">
        <f t="shared" si="99"/>
        <v>7</v>
      </c>
      <c r="BJ135" s="1">
        <f t="shared" si="100"/>
        <v>14</v>
      </c>
      <c r="BK135" s="1">
        <f t="shared" si="101"/>
        <v>0</v>
      </c>
      <c r="BL135" s="1">
        <f t="shared" si="102"/>
        <v>17</v>
      </c>
      <c r="BM135" s="1">
        <f t="shared" si="103"/>
        <v>270</v>
      </c>
      <c r="BN135" s="1">
        <f t="shared" si="104"/>
        <v>179</v>
      </c>
      <c r="BO135" s="1">
        <f t="shared" si="105"/>
        <v>179</v>
      </c>
      <c r="BP135" s="1">
        <f t="shared" si="106"/>
        <v>10315</v>
      </c>
      <c r="BQ135" s="1">
        <f t="shared" si="107"/>
        <v>9</v>
      </c>
      <c r="BR135" s="1">
        <f t="shared" si="108"/>
        <v>18</v>
      </c>
      <c r="BS135" s="1">
        <f t="shared" si="109"/>
        <v>0</v>
      </c>
      <c r="BT135" s="1">
        <f t="shared" si="110"/>
        <v>22</v>
      </c>
    </row>
    <row r="136" spans="1:72">
      <c r="A136" s="1">
        <v>132</v>
      </c>
      <c r="B136" s="1">
        <f t="shared" si="114"/>
        <v>78</v>
      </c>
      <c r="C136" s="1">
        <f t="shared" si="113"/>
        <v>78</v>
      </c>
      <c r="D136" s="1">
        <f t="shared" si="65"/>
        <v>39</v>
      </c>
      <c r="E136" s="1">
        <f t="shared" si="66"/>
        <v>39</v>
      </c>
      <c r="F136" s="1">
        <f t="shared" si="67"/>
        <v>39</v>
      </c>
      <c r="G136" s="1">
        <f t="shared" si="68"/>
        <v>39</v>
      </c>
      <c r="H136" s="1">
        <f t="shared" si="69"/>
        <v>39</v>
      </c>
      <c r="I136" s="2">
        <f t="shared" si="70"/>
        <v>127</v>
      </c>
      <c r="J136" s="2">
        <f t="shared" si="71"/>
        <v>54</v>
      </c>
      <c r="K136" s="2">
        <f t="shared" si="72"/>
        <v>109</v>
      </c>
      <c r="L136" s="2">
        <f t="shared" si="73"/>
        <v>72</v>
      </c>
      <c r="M136" s="2">
        <f t="shared" si="74"/>
        <v>1820</v>
      </c>
      <c r="N136" s="2">
        <f t="shared" si="115"/>
        <v>10504</v>
      </c>
      <c r="O136" s="2">
        <f t="shared" si="116"/>
        <v>-8684</v>
      </c>
      <c r="Q136" s="2">
        <f t="shared" si="117"/>
        <v>273</v>
      </c>
      <c r="R136" s="2">
        <f t="shared" si="118"/>
        <v>181</v>
      </c>
      <c r="S136" s="2">
        <f t="shared" si="119"/>
        <v>181</v>
      </c>
      <c r="T136" s="2">
        <f t="shared" si="120"/>
        <v>10504</v>
      </c>
      <c r="U136" s="2">
        <f t="shared" si="111"/>
        <v>27</v>
      </c>
      <c r="V136" s="2">
        <f t="shared" si="111"/>
        <v>18</v>
      </c>
      <c r="W136" s="2">
        <f t="shared" si="111"/>
        <v>18</v>
      </c>
      <c r="X136" s="2">
        <f t="shared" si="111"/>
        <v>1050</v>
      </c>
      <c r="Y136" s="2">
        <f t="shared" si="112"/>
        <v>4</v>
      </c>
      <c r="Z136" s="2">
        <f t="shared" si="112"/>
        <v>8</v>
      </c>
      <c r="AA136" s="2">
        <f t="shared" si="112"/>
        <v>0</v>
      </c>
      <c r="AB136" s="2">
        <f t="shared" si="112"/>
        <v>10</v>
      </c>
      <c r="AC136" s="184">
        <f t="shared" si="121"/>
        <v>0</v>
      </c>
      <c r="AD136" s="2">
        <v>132</v>
      </c>
      <c r="AE136" s="2">
        <f t="shared" si="75"/>
        <v>300</v>
      </c>
      <c r="AF136" s="2">
        <f t="shared" si="76"/>
        <v>199</v>
      </c>
      <c r="AG136" s="2">
        <f t="shared" si="77"/>
        <v>199</v>
      </c>
      <c r="AH136" s="2">
        <f t="shared" si="78"/>
        <v>11554</v>
      </c>
      <c r="AI136" s="2">
        <v>10</v>
      </c>
      <c r="AJ136" s="2">
        <v>20</v>
      </c>
      <c r="AK136" s="2">
        <v>0</v>
      </c>
      <c r="AL136" s="2">
        <v>25</v>
      </c>
      <c r="AN136" s="1">
        <v>132</v>
      </c>
      <c r="AO136" s="1">
        <f t="shared" si="79"/>
        <v>120</v>
      </c>
      <c r="AP136" s="1">
        <f t="shared" si="80"/>
        <v>79</v>
      </c>
      <c r="AQ136" s="1">
        <f t="shared" si="81"/>
        <v>79</v>
      </c>
      <c r="AR136" s="1">
        <f t="shared" si="82"/>
        <v>4621</v>
      </c>
      <c r="AS136" s="1">
        <f t="shared" si="83"/>
        <v>4</v>
      </c>
      <c r="AT136" s="1">
        <f t="shared" si="84"/>
        <v>8</v>
      </c>
      <c r="AU136" s="1">
        <f t="shared" si="85"/>
        <v>0</v>
      </c>
      <c r="AV136" s="1">
        <f t="shared" si="86"/>
        <v>10</v>
      </c>
      <c r="AW136" s="1">
        <f t="shared" si="87"/>
        <v>150</v>
      </c>
      <c r="AX136" s="1">
        <f t="shared" si="88"/>
        <v>99</v>
      </c>
      <c r="AY136" s="1">
        <f t="shared" si="89"/>
        <v>99</v>
      </c>
      <c r="AZ136" s="1">
        <f t="shared" si="90"/>
        <v>5777</v>
      </c>
      <c r="BA136" s="1">
        <f t="shared" si="91"/>
        <v>5</v>
      </c>
      <c r="BB136" s="1">
        <f t="shared" si="92"/>
        <v>10</v>
      </c>
      <c r="BC136" s="1">
        <f t="shared" si="93"/>
        <v>0</v>
      </c>
      <c r="BD136" s="1">
        <f t="shared" si="94"/>
        <v>12</v>
      </c>
      <c r="BE136" s="1">
        <f t="shared" si="95"/>
        <v>210</v>
      </c>
      <c r="BF136" s="1">
        <f t="shared" si="96"/>
        <v>139</v>
      </c>
      <c r="BG136" s="1">
        <f t="shared" si="97"/>
        <v>139</v>
      </c>
      <c r="BH136" s="1">
        <f t="shared" si="98"/>
        <v>8087</v>
      </c>
      <c r="BI136" s="1">
        <f t="shared" si="99"/>
        <v>7</v>
      </c>
      <c r="BJ136" s="1">
        <f t="shared" si="100"/>
        <v>14</v>
      </c>
      <c r="BK136" s="1">
        <f t="shared" si="101"/>
        <v>0</v>
      </c>
      <c r="BL136" s="1">
        <f t="shared" si="102"/>
        <v>17</v>
      </c>
      <c r="BM136" s="1">
        <f t="shared" si="103"/>
        <v>270</v>
      </c>
      <c r="BN136" s="1">
        <f t="shared" si="104"/>
        <v>179</v>
      </c>
      <c r="BO136" s="1">
        <f t="shared" si="105"/>
        <v>179</v>
      </c>
      <c r="BP136" s="1">
        <f t="shared" si="106"/>
        <v>10398</v>
      </c>
      <c r="BQ136" s="1">
        <f t="shared" si="107"/>
        <v>9</v>
      </c>
      <c r="BR136" s="1">
        <f t="shared" si="108"/>
        <v>18</v>
      </c>
      <c r="BS136" s="1">
        <f t="shared" si="109"/>
        <v>0</v>
      </c>
      <c r="BT136" s="1">
        <f t="shared" si="110"/>
        <v>22</v>
      </c>
    </row>
    <row r="137" spans="1:72">
      <c r="A137" s="1">
        <v>133</v>
      </c>
      <c r="B137" s="1">
        <f t="shared" si="114"/>
        <v>78</v>
      </c>
      <c r="C137" s="1">
        <f t="shared" si="113"/>
        <v>78</v>
      </c>
      <c r="D137" s="1">
        <f t="shared" si="65"/>
        <v>39</v>
      </c>
      <c r="E137" s="1">
        <f t="shared" si="66"/>
        <v>39</v>
      </c>
      <c r="F137" s="1">
        <f t="shared" si="67"/>
        <v>39</v>
      </c>
      <c r="G137" s="1">
        <f t="shared" si="68"/>
        <v>39</v>
      </c>
      <c r="H137" s="1">
        <f t="shared" si="69"/>
        <v>39</v>
      </c>
      <c r="I137" s="2">
        <f t="shared" si="70"/>
        <v>127</v>
      </c>
      <c r="J137" s="2">
        <f t="shared" si="71"/>
        <v>54</v>
      </c>
      <c r="K137" s="2">
        <f t="shared" si="72"/>
        <v>109</v>
      </c>
      <c r="L137" s="2">
        <f t="shared" si="73"/>
        <v>72</v>
      </c>
      <c r="M137" s="2">
        <f t="shared" si="74"/>
        <v>1820</v>
      </c>
      <c r="N137" s="2">
        <f t="shared" si="115"/>
        <v>10588</v>
      </c>
      <c r="O137" s="2">
        <f t="shared" si="116"/>
        <v>-8768</v>
      </c>
      <c r="Q137" s="2">
        <f t="shared" si="117"/>
        <v>273</v>
      </c>
      <c r="R137" s="2">
        <f t="shared" si="118"/>
        <v>181</v>
      </c>
      <c r="S137" s="2">
        <f t="shared" si="119"/>
        <v>181</v>
      </c>
      <c r="T137" s="2">
        <f t="shared" si="120"/>
        <v>10588</v>
      </c>
      <c r="U137" s="2">
        <f t="shared" si="111"/>
        <v>27</v>
      </c>
      <c r="V137" s="2">
        <f t="shared" si="111"/>
        <v>18</v>
      </c>
      <c r="W137" s="2">
        <f t="shared" si="111"/>
        <v>18</v>
      </c>
      <c r="X137" s="2">
        <f t="shared" si="111"/>
        <v>1058</v>
      </c>
      <c r="Y137" s="2">
        <f t="shared" si="112"/>
        <v>4</v>
      </c>
      <c r="Z137" s="2">
        <f t="shared" si="112"/>
        <v>8</v>
      </c>
      <c r="AA137" s="2">
        <f t="shared" si="112"/>
        <v>0</v>
      </c>
      <c r="AB137" s="2">
        <f t="shared" si="112"/>
        <v>10</v>
      </c>
      <c r="AC137" s="184">
        <f t="shared" si="121"/>
        <v>0</v>
      </c>
      <c r="AD137" s="164">
        <v>133</v>
      </c>
      <c r="AE137" s="2">
        <f t="shared" si="75"/>
        <v>300</v>
      </c>
      <c r="AF137" s="2">
        <f t="shared" si="76"/>
        <v>199</v>
      </c>
      <c r="AG137" s="2">
        <f t="shared" si="77"/>
        <v>199</v>
      </c>
      <c r="AH137" s="2">
        <f t="shared" si="78"/>
        <v>11646</v>
      </c>
      <c r="AI137" s="2">
        <v>10</v>
      </c>
      <c r="AJ137" s="2">
        <v>20</v>
      </c>
      <c r="AK137" s="2">
        <v>0</v>
      </c>
      <c r="AL137" s="2">
        <v>25</v>
      </c>
      <c r="AN137" s="1">
        <v>133</v>
      </c>
      <c r="AO137" s="1">
        <f t="shared" si="79"/>
        <v>120</v>
      </c>
      <c r="AP137" s="1">
        <f t="shared" si="80"/>
        <v>79</v>
      </c>
      <c r="AQ137" s="1">
        <f t="shared" si="81"/>
        <v>79</v>
      </c>
      <c r="AR137" s="1">
        <f t="shared" si="82"/>
        <v>4658</v>
      </c>
      <c r="AS137" s="1">
        <f t="shared" si="83"/>
        <v>4</v>
      </c>
      <c r="AT137" s="1">
        <f t="shared" si="84"/>
        <v>8</v>
      </c>
      <c r="AU137" s="1">
        <f t="shared" si="85"/>
        <v>0</v>
      </c>
      <c r="AV137" s="1">
        <f t="shared" si="86"/>
        <v>10</v>
      </c>
      <c r="AW137" s="1">
        <f t="shared" si="87"/>
        <v>150</v>
      </c>
      <c r="AX137" s="1">
        <f t="shared" si="88"/>
        <v>99</v>
      </c>
      <c r="AY137" s="1">
        <f t="shared" si="89"/>
        <v>99</v>
      </c>
      <c r="AZ137" s="1">
        <f t="shared" si="90"/>
        <v>5823</v>
      </c>
      <c r="BA137" s="1">
        <f t="shared" si="91"/>
        <v>5</v>
      </c>
      <c r="BB137" s="1">
        <f t="shared" si="92"/>
        <v>10</v>
      </c>
      <c r="BC137" s="1">
        <f t="shared" si="93"/>
        <v>0</v>
      </c>
      <c r="BD137" s="1">
        <f t="shared" si="94"/>
        <v>12</v>
      </c>
      <c r="BE137" s="1">
        <f t="shared" si="95"/>
        <v>210</v>
      </c>
      <c r="BF137" s="1">
        <f t="shared" si="96"/>
        <v>139</v>
      </c>
      <c r="BG137" s="1">
        <f t="shared" si="97"/>
        <v>139</v>
      </c>
      <c r="BH137" s="1">
        <f t="shared" si="98"/>
        <v>8152</v>
      </c>
      <c r="BI137" s="1">
        <f t="shared" si="99"/>
        <v>7</v>
      </c>
      <c r="BJ137" s="1">
        <f t="shared" si="100"/>
        <v>14</v>
      </c>
      <c r="BK137" s="1">
        <f t="shared" si="101"/>
        <v>0</v>
      </c>
      <c r="BL137" s="1">
        <f t="shared" si="102"/>
        <v>17</v>
      </c>
      <c r="BM137" s="1">
        <f t="shared" si="103"/>
        <v>270</v>
      </c>
      <c r="BN137" s="1">
        <f t="shared" si="104"/>
        <v>179</v>
      </c>
      <c r="BO137" s="1">
        <f t="shared" si="105"/>
        <v>179</v>
      </c>
      <c r="BP137" s="1">
        <f t="shared" si="106"/>
        <v>10481</v>
      </c>
      <c r="BQ137" s="1">
        <f t="shared" si="107"/>
        <v>9</v>
      </c>
      <c r="BR137" s="1">
        <f t="shared" si="108"/>
        <v>18</v>
      </c>
      <c r="BS137" s="1">
        <f t="shared" si="109"/>
        <v>0</v>
      </c>
      <c r="BT137" s="1">
        <f t="shared" si="110"/>
        <v>22</v>
      </c>
    </row>
    <row r="138" spans="1:72">
      <c r="A138" s="1">
        <v>134</v>
      </c>
      <c r="B138" s="1">
        <f t="shared" si="114"/>
        <v>78</v>
      </c>
      <c r="C138" s="1">
        <f t="shared" si="113"/>
        <v>78</v>
      </c>
      <c r="D138" s="1">
        <f t="shared" si="65"/>
        <v>39</v>
      </c>
      <c r="E138" s="1">
        <f t="shared" si="66"/>
        <v>39</v>
      </c>
      <c r="F138" s="1">
        <f t="shared" si="67"/>
        <v>39</v>
      </c>
      <c r="G138" s="1">
        <f t="shared" si="68"/>
        <v>39</v>
      </c>
      <c r="H138" s="1">
        <f t="shared" si="69"/>
        <v>39</v>
      </c>
      <c r="I138" s="2">
        <f t="shared" si="70"/>
        <v>127</v>
      </c>
      <c r="J138" s="2">
        <f t="shared" si="71"/>
        <v>54</v>
      </c>
      <c r="K138" s="2">
        <f t="shared" si="72"/>
        <v>109</v>
      </c>
      <c r="L138" s="2">
        <f t="shared" si="73"/>
        <v>72</v>
      </c>
      <c r="M138" s="2">
        <f t="shared" si="74"/>
        <v>1820</v>
      </c>
      <c r="N138" s="2">
        <f t="shared" si="115"/>
        <v>10672</v>
      </c>
      <c r="O138" s="2">
        <f t="shared" si="116"/>
        <v>-8852</v>
      </c>
      <c r="Q138" s="2">
        <f t="shared" si="117"/>
        <v>273</v>
      </c>
      <c r="R138" s="2">
        <f t="shared" si="118"/>
        <v>181</v>
      </c>
      <c r="S138" s="2">
        <f t="shared" si="119"/>
        <v>181</v>
      </c>
      <c r="T138" s="2">
        <f t="shared" si="120"/>
        <v>10672</v>
      </c>
      <c r="U138" s="2">
        <f t="shared" si="111"/>
        <v>27</v>
      </c>
      <c r="V138" s="2">
        <f t="shared" si="111"/>
        <v>18</v>
      </c>
      <c r="W138" s="2">
        <f t="shared" si="111"/>
        <v>18</v>
      </c>
      <c r="X138" s="2">
        <f t="shared" si="111"/>
        <v>1067</v>
      </c>
      <c r="Y138" s="2">
        <f t="shared" si="112"/>
        <v>4</v>
      </c>
      <c r="Z138" s="2">
        <f t="shared" si="112"/>
        <v>8</v>
      </c>
      <c r="AA138" s="2">
        <f t="shared" si="112"/>
        <v>0</v>
      </c>
      <c r="AB138" s="2">
        <f t="shared" si="112"/>
        <v>10</v>
      </c>
      <c r="AC138" s="184">
        <f t="shared" si="121"/>
        <v>0</v>
      </c>
      <c r="AD138" s="2">
        <v>134</v>
      </c>
      <c r="AE138" s="2">
        <f t="shared" si="75"/>
        <v>300</v>
      </c>
      <c r="AF138" s="2">
        <f t="shared" si="76"/>
        <v>199</v>
      </c>
      <c r="AG138" s="2">
        <f t="shared" si="77"/>
        <v>199</v>
      </c>
      <c r="AH138" s="2">
        <f t="shared" si="78"/>
        <v>11739</v>
      </c>
      <c r="AI138" s="2">
        <v>10</v>
      </c>
      <c r="AJ138" s="2">
        <v>20</v>
      </c>
      <c r="AK138" s="2">
        <v>0</v>
      </c>
      <c r="AL138" s="2">
        <v>25</v>
      </c>
      <c r="AN138" s="1">
        <v>134</v>
      </c>
      <c r="AO138" s="1">
        <f t="shared" si="79"/>
        <v>120</v>
      </c>
      <c r="AP138" s="1">
        <f t="shared" si="80"/>
        <v>79</v>
      </c>
      <c r="AQ138" s="1">
        <f t="shared" si="81"/>
        <v>79</v>
      </c>
      <c r="AR138" s="1">
        <f t="shared" si="82"/>
        <v>4695</v>
      </c>
      <c r="AS138" s="1">
        <f t="shared" si="83"/>
        <v>4</v>
      </c>
      <c r="AT138" s="1">
        <f t="shared" si="84"/>
        <v>8</v>
      </c>
      <c r="AU138" s="1">
        <f t="shared" si="85"/>
        <v>0</v>
      </c>
      <c r="AV138" s="1">
        <f t="shared" si="86"/>
        <v>10</v>
      </c>
      <c r="AW138" s="1">
        <f t="shared" si="87"/>
        <v>150</v>
      </c>
      <c r="AX138" s="1">
        <f t="shared" si="88"/>
        <v>99</v>
      </c>
      <c r="AY138" s="1">
        <f t="shared" si="89"/>
        <v>99</v>
      </c>
      <c r="AZ138" s="1">
        <f t="shared" si="90"/>
        <v>5869</v>
      </c>
      <c r="BA138" s="1">
        <f t="shared" si="91"/>
        <v>5</v>
      </c>
      <c r="BB138" s="1">
        <f t="shared" si="92"/>
        <v>10</v>
      </c>
      <c r="BC138" s="1">
        <f t="shared" si="93"/>
        <v>0</v>
      </c>
      <c r="BD138" s="1">
        <f t="shared" si="94"/>
        <v>12</v>
      </c>
      <c r="BE138" s="1">
        <f t="shared" si="95"/>
        <v>210</v>
      </c>
      <c r="BF138" s="1">
        <f t="shared" si="96"/>
        <v>139</v>
      </c>
      <c r="BG138" s="1">
        <f t="shared" si="97"/>
        <v>139</v>
      </c>
      <c r="BH138" s="1">
        <f t="shared" si="98"/>
        <v>8217</v>
      </c>
      <c r="BI138" s="1">
        <f t="shared" si="99"/>
        <v>7</v>
      </c>
      <c r="BJ138" s="1">
        <f t="shared" si="100"/>
        <v>14</v>
      </c>
      <c r="BK138" s="1">
        <f t="shared" si="101"/>
        <v>0</v>
      </c>
      <c r="BL138" s="1">
        <f t="shared" si="102"/>
        <v>17</v>
      </c>
      <c r="BM138" s="1">
        <f t="shared" si="103"/>
        <v>270</v>
      </c>
      <c r="BN138" s="1">
        <f t="shared" si="104"/>
        <v>179</v>
      </c>
      <c r="BO138" s="1">
        <f t="shared" si="105"/>
        <v>179</v>
      </c>
      <c r="BP138" s="1">
        <f t="shared" si="106"/>
        <v>10565</v>
      </c>
      <c r="BQ138" s="1">
        <f t="shared" si="107"/>
        <v>9</v>
      </c>
      <c r="BR138" s="1">
        <f t="shared" si="108"/>
        <v>18</v>
      </c>
      <c r="BS138" s="1">
        <f t="shared" si="109"/>
        <v>0</v>
      </c>
      <c r="BT138" s="1">
        <f t="shared" si="110"/>
        <v>22</v>
      </c>
    </row>
    <row r="139" spans="1:72">
      <c r="A139" s="1">
        <v>135</v>
      </c>
      <c r="B139" s="1">
        <f t="shared" si="114"/>
        <v>81</v>
      </c>
      <c r="C139" s="1">
        <f t="shared" si="113"/>
        <v>81</v>
      </c>
      <c r="D139" s="1">
        <f t="shared" si="65"/>
        <v>40</v>
      </c>
      <c r="E139" s="1">
        <f t="shared" si="66"/>
        <v>40</v>
      </c>
      <c r="F139" s="1">
        <f t="shared" si="67"/>
        <v>40</v>
      </c>
      <c r="G139" s="1">
        <f t="shared" si="68"/>
        <v>40</v>
      </c>
      <c r="H139" s="1">
        <f t="shared" si="69"/>
        <v>40</v>
      </c>
      <c r="I139" s="2">
        <f t="shared" si="70"/>
        <v>132</v>
      </c>
      <c r="J139" s="2">
        <f t="shared" si="71"/>
        <v>56</v>
      </c>
      <c r="K139" s="2">
        <f t="shared" si="72"/>
        <v>113</v>
      </c>
      <c r="L139" s="2">
        <f t="shared" si="73"/>
        <v>75</v>
      </c>
      <c r="M139" s="2">
        <f t="shared" si="74"/>
        <v>1890</v>
      </c>
      <c r="N139" s="2">
        <f t="shared" si="115"/>
        <v>10756</v>
      </c>
      <c r="O139" s="2">
        <f t="shared" si="116"/>
        <v>-8866</v>
      </c>
      <c r="Q139" s="2">
        <f t="shared" si="117"/>
        <v>281</v>
      </c>
      <c r="R139" s="2">
        <f t="shared" si="118"/>
        <v>188</v>
      </c>
      <c r="S139" s="2">
        <f t="shared" si="119"/>
        <v>188</v>
      </c>
      <c r="T139" s="2">
        <f t="shared" si="120"/>
        <v>10756</v>
      </c>
      <c r="U139" s="2">
        <f t="shared" si="111"/>
        <v>28</v>
      </c>
      <c r="V139" s="2">
        <f t="shared" si="111"/>
        <v>18</v>
      </c>
      <c r="W139" s="2">
        <f t="shared" si="111"/>
        <v>18</v>
      </c>
      <c r="X139" s="2">
        <f t="shared" si="111"/>
        <v>1075</v>
      </c>
      <c r="Y139" s="2">
        <f t="shared" si="112"/>
        <v>4</v>
      </c>
      <c r="Z139" s="2">
        <f t="shared" si="112"/>
        <v>8</v>
      </c>
      <c r="AA139" s="2">
        <f t="shared" si="112"/>
        <v>0</v>
      </c>
      <c r="AB139" s="2">
        <f t="shared" si="112"/>
        <v>10</v>
      </c>
      <c r="AC139" s="184">
        <f t="shared" si="121"/>
        <v>9</v>
      </c>
      <c r="AD139" s="164">
        <v>135</v>
      </c>
      <c r="AE139" s="2">
        <f t="shared" si="75"/>
        <v>309</v>
      </c>
      <c r="AF139" s="2">
        <f t="shared" si="76"/>
        <v>206</v>
      </c>
      <c r="AG139" s="2">
        <f t="shared" si="77"/>
        <v>206</v>
      </c>
      <c r="AH139" s="2">
        <f t="shared" si="78"/>
        <v>11831</v>
      </c>
      <c r="AI139" s="2">
        <v>10</v>
      </c>
      <c r="AJ139" s="2">
        <v>20</v>
      </c>
      <c r="AK139" s="2">
        <v>0</v>
      </c>
      <c r="AL139" s="2">
        <v>25</v>
      </c>
      <c r="AN139" s="1">
        <v>135</v>
      </c>
      <c r="AO139" s="1">
        <f t="shared" si="79"/>
        <v>123</v>
      </c>
      <c r="AP139" s="1">
        <f t="shared" si="80"/>
        <v>82</v>
      </c>
      <c r="AQ139" s="1">
        <f t="shared" si="81"/>
        <v>82</v>
      </c>
      <c r="AR139" s="1">
        <f t="shared" si="82"/>
        <v>4732</v>
      </c>
      <c r="AS139" s="1">
        <f t="shared" si="83"/>
        <v>4</v>
      </c>
      <c r="AT139" s="1">
        <f t="shared" si="84"/>
        <v>8</v>
      </c>
      <c r="AU139" s="1">
        <f t="shared" si="85"/>
        <v>0</v>
      </c>
      <c r="AV139" s="1">
        <f t="shared" si="86"/>
        <v>10</v>
      </c>
      <c r="AW139" s="1">
        <f t="shared" si="87"/>
        <v>154</v>
      </c>
      <c r="AX139" s="1">
        <f t="shared" si="88"/>
        <v>103</v>
      </c>
      <c r="AY139" s="1">
        <f t="shared" si="89"/>
        <v>103</v>
      </c>
      <c r="AZ139" s="1">
        <f t="shared" si="90"/>
        <v>5915</v>
      </c>
      <c r="BA139" s="1">
        <f t="shared" si="91"/>
        <v>5</v>
      </c>
      <c r="BB139" s="1">
        <f t="shared" si="92"/>
        <v>10</v>
      </c>
      <c r="BC139" s="1">
        <f t="shared" si="93"/>
        <v>0</v>
      </c>
      <c r="BD139" s="1">
        <f t="shared" si="94"/>
        <v>12</v>
      </c>
      <c r="BE139" s="1">
        <f t="shared" si="95"/>
        <v>216</v>
      </c>
      <c r="BF139" s="1">
        <f t="shared" si="96"/>
        <v>144</v>
      </c>
      <c r="BG139" s="1">
        <f t="shared" si="97"/>
        <v>144</v>
      </c>
      <c r="BH139" s="1">
        <f t="shared" si="98"/>
        <v>8281</v>
      </c>
      <c r="BI139" s="1">
        <f t="shared" si="99"/>
        <v>7</v>
      </c>
      <c r="BJ139" s="1">
        <f t="shared" si="100"/>
        <v>14</v>
      </c>
      <c r="BK139" s="1">
        <f t="shared" si="101"/>
        <v>0</v>
      </c>
      <c r="BL139" s="1">
        <f t="shared" si="102"/>
        <v>17</v>
      </c>
      <c r="BM139" s="1">
        <f t="shared" si="103"/>
        <v>278</v>
      </c>
      <c r="BN139" s="1">
        <f t="shared" si="104"/>
        <v>185</v>
      </c>
      <c r="BO139" s="1">
        <f t="shared" si="105"/>
        <v>185</v>
      </c>
      <c r="BP139" s="1">
        <f t="shared" si="106"/>
        <v>10647</v>
      </c>
      <c r="BQ139" s="1">
        <f t="shared" si="107"/>
        <v>9</v>
      </c>
      <c r="BR139" s="1">
        <f t="shared" si="108"/>
        <v>18</v>
      </c>
      <c r="BS139" s="1">
        <f t="shared" si="109"/>
        <v>0</v>
      </c>
      <c r="BT139" s="1">
        <f t="shared" si="110"/>
        <v>22</v>
      </c>
    </row>
    <row r="140" spans="1:72">
      <c r="A140" s="1">
        <v>136</v>
      </c>
      <c r="B140" s="1">
        <f t="shared" si="114"/>
        <v>81</v>
      </c>
      <c r="C140" s="1">
        <f t="shared" si="113"/>
        <v>81</v>
      </c>
      <c r="D140" s="1">
        <f t="shared" si="65"/>
        <v>40</v>
      </c>
      <c r="E140" s="1">
        <f t="shared" si="66"/>
        <v>40</v>
      </c>
      <c r="F140" s="1">
        <f t="shared" si="67"/>
        <v>40</v>
      </c>
      <c r="G140" s="1">
        <f t="shared" si="68"/>
        <v>40</v>
      </c>
      <c r="H140" s="1">
        <f t="shared" si="69"/>
        <v>40</v>
      </c>
      <c r="I140" s="2">
        <f t="shared" si="70"/>
        <v>132</v>
      </c>
      <c r="J140" s="2">
        <f t="shared" si="71"/>
        <v>56</v>
      </c>
      <c r="K140" s="2">
        <f t="shared" si="72"/>
        <v>113</v>
      </c>
      <c r="L140" s="2">
        <f t="shared" si="73"/>
        <v>75</v>
      </c>
      <c r="M140" s="2">
        <f t="shared" si="74"/>
        <v>1890</v>
      </c>
      <c r="N140" s="2">
        <f t="shared" si="115"/>
        <v>10840</v>
      </c>
      <c r="O140" s="2">
        <f t="shared" si="116"/>
        <v>-8950</v>
      </c>
      <c r="Q140" s="2">
        <f t="shared" si="117"/>
        <v>281</v>
      </c>
      <c r="R140" s="2">
        <f t="shared" si="118"/>
        <v>188</v>
      </c>
      <c r="S140" s="2">
        <f t="shared" si="119"/>
        <v>188</v>
      </c>
      <c r="T140" s="2">
        <f t="shared" si="120"/>
        <v>10840</v>
      </c>
      <c r="U140" s="2">
        <f t="shared" si="111"/>
        <v>28</v>
      </c>
      <c r="V140" s="2">
        <f t="shared" si="111"/>
        <v>18</v>
      </c>
      <c r="W140" s="2">
        <f t="shared" si="111"/>
        <v>18</v>
      </c>
      <c r="X140" s="2">
        <f t="shared" si="111"/>
        <v>1084</v>
      </c>
      <c r="Y140" s="2">
        <f t="shared" si="112"/>
        <v>4</v>
      </c>
      <c r="Z140" s="2">
        <f t="shared" si="112"/>
        <v>8</v>
      </c>
      <c r="AA140" s="2">
        <f t="shared" si="112"/>
        <v>0</v>
      </c>
      <c r="AB140" s="2">
        <f t="shared" si="112"/>
        <v>10</v>
      </c>
      <c r="AC140" s="184">
        <f t="shared" si="121"/>
        <v>0</v>
      </c>
      <c r="AD140" s="2">
        <v>136</v>
      </c>
      <c r="AE140" s="2">
        <f t="shared" si="75"/>
        <v>309</v>
      </c>
      <c r="AF140" s="2">
        <f t="shared" si="76"/>
        <v>206</v>
      </c>
      <c r="AG140" s="2">
        <f t="shared" si="77"/>
        <v>206</v>
      </c>
      <c r="AH140" s="2">
        <f t="shared" si="78"/>
        <v>11924</v>
      </c>
      <c r="AI140" s="2">
        <v>10</v>
      </c>
      <c r="AJ140" s="2">
        <v>20</v>
      </c>
      <c r="AK140" s="2">
        <v>0</v>
      </c>
      <c r="AL140" s="2">
        <v>25</v>
      </c>
      <c r="AN140" s="1">
        <v>136</v>
      </c>
      <c r="AO140" s="1">
        <f t="shared" si="79"/>
        <v>123</v>
      </c>
      <c r="AP140" s="1">
        <f t="shared" si="80"/>
        <v>82</v>
      </c>
      <c r="AQ140" s="1">
        <f t="shared" si="81"/>
        <v>82</v>
      </c>
      <c r="AR140" s="1">
        <f t="shared" si="82"/>
        <v>4769</v>
      </c>
      <c r="AS140" s="1">
        <f t="shared" si="83"/>
        <v>4</v>
      </c>
      <c r="AT140" s="1">
        <f t="shared" si="84"/>
        <v>8</v>
      </c>
      <c r="AU140" s="1">
        <f t="shared" si="85"/>
        <v>0</v>
      </c>
      <c r="AV140" s="1">
        <f t="shared" si="86"/>
        <v>10</v>
      </c>
      <c r="AW140" s="1">
        <f t="shared" si="87"/>
        <v>154</v>
      </c>
      <c r="AX140" s="1">
        <f t="shared" si="88"/>
        <v>103</v>
      </c>
      <c r="AY140" s="1">
        <f t="shared" si="89"/>
        <v>103</v>
      </c>
      <c r="AZ140" s="1">
        <f t="shared" si="90"/>
        <v>5962</v>
      </c>
      <c r="BA140" s="1">
        <f t="shared" si="91"/>
        <v>5</v>
      </c>
      <c r="BB140" s="1">
        <f t="shared" si="92"/>
        <v>10</v>
      </c>
      <c r="BC140" s="1">
        <f t="shared" si="93"/>
        <v>0</v>
      </c>
      <c r="BD140" s="1">
        <f t="shared" si="94"/>
        <v>12</v>
      </c>
      <c r="BE140" s="1">
        <f t="shared" si="95"/>
        <v>216</v>
      </c>
      <c r="BF140" s="1">
        <f t="shared" si="96"/>
        <v>144</v>
      </c>
      <c r="BG140" s="1">
        <f t="shared" si="97"/>
        <v>144</v>
      </c>
      <c r="BH140" s="1">
        <f t="shared" si="98"/>
        <v>8346</v>
      </c>
      <c r="BI140" s="1">
        <f t="shared" si="99"/>
        <v>7</v>
      </c>
      <c r="BJ140" s="1">
        <f t="shared" si="100"/>
        <v>14</v>
      </c>
      <c r="BK140" s="1">
        <f t="shared" si="101"/>
        <v>0</v>
      </c>
      <c r="BL140" s="1">
        <f t="shared" si="102"/>
        <v>17</v>
      </c>
      <c r="BM140" s="1">
        <f t="shared" si="103"/>
        <v>278</v>
      </c>
      <c r="BN140" s="1">
        <f t="shared" si="104"/>
        <v>185</v>
      </c>
      <c r="BO140" s="1">
        <f t="shared" si="105"/>
        <v>185</v>
      </c>
      <c r="BP140" s="1">
        <f t="shared" si="106"/>
        <v>10731</v>
      </c>
      <c r="BQ140" s="1">
        <f t="shared" si="107"/>
        <v>9</v>
      </c>
      <c r="BR140" s="1">
        <f t="shared" si="108"/>
        <v>18</v>
      </c>
      <c r="BS140" s="1">
        <f t="shared" si="109"/>
        <v>0</v>
      </c>
      <c r="BT140" s="1">
        <f t="shared" si="110"/>
        <v>22</v>
      </c>
    </row>
    <row r="141" spans="1:72">
      <c r="A141" s="1">
        <v>137</v>
      </c>
      <c r="B141" s="1">
        <f t="shared" si="114"/>
        <v>81</v>
      </c>
      <c r="C141" s="1">
        <f t="shared" si="113"/>
        <v>81</v>
      </c>
      <c r="D141" s="1">
        <f t="shared" si="65"/>
        <v>40</v>
      </c>
      <c r="E141" s="1">
        <f t="shared" si="66"/>
        <v>40</v>
      </c>
      <c r="F141" s="1">
        <f t="shared" si="67"/>
        <v>40</v>
      </c>
      <c r="G141" s="1">
        <f t="shared" si="68"/>
        <v>40</v>
      </c>
      <c r="H141" s="1">
        <f t="shared" si="69"/>
        <v>40</v>
      </c>
      <c r="I141" s="2">
        <f t="shared" si="70"/>
        <v>132</v>
      </c>
      <c r="J141" s="2">
        <f t="shared" si="71"/>
        <v>56</v>
      </c>
      <c r="K141" s="2">
        <f t="shared" si="72"/>
        <v>113</v>
      </c>
      <c r="L141" s="2">
        <f t="shared" si="73"/>
        <v>75</v>
      </c>
      <c r="M141" s="2">
        <f t="shared" si="74"/>
        <v>1890</v>
      </c>
      <c r="N141" s="2">
        <f t="shared" si="115"/>
        <v>10925</v>
      </c>
      <c r="O141" s="2">
        <f t="shared" si="116"/>
        <v>-9035</v>
      </c>
      <c r="Q141" s="2">
        <f t="shared" si="117"/>
        <v>281</v>
      </c>
      <c r="R141" s="2">
        <f t="shared" si="118"/>
        <v>188</v>
      </c>
      <c r="S141" s="2">
        <f t="shared" si="119"/>
        <v>188</v>
      </c>
      <c r="T141" s="2">
        <f t="shared" si="120"/>
        <v>10925</v>
      </c>
      <c r="U141" s="2">
        <f t="shared" si="111"/>
        <v>28</v>
      </c>
      <c r="V141" s="2">
        <f t="shared" si="111"/>
        <v>18</v>
      </c>
      <c r="W141" s="2">
        <f t="shared" si="111"/>
        <v>18</v>
      </c>
      <c r="X141" s="2">
        <f t="shared" si="111"/>
        <v>1092</v>
      </c>
      <c r="Y141" s="2">
        <f t="shared" si="112"/>
        <v>4</v>
      </c>
      <c r="Z141" s="2">
        <f t="shared" si="112"/>
        <v>8</v>
      </c>
      <c r="AA141" s="2">
        <f t="shared" si="112"/>
        <v>0</v>
      </c>
      <c r="AB141" s="2">
        <f t="shared" si="112"/>
        <v>10</v>
      </c>
      <c r="AC141" s="184">
        <f t="shared" si="121"/>
        <v>0</v>
      </c>
      <c r="AD141" s="164">
        <v>137</v>
      </c>
      <c r="AE141" s="2">
        <f t="shared" si="75"/>
        <v>309</v>
      </c>
      <c r="AF141" s="2">
        <f t="shared" si="76"/>
        <v>206</v>
      </c>
      <c r="AG141" s="2">
        <f t="shared" si="77"/>
        <v>206</v>
      </c>
      <c r="AH141" s="2">
        <f t="shared" si="78"/>
        <v>12017</v>
      </c>
      <c r="AI141" s="2">
        <v>10</v>
      </c>
      <c r="AJ141" s="2">
        <v>20</v>
      </c>
      <c r="AK141" s="2">
        <v>0</v>
      </c>
      <c r="AL141" s="2">
        <v>25</v>
      </c>
      <c r="AN141" s="1">
        <v>137</v>
      </c>
      <c r="AO141" s="1">
        <f t="shared" si="79"/>
        <v>123</v>
      </c>
      <c r="AP141" s="1">
        <f t="shared" si="80"/>
        <v>82</v>
      </c>
      <c r="AQ141" s="1">
        <f t="shared" si="81"/>
        <v>82</v>
      </c>
      <c r="AR141" s="1">
        <f t="shared" si="82"/>
        <v>4806</v>
      </c>
      <c r="AS141" s="1">
        <f t="shared" si="83"/>
        <v>4</v>
      </c>
      <c r="AT141" s="1">
        <f t="shared" si="84"/>
        <v>8</v>
      </c>
      <c r="AU141" s="1">
        <f t="shared" si="85"/>
        <v>0</v>
      </c>
      <c r="AV141" s="1">
        <f t="shared" si="86"/>
        <v>10</v>
      </c>
      <c r="AW141" s="1">
        <f t="shared" si="87"/>
        <v>154</v>
      </c>
      <c r="AX141" s="1">
        <f t="shared" si="88"/>
        <v>103</v>
      </c>
      <c r="AY141" s="1">
        <f t="shared" si="89"/>
        <v>103</v>
      </c>
      <c r="AZ141" s="1">
        <f t="shared" si="90"/>
        <v>6008</v>
      </c>
      <c r="BA141" s="1">
        <f t="shared" si="91"/>
        <v>5</v>
      </c>
      <c r="BB141" s="1">
        <f t="shared" si="92"/>
        <v>10</v>
      </c>
      <c r="BC141" s="1">
        <f t="shared" si="93"/>
        <v>0</v>
      </c>
      <c r="BD141" s="1">
        <f t="shared" si="94"/>
        <v>12</v>
      </c>
      <c r="BE141" s="1">
        <f t="shared" si="95"/>
        <v>216</v>
      </c>
      <c r="BF141" s="1">
        <f t="shared" si="96"/>
        <v>144</v>
      </c>
      <c r="BG141" s="1">
        <f t="shared" si="97"/>
        <v>144</v>
      </c>
      <c r="BH141" s="1">
        <f t="shared" si="98"/>
        <v>8411</v>
      </c>
      <c r="BI141" s="1">
        <f t="shared" si="99"/>
        <v>7</v>
      </c>
      <c r="BJ141" s="1">
        <f t="shared" si="100"/>
        <v>14</v>
      </c>
      <c r="BK141" s="1">
        <f t="shared" si="101"/>
        <v>0</v>
      </c>
      <c r="BL141" s="1">
        <f t="shared" si="102"/>
        <v>17</v>
      </c>
      <c r="BM141" s="1">
        <f t="shared" si="103"/>
        <v>278</v>
      </c>
      <c r="BN141" s="1">
        <f t="shared" si="104"/>
        <v>185</v>
      </c>
      <c r="BO141" s="1">
        <f t="shared" si="105"/>
        <v>185</v>
      </c>
      <c r="BP141" s="1">
        <f t="shared" si="106"/>
        <v>10815</v>
      </c>
      <c r="BQ141" s="1">
        <f t="shared" si="107"/>
        <v>9</v>
      </c>
      <c r="BR141" s="1">
        <f t="shared" si="108"/>
        <v>18</v>
      </c>
      <c r="BS141" s="1">
        <f t="shared" si="109"/>
        <v>0</v>
      </c>
      <c r="BT141" s="1">
        <f t="shared" si="110"/>
        <v>22</v>
      </c>
    </row>
    <row r="142" spans="1:72">
      <c r="A142" s="1">
        <v>138</v>
      </c>
      <c r="B142" s="1">
        <f t="shared" si="114"/>
        <v>81</v>
      </c>
      <c r="C142" s="1">
        <f t="shared" si="113"/>
        <v>81</v>
      </c>
      <c r="D142" s="1">
        <f t="shared" si="65"/>
        <v>40</v>
      </c>
      <c r="E142" s="1">
        <f t="shared" si="66"/>
        <v>40</v>
      </c>
      <c r="F142" s="1">
        <f t="shared" si="67"/>
        <v>40</v>
      </c>
      <c r="G142" s="1">
        <f t="shared" si="68"/>
        <v>40</v>
      </c>
      <c r="H142" s="1">
        <f t="shared" si="69"/>
        <v>40</v>
      </c>
      <c r="I142" s="2">
        <f t="shared" si="70"/>
        <v>132</v>
      </c>
      <c r="J142" s="2">
        <f t="shared" si="71"/>
        <v>56</v>
      </c>
      <c r="K142" s="2">
        <f t="shared" si="72"/>
        <v>113</v>
      </c>
      <c r="L142" s="2">
        <f t="shared" si="73"/>
        <v>75</v>
      </c>
      <c r="M142" s="2">
        <f t="shared" si="74"/>
        <v>1890</v>
      </c>
      <c r="N142" s="2">
        <f t="shared" si="115"/>
        <v>11009</v>
      </c>
      <c r="O142" s="2">
        <f t="shared" si="116"/>
        <v>-9119</v>
      </c>
      <c r="Q142" s="2">
        <f t="shared" si="117"/>
        <v>281</v>
      </c>
      <c r="R142" s="2">
        <f t="shared" si="118"/>
        <v>188</v>
      </c>
      <c r="S142" s="2">
        <f t="shared" si="119"/>
        <v>188</v>
      </c>
      <c r="T142" s="2">
        <f t="shared" si="120"/>
        <v>11009</v>
      </c>
      <c r="U142" s="2">
        <f t="shared" si="111"/>
        <v>28</v>
      </c>
      <c r="V142" s="2">
        <f t="shared" si="111"/>
        <v>18</v>
      </c>
      <c r="W142" s="2">
        <f t="shared" si="111"/>
        <v>18</v>
      </c>
      <c r="X142" s="2">
        <f t="shared" si="111"/>
        <v>1100</v>
      </c>
      <c r="Y142" s="2">
        <f t="shared" si="112"/>
        <v>4</v>
      </c>
      <c r="Z142" s="2">
        <f t="shared" si="112"/>
        <v>8</v>
      </c>
      <c r="AA142" s="2">
        <f t="shared" si="112"/>
        <v>0</v>
      </c>
      <c r="AB142" s="2">
        <f t="shared" si="112"/>
        <v>10</v>
      </c>
      <c r="AC142" s="184">
        <f t="shared" si="121"/>
        <v>0</v>
      </c>
      <c r="AD142" s="2">
        <v>138</v>
      </c>
      <c r="AE142" s="2">
        <f t="shared" si="75"/>
        <v>309</v>
      </c>
      <c r="AF142" s="2">
        <f t="shared" si="76"/>
        <v>206</v>
      </c>
      <c r="AG142" s="2">
        <f t="shared" si="77"/>
        <v>206</v>
      </c>
      <c r="AH142" s="2">
        <f t="shared" si="78"/>
        <v>12109</v>
      </c>
      <c r="AI142" s="2">
        <v>10</v>
      </c>
      <c r="AJ142" s="2">
        <v>20</v>
      </c>
      <c r="AK142" s="2">
        <v>0</v>
      </c>
      <c r="AL142" s="2">
        <v>25</v>
      </c>
      <c r="AN142" s="1">
        <v>138</v>
      </c>
      <c r="AO142" s="1">
        <f t="shared" si="79"/>
        <v>123</v>
      </c>
      <c r="AP142" s="1">
        <f t="shared" si="80"/>
        <v>82</v>
      </c>
      <c r="AQ142" s="1">
        <f t="shared" si="81"/>
        <v>82</v>
      </c>
      <c r="AR142" s="1">
        <f t="shared" si="82"/>
        <v>4843</v>
      </c>
      <c r="AS142" s="1">
        <f t="shared" si="83"/>
        <v>4</v>
      </c>
      <c r="AT142" s="1">
        <f t="shared" si="84"/>
        <v>8</v>
      </c>
      <c r="AU142" s="1">
        <f t="shared" si="85"/>
        <v>0</v>
      </c>
      <c r="AV142" s="1">
        <f t="shared" si="86"/>
        <v>10</v>
      </c>
      <c r="AW142" s="1">
        <f t="shared" si="87"/>
        <v>154</v>
      </c>
      <c r="AX142" s="1">
        <f t="shared" si="88"/>
        <v>103</v>
      </c>
      <c r="AY142" s="1">
        <f t="shared" si="89"/>
        <v>103</v>
      </c>
      <c r="AZ142" s="1">
        <f t="shared" si="90"/>
        <v>6054</v>
      </c>
      <c r="BA142" s="1">
        <f t="shared" si="91"/>
        <v>5</v>
      </c>
      <c r="BB142" s="1">
        <f t="shared" si="92"/>
        <v>10</v>
      </c>
      <c r="BC142" s="1">
        <f t="shared" si="93"/>
        <v>0</v>
      </c>
      <c r="BD142" s="1">
        <f t="shared" si="94"/>
        <v>12</v>
      </c>
      <c r="BE142" s="1">
        <f t="shared" si="95"/>
        <v>216</v>
      </c>
      <c r="BF142" s="1">
        <f t="shared" si="96"/>
        <v>144</v>
      </c>
      <c r="BG142" s="1">
        <f t="shared" si="97"/>
        <v>144</v>
      </c>
      <c r="BH142" s="1">
        <f t="shared" si="98"/>
        <v>8476</v>
      </c>
      <c r="BI142" s="1">
        <f t="shared" si="99"/>
        <v>7</v>
      </c>
      <c r="BJ142" s="1">
        <f t="shared" si="100"/>
        <v>14</v>
      </c>
      <c r="BK142" s="1">
        <f t="shared" si="101"/>
        <v>0</v>
      </c>
      <c r="BL142" s="1">
        <f t="shared" si="102"/>
        <v>17</v>
      </c>
      <c r="BM142" s="1">
        <f t="shared" si="103"/>
        <v>278</v>
      </c>
      <c r="BN142" s="1">
        <f t="shared" si="104"/>
        <v>185</v>
      </c>
      <c r="BO142" s="1">
        <f t="shared" si="105"/>
        <v>185</v>
      </c>
      <c r="BP142" s="1">
        <f t="shared" si="106"/>
        <v>10898</v>
      </c>
      <c r="BQ142" s="1">
        <f t="shared" si="107"/>
        <v>9</v>
      </c>
      <c r="BR142" s="1">
        <f t="shared" si="108"/>
        <v>18</v>
      </c>
      <c r="BS142" s="1">
        <f t="shared" si="109"/>
        <v>0</v>
      </c>
      <c r="BT142" s="1">
        <f t="shared" si="110"/>
        <v>22</v>
      </c>
    </row>
    <row r="143" spans="1:72">
      <c r="A143" s="1">
        <v>139</v>
      </c>
      <c r="B143" s="1">
        <f t="shared" si="114"/>
        <v>81</v>
      </c>
      <c r="C143" s="1">
        <f t="shared" si="113"/>
        <v>81</v>
      </c>
      <c r="D143" s="1">
        <f t="shared" si="65"/>
        <v>40</v>
      </c>
      <c r="E143" s="1">
        <f t="shared" si="66"/>
        <v>40</v>
      </c>
      <c r="F143" s="1">
        <f t="shared" si="67"/>
        <v>40</v>
      </c>
      <c r="G143" s="1">
        <f t="shared" si="68"/>
        <v>40</v>
      </c>
      <c r="H143" s="1">
        <f t="shared" si="69"/>
        <v>40</v>
      </c>
      <c r="I143" s="2">
        <f t="shared" si="70"/>
        <v>132</v>
      </c>
      <c r="J143" s="2">
        <f t="shared" si="71"/>
        <v>56</v>
      </c>
      <c r="K143" s="2">
        <f t="shared" si="72"/>
        <v>113</v>
      </c>
      <c r="L143" s="2">
        <f t="shared" si="73"/>
        <v>75</v>
      </c>
      <c r="M143" s="2">
        <f t="shared" si="74"/>
        <v>1890</v>
      </c>
      <c r="N143" s="2">
        <f t="shared" si="115"/>
        <v>11094</v>
      </c>
      <c r="O143" s="2">
        <f t="shared" si="116"/>
        <v>-9204</v>
      </c>
      <c r="Q143" s="2">
        <f t="shared" si="117"/>
        <v>281</v>
      </c>
      <c r="R143" s="2">
        <f t="shared" si="118"/>
        <v>188</v>
      </c>
      <c r="S143" s="2">
        <f t="shared" si="119"/>
        <v>188</v>
      </c>
      <c r="T143" s="2">
        <f t="shared" si="120"/>
        <v>11094</v>
      </c>
      <c r="U143" s="2">
        <f t="shared" si="111"/>
        <v>28</v>
      </c>
      <c r="V143" s="2">
        <f t="shared" si="111"/>
        <v>18</v>
      </c>
      <c r="W143" s="2">
        <f t="shared" si="111"/>
        <v>18</v>
      </c>
      <c r="X143" s="2">
        <f t="shared" si="111"/>
        <v>1109</v>
      </c>
      <c r="Y143" s="2">
        <f t="shared" si="112"/>
        <v>4</v>
      </c>
      <c r="Z143" s="2">
        <f t="shared" si="112"/>
        <v>8</v>
      </c>
      <c r="AA143" s="2">
        <f t="shared" si="112"/>
        <v>0</v>
      </c>
      <c r="AB143" s="2">
        <f t="shared" si="112"/>
        <v>10</v>
      </c>
      <c r="AC143" s="184">
        <f t="shared" si="121"/>
        <v>0</v>
      </c>
      <c r="AD143" s="164">
        <v>139</v>
      </c>
      <c r="AE143" s="2">
        <f t="shared" si="75"/>
        <v>309</v>
      </c>
      <c r="AF143" s="2">
        <f t="shared" si="76"/>
        <v>206</v>
      </c>
      <c r="AG143" s="2">
        <f t="shared" si="77"/>
        <v>206</v>
      </c>
      <c r="AH143" s="2">
        <f t="shared" si="78"/>
        <v>12203</v>
      </c>
      <c r="AI143" s="2">
        <v>10</v>
      </c>
      <c r="AJ143" s="2">
        <v>20</v>
      </c>
      <c r="AK143" s="2">
        <v>0</v>
      </c>
      <c r="AL143" s="2">
        <v>25</v>
      </c>
      <c r="AN143" s="1">
        <v>139</v>
      </c>
      <c r="AO143" s="1">
        <f t="shared" si="79"/>
        <v>123</v>
      </c>
      <c r="AP143" s="1">
        <f t="shared" si="80"/>
        <v>82</v>
      </c>
      <c r="AQ143" s="1">
        <f t="shared" si="81"/>
        <v>82</v>
      </c>
      <c r="AR143" s="1">
        <f t="shared" si="82"/>
        <v>4881</v>
      </c>
      <c r="AS143" s="1">
        <f t="shared" si="83"/>
        <v>4</v>
      </c>
      <c r="AT143" s="1">
        <f t="shared" si="84"/>
        <v>8</v>
      </c>
      <c r="AU143" s="1">
        <f t="shared" si="85"/>
        <v>0</v>
      </c>
      <c r="AV143" s="1">
        <f t="shared" si="86"/>
        <v>10</v>
      </c>
      <c r="AW143" s="1">
        <f t="shared" si="87"/>
        <v>154</v>
      </c>
      <c r="AX143" s="1">
        <f t="shared" si="88"/>
        <v>103</v>
      </c>
      <c r="AY143" s="1">
        <f t="shared" si="89"/>
        <v>103</v>
      </c>
      <c r="AZ143" s="1">
        <f t="shared" si="90"/>
        <v>6101</v>
      </c>
      <c r="BA143" s="1">
        <f t="shared" si="91"/>
        <v>5</v>
      </c>
      <c r="BB143" s="1">
        <f t="shared" si="92"/>
        <v>10</v>
      </c>
      <c r="BC143" s="1">
        <f t="shared" si="93"/>
        <v>0</v>
      </c>
      <c r="BD143" s="1">
        <f t="shared" si="94"/>
        <v>12</v>
      </c>
      <c r="BE143" s="1">
        <f t="shared" si="95"/>
        <v>216</v>
      </c>
      <c r="BF143" s="1">
        <f t="shared" si="96"/>
        <v>144</v>
      </c>
      <c r="BG143" s="1">
        <f t="shared" si="97"/>
        <v>144</v>
      </c>
      <c r="BH143" s="1">
        <f t="shared" si="98"/>
        <v>8542</v>
      </c>
      <c r="BI143" s="1">
        <f t="shared" si="99"/>
        <v>7</v>
      </c>
      <c r="BJ143" s="1">
        <f t="shared" si="100"/>
        <v>14</v>
      </c>
      <c r="BK143" s="1">
        <f t="shared" si="101"/>
        <v>0</v>
      </c>
      <c r="BL143" s="1">
        <f t="shared" si="102"/>
        <v>17</v>
      </c>
      <c r="BM143" s="1">
        <f t="shared" si="103"/>
        <v>278</v>
      </c>
      <c r="BN143" s="1">
        <f t="shared" si="104"/>
        <v>185</v>
      </c>
      <c r="BO143" s="1">
        <f t="shared" si="105"/>
        <v>185</v>
      </c>
      <c r="BP143" s="1">
        <f t="shared" si="106"/>
        <v>10982</v>
      </c>
      <c r="BQ143" s="1">
        <f t="shared" si="107"/>
        <v>9</v>
      </c>
      <c r="BR143" s="1">
        <f t="shared" si="108"/>
        <v>18</v>
      </c>
      <c r="BS143" s="1">
        <f t="shared" si="109"/>
        <v>0</v>
      </c>
      <c r="BT143" s="1">
        <f t="shared" si="110"/>
        <v>22</v>
      </c>
    </row>
    <row r="144" spans="1:72">
      <c r="A144" s="1">
        <v>140</v>
      </c>
      <c r="B144" s="1">
        <f t="shared" si="114"/>
        <v>84</v>
      </c>
      <c r="C144" s="1">
        <f t="shared" si="113"/>
        <v>84</v>
      </c>
      <c r="D144" s="1">
        <f t="shared" si="65"/>
        <v>42</v>
      </c>
      <c r="E144" s="1">
        <f t="shared" si="66"/>
        <v>42</v>
      </c>
      <c r="F144" s="1">
        <f t="shared" si="67"/>
        <v>42</v>
      </c>
      <c r="G144" s="1">
        <f t="shared" si="68"/>
        <v>42</v>
      </c>
      <c r="H144" s="1">
        <f t="shared" si="69"/>
        <v>42</v>
      </c>
      <c r="I144" s="2">
        <f t="shared" si="70"/>
        <v>137</v>
      </c>
      <c r="J144" s="2">
        <f t="shared" si="71"/>
        <v>58</v>
      </c>
      <c r="K144" s="2">
        <f t="shared" si="72"/>
        <v>117</v>
      </c>
      <c r="L144" s="2">
        <f t="shared" si="73"/>
        <v>78</v>
      </c>
      <c r="M144" s="2">
        <f t="shared" si="74"/>
        <v>1960</v>
      </c>
      <c r="N144" s="2">
        <f t="shared" si="115"/>
        <v>11178</v>
      </c>
      <c r="O144" s="2">
        <f t="shared" si="116"/>
        <v>-9218</v>
      </c>
      <c r="Q144" s="2">
        <f t="shared" si="117"/>
        <v>294</v>
      </c>
      <c r="R144" s="2">
        <f t="shared" si="118"/>
        <v>195</v>
      </c>
      <c r="S144" s="2">
        <f t="shared" si="119"/>
        <v>195</v>
      </c>
      <c r="T144" s="2">
        <f t="shared" si="120"/>
        <v>11178</v>
      </c>
      <c r="U144" s="2">
        <f t="shared" si="111"/>
        <v>29</v>
      </c>
      <c r="V144" s="2">
        <f t="shared" si="111"/>
        <v>19</v>
      </c>
      <c r="W144" s="2">
        <f t="shared" si="111"/>
        <v>19</v>
      </c>
      <c r="X144" s="2">
        <f t="shared" si="111"/>
        <v>1117</v>
      </c>
      <c r="Y144" s="2">
        <f t="shared" si="112"/>
        <v>4</v>
      </c>
      <c r="Z144" s="2">
        <f t="shared" si="112"/>
        <v>8</v>
      </c>
      <c r="AA144" s="2">
        <f t="shared" si="112"/>
        <v>0</v>
      </c>
      <c r="AB144" s="2">
        <f t="shared" si="112"/>
        <v>10</v>
      </c>
      <c r="AC144" s="184">
        <f t="shared" si="121"/>
        <v>14</v>
      </c>
      <c r="AD144" s="2">
        <v>140</v>
      </c>
      <c r="AE144" s="2">
        <f t="shared" si="75"/>
        <v>323</v>
      </c>
      <c r="AF144" s="2">
        <f t="shared" si="76"/>
        <v>214</v>
      </c>
      <c r="AG144" s="2">
        <f t="shared" si="77"/>
        <v>214</v>
      </c>
      <c r="AH144" s="2">
        <f t="shared" si="78"/>
        <v>12295</v>
      </c>
      <c r="AI144" s="2">
        <v>10</v>
      </c>
      <c r="AJ144" s="2">
        <v>20</v>
      </c>
      <c r="AK144" s="2">
        <v>0</v>
      </c>
      <c r="AL144" s="2">
        <v>25</v>
      </c>
      <c r="AN144" s="1">
        <v>140</v>
      </c>
      <c r="AO144" s="1">
        <f t="shared" si="79"/>
        <v>129</v>
      </c>
      <c r="AP144" s="1">
        <f t="shared" si="80"/>
        <v>85</v>
      </c>
      <c r="AQ144" s="1">
        <f t="shared" si="81"/>
        <v>85</v>
      </c>
      <c r="AR144" s="1">
        <f t="shared" si="82"/>
        <v>4918</v>
      </c>
      <c r="AS144" s="1">
        <f t="shared" si="83"/>
        <v>4</v>
      </c>
      <c r="AT144" s="1">
        <f t="shared" si="84"/>
        <v>8</v>
      </c>
      <c r="AU144" s="1">
        <f t="shared" si="85"/>
        <v>0</v>
      </c>
      <c r="AV144" s="1">
        <f t="shared" si="86"/>
        <v>10</v>
      </c>
      <c r="AW144" s="1">
        <f t="shared" si="87"/>
        <v>161</v>
      </c>
      <c r="AX144" s="1">
        <f t="shared" si="88"/>
        <v>107</v>
      </c>
      <c r="AY144" s="1">
        <f t="shared" si="89"/>
        <v>107</v>
      </c>
      <c r="AZ144" s="1">
        <f t="shared" si="90"/>
        <v>6147</v>
      </c>
      <c r="BA144" s="1">
        <f t="shared" si="91"/>
        <v>5</v>
      </c>
      <c r="BB144" s="1">
        <f t="shared" si="92"/>
        <v>10</v>
      </c>
      <c r="BC144" s="1">
        <f t="shared" si="93"/>
        <v>0</v>
      </c>
      <c r="BD144" s="1">
        <f t="shared" si="94"/>
        <v>12</v>
      </c>
      <c r="BE144" s="1">
        <f t="shared" si="95"/>
        <v>226</v>
      </c>
      <c r="BF144" s="1">
        <f t="shared" si="96"/>
        <v>149</v>
      </c>
      <c r="BG144" s="1">
        <f t="shared" si="97"/>
        <v>149</v>
      </c>
      <c r="BH144" s="1">
        <f t="shared" si="98"/>
        <v>8606</v>
      </c>
      <c r="BI144" s="1">
        <f t="shared" si="99"/>
        <v>7</v>
      </c>
      <c r="BJ144" s="1">
        <f t="shared" si="100"/>
        <v>14</v>
      </c>
      <c r="BK144" s="1">
        <f t="shared" si="101"/>
        <v>0</v>
      </c>
      <c r="BL144" s="1">
        <f t="shared" si="102"/>
        <v>17</v>
      </c>
      <c r="BM144" s="1">
        <f t="shared" si="103"/>
        <v>290</v>
      </c>
      <c r="BN144" s="1">
        <f t="shared" si="104"/>
        <v>192</v>
      </c>
      <c r="BO144" s="1">
        <f t="shared" si="105"/>
        <v>192</v>
      </c>
      <c r="BP144" s="1">
        <f t="shared" si="106"/>
        <v>11065</v>
      </c>
      <c r="BQ144" s="1">
        <f t="shared" si="107"/>
        <v>9</v>
      </c>
      <c r="BR144" s="1">
        <f t="shared" si="108"/>
        <v>18</v>
      </c>
      <c r="BS144" s="1">
        <f t="shared" si="109"/>
        <v>0</v>
      </c>
      <c r="BT144" s="1">
        <f t="shared" si="110"/>
        <v>22</v>
      </c>
    </row>
    <row r="145" spans="1:72">
      <c r="A145" s="1">
        <v>141</v>
      </c>
      <c r="B145" s="1">
        <f t="shared" si="114"/>
        <v>84</v>
      </c>
      <c r="C145" s="1">
        <f t="shared" si="113"/>
        <v>84</v>
      </c>
      <c r="D145" s="1">
        <f t="shared" si="65"/>
        <v>42</v>
      </c>
      <c r="E145" s="1">
        <f t="shared" si="66"/>
        <v>42</v>
      </c>
      <c r="F145" s="1">
        <f t="shared" si="67"/>
        <v>42</v>
      </c>
      <c r="G145" s="1">
        <f t="shared" si="68"/>
        <v>42</v>
      </c>
      <c r="H145" s="1">
        <f t="shared" si="69"/>
        <v>42</v>
      </c>
      <c r="I145" s="2">
        <f t="shared" si="70"/>
        <v>137</v>
      </c>
      <c r="J145" s="2">
        <f t="shared" si="71"/>
        <v>58</v>
      </c>
      <c r="K145" s="2">
        <f t="shared" si="72"/>
        <v>117</v>
      </c>
      <c r="L145" s="2">
        <f t="shared" si="73"/>
        <v>78</v>
      </c>
      <c r="M145" s="2">
        <f t="shared" si="74"/>
        <v>1960</v>
      </c>
      <c r="N145" s="2">
        <f t="shared" si="115"/>
        <v>11263</v>
      </c>
      <c r="O145" s="2">
        <f t="shared" si="116"/>
        <v>-9303</v>
      </c>
      <c r="Q145" s="2">
        <f t="shared" si="117"/>
        <v>294</v>
      </c>
      <c r="R145" s="2">
        <f t="shared" si="118"/>
        <v>195</v>
      </c>
      <c r="S145" s="2">
        <f t="shared" si="119"/>
        <v>195</v>
      </c>
      <c r="T145" s="2">
        <f t="shared" si="120"/>
        <v>11263</v>
      </c>
      <c r="U145" s="2">
        <f t="shared" si="111"/>
        <v>29</v>
      </c>
      <c r="V145" s="2">
        <f t="shared" si="111"/>
        <v>19</v>
      </c>
      <c r="W145" s="2">
        <f t="shared" si="111"/>
        <v>19</v>
      </c>
      <c r="X145" s="2">
        <f t="shared" si="111"/>
        <v>1126</v>
      </c>
      <c r="Y145" s="2">
        <f t="shared" si="112"/>
        <v>4</v>
      </c>
      <c r="Z145" s="2">
        <f t="shared" si="112"/>
        <v>8</v>
      </c>
      <c r="AA145" s="2">
        <f t="shared" si="112"/>
        <v>0</v>
      </c>
      <c r="AB145" s="2">
        <f t="shared" si="112"/>
        <v>10</v>
      </c>
      <c r="AC145" s="184">
        <f t="shared" si="121"/>
        <v>0</v>
      </c>
      <c r="AD145" s="164">
        <v>141</v>
      </c>
      <c r="AE145" s="2">
        <f t="shared" si="75"/>
        <v>323</v>
      </c>
      <c r="AF145" s="2">
        <f t="shared" si="76"/>
        <v>214</v>
      </c>
      <c r="AG145" s="2">
        <f t="shared" si="77"/>
        <v>214</v>
      </c>
      <c r="AH145" s="2">
        <f t="shared" si="78"/>
        <v>12389</v>
      </c>
      <c r="AI145" s="2">
        <v>10</v>
      </c>
      <c r="AJ145" s="2">
        <v>20</v>
      </c>
      <c r="AK145" s="2">
        <v>0</v>
      </c>
      <c r="AL145" s="2">
        <v>25</v>
      </c>
      <c r="AN145" s="1">
        <v>141</v>
      </c>
      <c r="AO145" s="1">
        <f t="shared" si="79"/>
        <v>129</v>
      </c>
      <c r="AP145" s="1">
        <f t="shared" si="80"/>
        <v>85</v>
      </c>
      <c r="AQ145" s="1">
        <f t="shared" si="81"/>
        <v>85</v>
      </c>
      <c r="AR145" s="1">
        <f t="shared" si="82"/>
        <v>4955</v>
      </c>
      <c r="AS145" s="1">
        <f t="shared" si="83"/>
        <v>4</v>
      </c>
      <c r="AT145" s="1">
        <f t="shared" si="84"/>
        <v>8</v>
      </c>
      <c r="AU145" s="1">
        <f t="shared" si="85"/>
        <v>0</v>
      </c>
      <c r="AV145" s="1">
        <f t="shared" si="86"/>
        <v>10</v>
      </c>
      <c r="AW145" s="1">
        <f t="shared" si="87"/>
        <v>161</v>
      </c>
      <c r="AX145" s="1">
        <f t="shared" si="88"/>
        <v>107</v>
      </c>
      <c r="AY145" s="1">
        <f t="shared" si="89"/>
        <v>107</v>
      </c>
      <c r="AZ145" s="1">
        <f t="shared" si="90"/>
        <v>6194</v>
      </c>
      <c r="BA145" s="1">
        <f t="shared" si="91"/>
        <v>5</v>
      </c>
      <c r="BB145" s="1">
        <f t="shared" si="92"/>
        <v>10</v>
      </c>
      <c r="BC145" s="1">
        <f t="shared" si="93"/>
        <v>0</v>
      </c>
      <c r="BD145" s="1">
        <f t="shared" si="94"/>
        <v>12</v>
      </c>
      <c r="BE145" s="1">
        <f t="shared" si="95"/>
        <v>226</v>
      </c>
      <c r="BF145" s="1">
        <f t="shared" si="96"/>
        <v>149</v>
      </c>
      <c r="BG145" s="1">
        <f t="shared" si="97"/>
        <v>149</v>
      </c>
      <c r="BH145" s="1">
        <f t="shared" si="98"/>
        <v>8672</v>
      </c>
      <c r="BI145" s="1">
        <f t="shared" si="99"/>
        <v>7</v>
      </c>
      <c r="BJ145" s="1">
        <f t="shared" si="100"/>
        <v>14</v>
      </c>
      <c r="BK145" s="1">
        <f t="shared" si="101"/>
        <v>0</v>
      </c>
      <c r="BL145" s="1">
        <f t="shared" si="102"/>
        <v>17</v>
      </c>
      <c r="BM145" s="1">
        <f t="shared" si="103"/>
        <v>290</v>
      </c>
      <c r="BN145" s="1">
        <f t="shared" si="104"/>
        <v>192</v>
      </c>
      <c r="BO145" s="1">
        <f t="shared" si="105"/>
        <v>192</v>
      </c>
      <c r="BP145" s="1">
        <f t="shared" si="106"/>
        <v>11150</v>
      </c>
      <c r="BQ145" s="1">
        <f t="shared" si="107"/>
        <v>9</v>
      </c>
      <c r="BR145" s="1">
        <f t="shared" si="108"/>
        <v>18</v>
      </c>
      <c r="BS145" s="1">
        <f t="shared" si="109"/>
        <v>0</v>
      </c>
      <c r="BT145" s="1">
        <f t="shared" si="110"/>
        <v>22</v>
      </c>
    </row>
    <row r="146" spans="1:72">
      <c r="A146" s="1">
        <v>142</v>
      </c>
      <c r="B146" s="1">
        <f t="shared" si="114"/>
        <v>84</v>
      </c>
      <c r="C146" s="1">
        <f t="shared" si="113"/>
        <v>84</v>
      </c>
      <c r="D146" s="1">
        <f t="shared" si="65"/>
        <v>42</v>
      </c>
      <c r="E146" s="1">
        <f t="shared" si="66"/>
        <v>42</v>
      </c>
      <c r="F146" s="1">
        <f t="shared" si="67"/>
        <v>42</v>
      </c>
      <c r="G146" s="1">
        <f t="shared" si="68"/>
        <v>42</v>
      </c>
      <c r="H146" s="1">
        <f t="shared" si="69"/>
        <v>42</v>
      </c>
      <c r="I146" s="2">
        <f t="shared" si="70"/>
        <v>137</v>
      </c>
      <c r="J146" s="2">
        <f t="shared" si="71"/>
        <v>58</v>
      </c>
      <c r="K146" s="2">
        <f t="shared" si="72"/>
        <v>117</v>
      </c>
      <c r="L146" s="2">
        <f t="shared" si="73"/>
        <v>78</v>
      </c>
      <c r="M146" s="2">
        <f t="shared" si="74"/>
        <v>1960</v>
      </c>
      <c r="N146" s="2">
        <f t="shared" si="115"/>
        <v>11348</v>
      </c>
      <c r="O146" s="2">
        <f t="shared" si="116"/>
        <v>-9388</v>
      </c>
      <c r="Q146" s="2">
        <f t="shared" si="117"/>
        <v>294</v>
      </c>
      <c r="R146" s="2">
        <f t="shared" si="118"/>
        <v>195</v>
      </c>
      <c r="S146" s="2">
        <f t="shared" si="119"/>
        <v>195</v>
      </c>
      <c r="T146" s="2">
        <f t="shared" si="120"/>
        <v>11348</v>
      </c>
      <c r="U146" s="2">
        <f t="shared" si="111"/>
        <v>29</v>
      </c>
      <c r="V146" s="2">
        <f t="shared" si="111"/>
        <v>19</v>
      </c>
      <c r="W146" s="2">
        <f t="shared" si="111"/>
        <v>19</v>
      </c>
      <c r="X146" s="2">
        <f t="shared" si="111"/>
        <v>1134</v>
      </c>
      <c r="Y146" s="2">
        <f t="shared" si="112"/>
        <v>4</v>
      </c>
      <c r="Z146" s="2">
        <f t="shared" si="112"/>
        <v>8</v>
      </c>
      <c r="AA146" s="2">
        <f t="shared" si="112"/>
        <v>0</v>
      </c>
      <c r="AB146" s="2">
        <f t="shared" si="112"/>
        <v>10</v>
      </c>
      <c r="AC146" s="184">
        <f t="shared" si="121"/>
        <v>0</v>
      </c>
      <c r="AD146" s="2">
        <v>142</v>
      </c>
      <c r="AE146" s="2">
        <f t="shared" si="75"/>
        <v>323</v>
      </c>
      <c r="AF146" s="2">
        <f t="shared" si="76"/>
        <v>214</v>
      </c>
      <c r="AG146" s="2">
        <f t="shared" si="77"/>
        <v>214</v>
      </c>
      <c r="AH146" s="2">
        <f t="shared" si="78"/>
        <v>12482</v>
      </c>
      <c r="AI146" s="2">
        <v>10</v>
      </c>
      <c r="AJ146" s="2">
        <v>20</v>
      </c>
      <c r="AK146" s="2">
        <v>0</v>
      </c>
      <c r="AL146" s="2">
        <v>25</v>
      </c>
      <c r="AN146" s="1">
        <v>142</v>
      </c>
      <c r="AO146" s="1">
        <f t="shared" si="79"/>
        <v>129</v>
      </c>
      <c r="AP146" s="1">
        <f t="shared" si="80"/>
        <v>85</v>
      </c>
      <c r="AQ146" s="1">
        <f t="shared" si="81"/>
        <v>85</v>
      </c>
      <c r="AR146" s="1">
        <f t="shared" si="82"/>
        <v>4992</v>
      </c>
      <c r="AS146" s="1">
        <f t="shared" si="83"/>
        <v>4</v>
      </c>
      <c r="AT146" s="1">
        <f t="shared" si="84"/>
        <v>8</v>
      </c>
      <c r="AU146" s="1">
        <f t="shared" si="85"/>
        <v>0</v>
      </c>
      <c r="AV146" s="1">
        <f t="shared" si="86"/>
        <v>10</v>
      </c>
      <c r="AW146" s="1">
        <f t="shared" si="87"/>
        <v>161</v>
      </c>
      <c r="AX146" s="1">
        <f t="shared" si="88"/>
        <v>107</v>
      </c>
      <c r="AY146" s="1">
        <f t="shared" si="89"/>
        <v>107</v>
      </c>
      <c r="AZ146" s="1">
        <f t="shared" si="90"/>
        <v>6241</v>
      </c>
      <c r="BA146" s="1">
        <f t="shared" si="91"/>
        <v>5</v>
      </c>
      <c r="BB146" s="1">
        <f t="shared" si="92"/>
        <v>10</v>
      </c>
      <c r="BC146" s="1">
        <f t="shared" si="93"/>
        <v>0</v>
      </c>
      <c r="BD146" s="1">
        <f t="shared" si="94"/>
        <v>12</v>
      </c>
      <c r="BE146" s="1">
        <f t="shared" si="95"/>
        <v>226</v>
      </c>
      <c r="BF146" s="1">
        <f t="shared" si="96"/>
        <v>149</v>
      </c>
      <c r="BG146" s="1">
        <f t="shared" si="97"/>
        <v>149</v>
      </c>
      <c r="BH146" s="1">
        <f t="shared" si="98"/>
        <v>8737</v>
      </c>
      <c r="BI146" s="1">
        <f t="shared" si="99"/>
        <v>7</v>
      </c>
      <c r="BJ146" s="1">
        <f t="shared" si="100"/>
        <v>14</v>
      </c>
      <c r="BK146" s="1">
        <f t="shared" si="101"/>
        <v>0</v>
      </c>
      <c r="BL146" s="1">
        <f t="shared" si="102"/>
        <v>17</v>
      </c>
      <c r="BM146" s="1">
        <f t="shared" si="103"/>
        <v>290</v>
      </c>
      <c r="BN146" s="1">
        <f t="shared" si="104"/>
        <v>192</v>
      </c>
      <c r="BO146" s="1">
        <f t="shared" si="105"/>
        <v>192</v>
      </c>
      <c r="BP146" s="1">
        <f t="shared" si="106"/>
        <v>11233</v>
      </c>
      <c r="BQ146" s="1">
        <f t="shared" si="107"/>
        <v>9</v>
      </c>
      <c r="BR146" s="1">
        <f t="shared" si="108"/>
        <v>18</v>
      </c>
      <c r="BS146" s="1">
        <f t="shared" si="109"/>
        <v>0</v>
      </c>
      <c r="BT146" s="1">
        <f t="shared" si="110"/>
        <v>22</v>
      </c>
    </row>
    <row r="147" spans="1:72">
      <c r="A147" s="1">
        <v>143</v>
      </c>
      <c r="B147" s="1">
        <f t="shared" si="114"/>
        <v>84</v>
      </c>
      <c r="C147" s="1">
        <f t="shared" si="113"/>
        <v>84</v>
      </c>
      <c r="D147" s="1">
        <f t="shared" si="65"/>
        <v>42</v>
      </c>
      <c r="E147" s="1">
        <f t="shared" si="66"/>
        <v>42</v>
      </c>
      <c r="F147" s="1">
        <f t="shared" si="67"/>
        <v>42</v>
      </c>
      <c r="G147" s="1">
        <f t="shared" si="68"/>
        <v>42</v>
      </c>
      <c r="H147" s="1">
        <f t="shared" si="69"/>
        <v>42</v>
      </c>
      <c r="I147" s="2">
        <f t="shared" si="70"/>
        <v>137</v>
      </c>
      <c r="J147" s="2">
        <f t="shared" si="71"/>
        <v>58</v>
      </c>
      <c r="K147" s="2">
        <f t="shared" si="72"/>
        <v>117</v>
      </c>
      <c r="L147" s="2">
        <f t="shared" si="73"/>
        <v>78</v>
      </c>
      <c r="M147" s="2">
        <f t="shared" si="74"/>
        <v>1960</v>
      </c>
      <c r="N147" s="2">
        <f t="shared" si="115"/>
        <v>11432</v>
      </c>
      <c r="O147" s="2">
        <f t="shared" si="116"/>
        <v>-9472</v>
      </c>
      <c r="Q147" s="2">
        <f t="shared" si="117"/>
        <v>294</v>
      </c>
      <c r="R147" s="2">
        <f t="shared" si="118"/>
        <v>195</v>
      </c>
      <c r="S147" s="2">
        <f t="shared" si="119"/>
        <v>195</v>
      </c>
      <c r="T147" s="2">
        <f t="shared" si="120"/>
        <v>11432</v>
      </c>
      <c r="U147" s="2">
        <f t="shared" si="111"/>
        <v>29</v>
      </c>
      <c r="V147" s="2">
        <f t="shared" si="111"/>
        <v>19</v>
      </c>
      <c r="W147" s="2">
        <f t="shared" si="111"/>
        <v>19</v>
      </c>
      <c r="X147" s="2">
        <f t="shared" si="111"/>
        <v>1143</v>
      </c>
      <c r="Y147" s="2">
        <f t="shared" si="112"/>
        <v>4</v>
      </c>
      <c r="Z147" s="2">
        <f t="shared" si="112"/>
        <v>8</v>
      </c>
      <c r="AA147" s="2">
        <f t="shared" si="112"/>
        <v>0</v>
      </c>
      <c r="AB147" s="2">
        <f t="shared" si="112"/>
        <v>10</v>
      </c>
      <c r="AC147" s="184">
        <f t="shared" si="121"/>
        <v>0</v>
      </c>
      <c r="AD147" s="164">
        <v>143</v>
      </c>
      <c r="AE147" s="2">
        <f t="shared" si="75"/>
        <v>323</v>
      </c>
      <c r="AF147" s="2">
        <f t="shared" si="76"/>
        <v>214</v>
      </c>
      <c r="AG147" s="2">
        <f t="shared" si="77"/>
        <v>214</v>
      </c>
      <c r="AH147" s="2">
        <f t="shared" si="78"/>
        <v>12575</v>
      </c>
      <c r="AI147" s="2">
        <v>10</v>
      </c>
      <c r="AJ147" s="2">
        <v>20</v>
      </c>
      <c r="AK147" s="2">
        <v>0</v>
      </c>
      <c r="AL147" s="2">
        <v>25</v>
      </c>
      <c r="AN147" s="1">
        <v>143</v>
      </c>
      <c r="AO147" s="1">
        <f t="shared" si="79"/>
        <v>129</v>
      </c>
      <c r="AP147" s="1">
        <f t="shared" si="80"/>
        <v>85</v>
      </c>
      <c r="AQ147" s="1">
        <f t="shared" si="81"/>
        <v>85</v>
      </c>
      <c r="AR147" s="1">
        <f t="shared" si="82"/>
        <v>5030</v>
      </c>
      <c r="AS147" s="1">
        <f t="shared" si="83"/>
        <v>4</v>
      </c>
      <c r="AT147" s="1">
        <f t="shared" si="84"/>
        <v>8</v>
      </c>
      <c r="AU147" s="1">
        <f t="shared" si="85"/>
        <v>0</v>
      </c>
      <c r="AV147" s="1">
        <f t="shared" si="86"/>
        <v>10</v>
      </c>
      <c r="AW147" s="1">
        <f t="shared" si="87"/>
        <v>161</v>
      </c>
      <c r="AX147" s="1">
        <f t="shared" si="88"/>
        <v>107</v>
      </c>
      <c r="AY147" s="1">
        <f t="shared" si="89"/>
        <v>107</v>
      </c>
      <c r="AZ147" s="1">
        <f t="shared" si="90"/>
        <v>6287</v>
      </c>
      <c r="BA147" s="1">
        <f t="shared" si="91"/>
        <v>5</v>
      </c>
      <c r="BB147" s="1">
        <f t="shared" si="92"/>
        <v>10</v>
      </c>
      <c r="BC147" s="1">
        <f t="shared" si="93"/>
        <v>0</v>
      </c>
      <c r="BD147" s="1">
        <f t="shared" si="94"/>
        <v>12</v>
      </c>
      <c r="BE147" s="1">
        <f t="shared" si="95"/>
        <v>226</v>
      </c>
      <c r="BF147" s="1">
        <f t="shared" si="96"/>
        <v>149</v>
      </c>
      <c r="BG147" s="1">
        <f t="shared" si="97"/>
        <v>149</v>
      </c>
      <c r="BH147" s="1">
        <f t="shared" si="98"/>
        <v>8802</v>
      </c>
      <c r="BI147" s="1">
        <f t="shared" si="99"/>
        <v>7</v>
      </c>
      <c r="BJ147" s="1">
        <f t="shared" si="100"/>
        <v>14</v>
      </c>
      <c r="BK147" s="1">
        <f t="shared" si="101"/>
        <v>0</v>
      </c>
      <c r="BL147" s="1">
        <f t="shared" si="102"/>
        <v>17</v>
      </c>
      <c r="BM147" s="1">
        <f t="shared" si="103"/>
        <v>290</v>
      </c>
      <c r="BN147" s="1">
        <f t="shared" si="104"/>
        <v>192</v>
      </c>
      <c r="BO147" s="1">
        <f t="shared" si="105"/>
        <v>192</v>
      </c>
      <c r="BP147" s="1">
        <f t="shared" si="106"/>
        <v>11317</v>
      </c>
      <c r="BQ147" s="1">
        <f t="shared" si="107"/>
        <v>9</v>
      </c>
      <c r="BR147" s="1">
        <f t="shared" si="108"/>
        <v>18</v>
      </c>
      <c r="BS147" s="1">
        <f t="shared" si="109"/>
        <v>0</v>
      </c>
      <c r="BT147" s="1">
        <f t="shared" si="110"/>
        <v>22</v>
      </c>
    </row>
    <row r="148" spans="1:72">
      <c r="A148" s="1">
        <v>144</v>
      </c>
      <c r="B148" s="1">
        <f t="shared" si="114"/>
        <v>84</v>
      </c>
      <c r="C148" s="1">
        <f t="shared" si="113"/>
        <v>84</v>
      </c>
      <c r="D148" s="1">
        <f t="shared" si="65"/>
        <v>42</v>
      </c>
      <c r="E148" s="1">
        <f t="shared" si="66"/>
        <v>42</v>
      </c>
      <c r="F148" s="1">
        <f t="shared" si="67"/>
        <v>42</v>
      </c>
      <c r="G148" s="1">
        <f t="shared" si="68"/>
        <v>42</v>
      </c>
      <c r="H148" s="1">
        <f t="shared" si="69"/>
        <v>42</v>
      </c>
      <c r="I148" s="2">
        <f t="shared" si="70"/>
        <v>137</v>
      </c>
      <c r="J148" s="2">
        <f t="shared" si="71"/>
        <v>58</v>
      </c>
      <c r="K148" s="2">
        <f t="shared" si="72"/>
        <v>117</v>
      </c>
      <c r="L148" s="2">
        <f t="shared" si="73"/>
        <v>78</v>
      </c>
      <c r="M148" s="2">
        <f t="shared" si="74"/>
        <v>1960</v>
      </c>
      <c r="N148" s="2">
        <f t="shared" si="115"/>
        <v>11517</v>
      </c>
      <c r="O148" s="2">
        <f t="shared" si="116"/>
        <v>-9557</v>
      </c>
      <c r="Q148" s="2">
        <f t="shared" si="117"/>
        <v>294</v>
      </c>
      <c r="R148" s="2">
        <f t="shared" si="118"/>
        <v>195</v>
      </c>
      <c r="S148" s="2">
        <f t="shared" si="119"/>
        <v>195</v>
      </c>
      <c r="T148" s="2">
        <f t="shared" si="120"/>
        <v>11517</v>
      </c>
      <c r="U148" s="2">
        <f t="shared" si="111"/>
        <v>29</v>
      </c>
      <c r="V148" s="2">
        <f t="shared" si="111"/>
        <v>19</v>
      </c>
      <c r="W148" s="2">
        <f t="shared" si="111"/>
        <v>19</v>
      </c>
      <c r="X148" s="2">
        <f t="shared" si="111"/>
        <v>1151</v>
      </c>
      <c r="Y148" s="2">
        <f t="shared" si="112"/>
        <v>4</v>
      </c>
      <c r="Z148" s="2">
        <f t="shared" si="112"/>
        <v>8</v>
      </c>
      <c r="AA148" s="2">
        <f t="shared" si="112"/>
        <v>0</v>
      </c>
      <c r="AB148" s="2">
        <f t="shared" si="112"/>
        <v>10</v>
      </c>
      <c r="AC148" s="184">
        <f t="shared" si="121"/>
        <v>0</v>
      </c>
      <c r="AD148" s="2">
        <v>144</v>
      </c>
      <c r="AE148" s="2">
        <f t="shared" si="75"/>
        <v>323</v>
      </c>
      <c r="AF148" s="2">
        <f t="shared" si="76"/>
        <v>214</v>
      </c>
      <c r="AG148" s="2">
        <f t="shared" si="77"/>
        <v>214</v>
      </c>
      <c r="AH148" s="2">
        <f t="shared" si="78"/>
        <v>12668</v>
      </c>
      <c r="AI148" s="2">
        <v>10</v>
      </c>
      <c r="AJ148" s="2">
        <v>20</v>
      </c>
      <c r="AK148" s="2">
        <v>0</v>
      </c>
      <c r="AL148" s="2">
        <v>25</v>
      </c>
      <c r="AN148" s="1">
        <v>144</v>
      </c>
      <c r="AO148" s="1">
        <f t="shared" si="79"/>
        <v>129</v>
      </c>
      <c r="AP148" s="1">
        <f t="shared" si="80"/>
        <v>85</v>
      </c>
      <c r="AQ148" s="1">
        <f t="shared" si="81"/>
        <v>85</v>
      </c>
      <c r="AR148" s="1">
        <f t="shared" si="82"/>
        <v>5067</v>
      </c>
      <c r="AS148" s="1">
        <f t="shared" si="83"/>
        <v>4</v>
      </c>
      <c r="AT148" s="1">
        <f t="shared" si="84"/>
        <v>8</v>
      </c>
      <c r="AU148" s="1">
        <f t="shared" si="85"/>
        <v>0</v>
      </c>
      <c r="AV148" s="1">
        <f t="shared" si="86"/>
        <v>10</v>
      </c>
      <c r="AW148" s="1">
        <f t="shared" si="87"/>
        <v>161</v>
      </c>
      <c r="AX148" s="1">
        <f t="shared" si="88"/>
        <v>107</v>
      </c>
      <c r="AY148" s="1">
        <f t="shared" si="89"/>
        <v>107</v>
      </c>
      <c r="AZ148" s="1">
        <f t="shared" si="90"/>
        <v>6334</v>
      </c>
      <c r="BA148" s="1">
        <f t="shared" si="91"/>
        <v>5</v>
      </c>
      <c r="BB148" s="1">
        <f t="shared" si="92"/>
        <v>10</v>
      </c>
      <c r="BC148" s="1">
        <f t="shared" si="93"/>
        <v>0</v>
      </c>
      <c r="BD148" s="1">
        <f t="shared" si="94"/>
        <v>12</v>
      </c>
      <c r="BE148" s="1">
        <f t="shared" si="95"/>
        <v>226</v>
      </c>
      <c r="BF148" s="1">
        <f t="shared" si="96"/>
        <v>149</v>
      </c>
      <c r="BG148" s="1">
        <f t="shared" si="97"/>
        <v>149</v>
      </c>
      <c r="BH148" s="1">
        <f t="shared" si="98"/>
        <v>8867</v>
      </c>
      <c r="BI148" s="1">
        <f t="shared" si="99"/>
        <v>7</v>
      </c>
      <c r="BJ148" s="1">
        <f t="shared" si="100"/>
        <v>14</v>
      </c>
      <c r="BK148" s="1">
        <f t="shared" si="101"/>
        <v>0</v>
      </c>
      <c r="BL148" s="1">
        <f t="shared" si="102"/>
        <v>17</v>
      </c>
      <c r="BM148" s="1">
        <f t="shared" si="103"/>
        <v>290</v>
      </c>
      <c r="BN148" s="1">
        <f t="shared" si="104"/>
        <v>192</v>
      </c>
      <c r="BO148" s="1">
        <f t="shared" si="105"/>
        <v>192</v>
      </c>
      <c r="BP148" s="1">
        <f t="shared" si="106"/>
        <v>11401</v>
      </c>
      <c r="BQ148" s="1">
        <f t="shared" si="107"/>
        <v>9</v>
      </c>
      <c r="BR148" s="1">
        <f t="shared" si="108"/>
        <v>18</v>
      </c>
      <c r="BS148" s="1">
        <f t="shared" si="109"/>
        <v>0</v>
      </c>
      <c r="BT148" s="1">
        <f t="shared" si="110"/>
        <v>22</v>
      </c>
    </row>
    <row r="149" spans="1:72">
      <c r="A149" s="1">
        <v>145</v>
      </c>
      <c r="B149" s="1">
        <f t="shared" si="114"/>
        <v>87</v>
      </c>
      <c r="C149" s="1">
        <f t="shared" si="113"/>
        <v>87</v>
      </c>
      <c r="D149" s="1">
        <f t="shared" si="65"/>
        <v>43</v>
      </c>
      <c r="E149" s="1">
        <f t="shared" si="66"/>
        <v>43</v>
      </c>
      <c r="F149" s="1">
        <f t="shared" si="67"/>
        <v>43</v>
      </c>
      <c r="G149" s="1">
        <f t="shared" si="68"/>
        <v>43</v>
      </c>
      <c r="H149" s="1">
        <f t="shared" si="69"/>
        <v>43</v>
      </c>
      <c r="I149" s="2">
        <f t="shared" si="70"/>
        <v>142</v>
      </c>
      <c r="J149" s="2">
        <f t="shared" si="71"/>
        <v>60</v>
      </c>
      <c r="K149" s="2">
        <f t="shared" si="72"/>
        <v>121</v>
      </c>
      <c r="L149" s="2">
        <f t="shared" si="73"/>
        <v>80</v>
      </c>
      <c r="M149" s="2">
        <f t="shared" si="74"/>
        <v>2030</v>
      </c>
      <c r="N149" s="2">
        <f t="shared" si="115"/>
        <v>11602</v>
      </c>
      <c r="O149" s="2">
        <f t="shared" si="116"/>
        <v>-9572</v>
      </c>
      <c r="Q149" s="2">
        <f t="shared" si="117"/>
        <v>302</v>
      </c>
      <c r="R149" s="2">
        <f t="shared" si="118"/>
        <v>202</v>
      </c>
      <c r="S149" s="2">
        <f t="shared" si="119"/>
        <v>201</v>
      </c>
      <c r="T149" s="2">
        <f t="shared" si="120"/>
        <v>11602</v>
      </c>
      <c r="U149" s="2">
        <f t="shared" si="111"/>
        <v>30</v>
      </c>
      <c r="V149" s="2">
        <f t="shared" si="111"/>
        <v>20</v>
      </c>
      <c r="W149" s="2">
        <f t="shared" si="111"/>
        <v>20</v>
      </c>
      <c r="X149" s="2">
        <f t="shared" si="111"/>
        <v>1160</v>
      </c>
      <c r="Y149" s="2">
        <f t="shared" si="112"/>
        <v>4</v>
      </c>
      <c r="Z149" s="2">
        <f t="shared" si="112"/>
        <v>8</v>
      </c>
      <c r="AA149" s="2">
        <f t="shared" si="112"/>
        <v>0</v>
      </c>
      <c r="AB149" s="2">
        <f t="shared" si="112"/>
        <v>10</v>
      </c>
      <c r="AC149" s="184">
        <f t="shared" si="121"/>
        <v>9</v>
      </c>
      <c r="AD149" s="164">
        <v>145</v>
      </c>
      <c r="AE149" s="2">
        <f t="shared" si="75"/>
        <v>332</v>
      </c>
      <c r="AF149" s="2">
        <f t="shared" si="76"/>
        <v>222</v>
      </c>
      <c r="AG149" s="2">
        <f t="shared" si="77"/>
        <v>221</v>
      </c>
      <c r="AH149" s="2">
        <f t="shared" si="78"/>
        <v>12762</v>
      </c>
      <c r="AI149" s="2">
        <v>10</v>
      </c>
      <c r="AJ149" s="2">
        <v>20</v>
      </c>
      <c r="AK149" s="2">
        <v>0</v>
      </c>
      <c r="AL149" s="2">
        <v>25</v>
      </c>
      <c r="AN149" s="1">
        <v>145</v>
      </c>
      <c r="AO149" s="1">
        <f t="shared" si="79"/>
        <v>132</v>
      </c>
      <c r="AP149" s="1">
        <f t="shared" si="80"/>
        <v>88</v>
      </c>
      <c r="AQ149" s="1">
        <f t="shared" si="81"/>
        <v>88</v>
      </c>
      <c r="AR149" s="1">
        <f t="shared" si="82"/>
        <v>5104</v>
      </c>
      <c r="AS149" s="1">
        <f t="shared" si="83"/>
        <v>4</v>
      </c>
      <c r="AT149" s="1">
        <f t="shared" si="84"/>
        <v>8</v>
      </c>
      <c r="AU149" s="1">
        <f t="shared" si="85"/>
        <v>0</v>
      </c>
      <c r="AV149" s="1">
        <f t="shared" si="86"/>
        <v>10</v>
      </c>
      <c r="AW149" s="1">
        <f t="shared" si="87"/>
        <v>166</v>
      </c>
      <c r="AX149" s="1">
        <f t="shared" si="88"/>
        <v>111</v>
      </c>
      <c r="AY149" s="1">
        <f t="shared" si="89"/>
        <v>110</v>
      </c>
      <c r="AZ149" s="1">
        <f t="shared" si="90"/>
        <v>6381</v>
      </c>
      <c r="BA149" s="1">
        <f t="shared" si="91"/>
        <v>5</v>
      </c>
      <c r="BB149" s="1">
        <f t="shared" si="92"/>
        <v>10</v>
      </c>
      <c r="BC149" s="1">
        <f t="shared" si="93"/>
        <v>0</v>
      </c>
      <c r="BD149" s="1">
        <f t="shared" si="94"/>
        <v>12</v>
      </c>
      <c r="BE149" s="1">
        <f t="shared" si="95"/>
        <v>232</v>
      </c>
      <c r="BF149" s="1">
        <f t="shared" si="96"/>
        <v>155</v>
      </c>
      <c r="BG149" s="1">
        <f t="shared" si="97"/>
        <v>154</v>
      </c>
      <c r="BH149" s="1">
        <f t="shared" si="98"/>
        <v>8933</v>
      </c>
      <c r="BI149" s="1">
        <f t="shared" si="99"/>
        <v>7</v>
      </c>
      <c r="BJ149" s="1">
        <f t="shared" si="100"/>
        <v>14</v>
      </c>
      <c r="BK149" s="1">
        <f t="shared" si="101"/>
        <v>0</v>
      </c>
      <c r="BL149" s="1">
        <f t="shared" si="102"/>
        <v>17</v>
      </c>
      <c r="BM149" s="1">
        <f t="shared" si="103"/>
        <v>298</v>
      </c>
      <c r="BN149" s="1">
        <f t="shared" si="104"/>
        <v>199</v>
      </c>
      <c r="BO149" s="1">
        <f t="shared" si="105"/>
        <v>198</v>
      </c>
      <c r="BP149" s="1">
        <f t="shared" si="106"/>
        <v>11485</v>
      </c>
      <c r="BQ149" s="1">
        <f t="shared" si="107"/>
        <v>9</v>
      </c>
      <c r="BR149" s="1">
        <f t="shared" si="108"/>
        <v>18</v>
      </c>
      <c r="BS149" s="1">
        <f t="shared" si="109"/>
        <v>0</v>
      </c>
      <c r="BT149" s="1">
        <f t="shared" si="110"/>
        <v>22</v>
      </c>
    </row>
    <row r="150" spans="1:72">
      <c r="A150" s="1">
        <v>146</v>
      </c>
      <c r="B150" s="1">
        <f t="shared" si="114"/>
        <v>87</v>
      </c>
      <c r="C150" s="1">
        <f t="shared" si="113"/>
        <v>87</v>
      </c>
      <c r="D150" s="1">
        <f t="shared" si="65"/>
        <v>43</v>
      </c>
      <c r="E150" s="1">
        <f t="shared" si="66"/>
        <v>43</v>
      </c>
      <c r="F150" s="1">
        <f t="shared" si="67"/>
        <v>43</v>
      </c>
      <c r="G150" s="1">
        <f t="shared" si="68"/>
        <v>43</v>
      </c>
      <c r="H150" s="1">
        <f t="shared" si="69"/>
        <v>43</v>
      </c>
      <c r="I150" s="2">
        <f t="shared" si="70"/>
        <v>142</v>
      </c>
      <c r="J150" s="2">
        <f t="shared" si="71"/>
        <v>60</v>
      </c>
      <c r="K150" s="2">
        <f t="shared" si="72"/>
        <v>121</v>
      </c>
      <c r="L150" s="2">
        <f t="shared" si="73"/>
        <v>80</v>
      </c>
      <c r="M150" s="2">
        <f t="shared" si="74"/>
        <v>2030</v>
      </c>
      <c r="N150" s="2">
        <f t="shared" si="115"/>
        <v>11688</v>
      </c>
      <c r="O150" s="2">
        <f t="shared" si="116"/>
        <v>-9658</v>
      </c>
      <c r="Q150" s="2">
        <f t="shared" si="117"/>
        <v>302</v>
      </c>
      <c r="R150" s="2">
        <f t="shared" si="118"/>
        <v>202</v>
      </c>
      <c r="S150" s="2">
        <f t="shared" si="119"/>
        <v>201</v>
      </c>
      <c r="T150" s="2">
        <f t="shared" si="120"/>
        <v>11688</v>
      </c>
      <c r="U150" s="2">
        <f t="shared" si="111"/>
        <v>30</v>
      </c>
      <c r="V150" s="2">
        <f t="shared" si="111"/>
        <v>20</v>
      </c>
      <c r="W150" s="2">
        <f t="shared" si="111"/>
        <v>20</v>
      </c>
      <c r="X150" s="2">
        <f t="shared" si="111"/>
        <v>1168</v>
      </c>
      <c r="Y150" s="2">
        <f t="shared" si="112"/>
        <v>4</v>
      </c>
      <c r="Z150" s="2">
        <f t="shared" si="112"/>
        <v>8</v>
      </c>
      <c r="AA150" s="2">
        <f t="shared" si="112"/>
        <v>0</v>
      </c>
      <c r="AB150" s="2">
        <f t="shared" si="112"/>
        <v>10</v>
      </c>
      <c r="AC150" s="184">
        <f t="shared" si="121"/>
        <v>0</v>
      </c>
      <c r="AD150" s="2">
        <v>146</v>
      </c>
      <c r="AE150" s="2">
        <f t="shared" si="75"/>
        <v>332</v>
      </c>
      <c r="AF150" s="2">
        <f t="shared" si="76"/>
        <v>222</v>
      </c>
      <c r="AG150" s="2">
        <f t="shared" si="77"/>
        <v>221</v>
      </c>
      <c r="AH150" s="2">
        <f t="shared" si="78"/>
        <v>12856</v>
      </c>
      <c r="AI150" s="2">
        <v>10</v>
      </c>
      <c r="AJ150" s="2">
        <v>20</v>
      </c>
      <c r="AK150" s="2">
        <v>0</v>
      </c>
      <c r="AL150" s="2">
        <v>25</v>
      </c>
      <c r="AN150" s="1">
        <v>146</v>
      </c>
      <c r="AO150" s="1">
        <f t="shared" si="79"/>
        <v>132</v>
      </c>
      <c r="AP150" s="1">
        <f t="shared" si="80"/>
        <v>88</v>
      </c>
      <c r="AQ150" s="1">
        <f t="shared" si="81"/>
        <v>88</v>
      </c>
      <c r="AR150" s="1">
        <f t="shared" si="82"/>
        <v>5142</v>
      </c>
      <c r="AS150" s="1">
        <f t="shared" si="83"/>
        <v>4</v>
      </c>
      <c r="AT150" s="1">
        <f t="shared" si="84"/>
        <v>8</v>
      </c>
      <c r="AU150" s="1">
        <f t="shared" si="85"/>
        <v>0</v>
      </c>
      <c r="AV150" s="1">
        <f t="shared" si="86"/>
        <v>10</v>
      </c>
      <c r="AW150" s="1">
        <f t="shared" si="87"/>
        <v>166</v>
      </c>
      <c r="AX150" s="1">
        <f t="shared" si="88"/>
        <v>111</v>
      </c>
      <c r="AY150" s="1">
        <f t="shared" si="89"/>
        <v>110</v>
      </c>
      <c r="AZ150" s="1">
        <f t="shared" si="90"/>
        <v>6428</v>
      </c>
      <c r="BA150" s="1">
        <f t="shared" si="91"/>
        <v>5</v>
      </c>
      <c r="BB150" s="1">
        <f t="shared" si="92"/>
        <v>10</v>
      </c>
      <c r="BC150" s="1">
        <f t="shared" si="93"/>
        <v>0</v>
      </c>
      <c r="BD150" s="1">
        <f t="shared" si="94"/>
        <v>12</v>
      </c>
      <c r="BE150" s="1">
        <f t="shared" si="95"/>
        <v>232</v>
      </c>
      <c r="BF150" s="1">
        <f t="shared" si="96"/>
        <v>155</v>
      </c>
      <c r="BG150" s="1">
        <f t="shared" si="97"/>
        <v>154</v>
      </c>
      <c r="BH150" s="1">
        <f t="shared" si="98"/>
        <v>8999</v>
      </c>
      <c r="BI150" s="1">
        <f t="shared" si="99"/>
        <v>7</v>
      </c>
      <c r="BJ150" s="1">
        <f t="shared" si="100"/>
        <v>14</v>
      </c>
      <c r="BK150" s="1">
        <f t="shared" si="101"/>
        <v>0</v>
      </c>
      <c r="BL150" s="1">
        <f t="shared" si="102"/>
        <v>17</v>
      </c>
      <c r="BM150" s="1">
        <f t="shared" si="103"/>
        <v>298</v>
      </c>
      <c r="BN150" s="1">
        <f t="shared" si="104"/>
        <v>199</v>
      </c>
      <c r="BO150" s="1">
        <f t="shared" si="105"/>
        <v>198</v>
      </c>
      <c r="BP150" s="1">
        <f t="shared" si="106"/>
        <v>11570</v>
      </c>
      <c r="BQ150" s="1">
        <f t="shared" si="107"/>
        <v>9</v>
      </c>
      <c r="BR150" s="1">
        <f t="shared" si="108"/>
        <v>18</v>
      </c>
      <c r="BS150" s="1">
        <f t="shared" si="109"/>
        <v>0</v>
      </c>
      <c r="BT150" s="1">
        <f t="shared" si="110"/>
        <v>22</v>
      </c>
    </row>
    <row r="151" spans="1:72">
      <c r="A151" s="1">
        <v>147</v>
      </c>
      <c r="B151" s="1">
        <f t="shared" si="114"/>
        <v>87</v>
      </c>
      <c r="C151" s="1">
        <f t="shared" si="113"/>
        <v>87</v>
      </c>
      <c r="D151" s="1">
        <f t="shared" si="65"/>
        <v>43</v>
      </c>
      <c r="E151" s="1">
        <f t="shared" si="66"/>
        <v>43</v>
      </c>
      <c r="F151" s="1">
        <f t="shared" si="67"/>
        <v>43</v>
      </c>
      <c r="G151" s="1">
        <f t="shared" si="68"/>
        <v>43</v>
      </c>
      <c r="H151" s="1">
        <f t="shared" si="69"/>
        <v>43</v>
      </c>
      <c r="I151" s="2">
        <f t="shared" si="70"/>
        <v>142</v>
      </c>
      <c r="J151" s="2">
        <f t="shared" si="71"/>
        <v>60</v>
      </c>
      <c r="K151" s="2">
        <f t="shared" si="72"/>
        <v>121</v>
      </c>
      <c r="L151" s="2">
        <f t="shared" si="73"/>
        <v>80</v>
      </c>
      <c r="M151" s="2">
        <f t="shared" si="74"/>
        <v>2030</v>
      </c>
      <c r="N151" s="2">
        <f t="shared" si="115"/>
        <v>11773</v>
      </c>
      <c r="O151" s="2">
        <f t="shared" si="116"/>
        <v>-9743</v>
      </c>
      <c r="Q151" s="2">
        <f t="shared" si="117"/>
        <v>302</v>
      </c>
      <c r="R151" s="2">
        <f t="shared" si="118"/>
        <v>202</v>
      </c>
      <c r="S151" s="2">
        <f t="shared" si="119"/>
        <v>201</v>
      </c>
      <c r="T151" s="2">
        <f t="shared" si="120"/>
        <v>11773</v>
      </c>
      <c r="U151" s="2">
        <f t="shared" si="111"/>
        <v>30</v>
      </c>
      <c r="V151" s="2">
        <f t="shared" si="111"/>
        <v>20</v>
      </c>
      <c r="W151" s="2">
        <f t="shared" si="111"/>
        <v>20</v>
      </c>
      <c r="X151" s="2">
        <f t="shared" si="111"/>
        <v>1177</v>
      </c>
      <c r="Y151" s="2">
        <f t="shared" si="112"/>
        <v>4</v>
      </c>
      <c r="Z151" s="2">
        <f t="shared" si="112"/>
        <v>8</v>
      </c>
      <c r="AA151" s="2">
        <f t="shared" si="112"/>
        <v>0</v>
      </c>
      <c r="AB151" s="2">
        <f t="shared" si="112"/>
        <v>10</v>
      </c>
      <c r="AC151" s="184">
        <f t="shared" si="121"/>
        <v>0</v>
      </c>
      <c r="AD151" s="164">
        <v>147</v>
      </c>
      <c r="AE151" s="2">
        <f t="shared" si="75"/>
        <v>332</v>
      </c>
      <c r="AF151" s="2">
        <f t="shared" si="76"/>
        <v>222</v>
      </c>
      <c r="AG151" s="2">
        <f t="shared" si="77"/>
        <v>221</v>
      </c>
      <c r="AH151" s="2">
        <f t="shared" si="78"/>
        <v>12950</v>
      </c>
      <c r="AI151" s="2">
        <v>10</v>
      </c>
      <c r="AJ151" s="2">
        <v>20</v>
      </c>
      <c r="AK151" s="2">
        <v>0</v>
      </c>
      <c r="AL151" s="2">
        <v>25</v>
      </c>
      <c r="AN151" s="1">
        <v>147</v>
      </c>
      <c r="AO151" s="1">
        <f t="shared" si="79"/>
        <v>132</v>
      </c>
      <c r="AP151" s="1">
        <f t="shared" si="80"/>
        <v>88</v>
      </c>
      <c r="AQ151" s="1">
        <f t="shared" si="81"/>
        <v>88</v>
      </c>
      <c r="AR151" s="1">
        <f t="shared" si="82"/>
        <v>5180</v>
      </c>
      <c r="AS151" s="1">
        <f t="shared" si="83"/>
        <v>4</v>
      </c>
      <c r="AT151" s="1">
        <f t="shared" si="84"/>
        <v>8</v>
      </c>
      <c r="AU151" s="1">
        <f t="shared" si="85"/>
        <v>0</v>
      </c>
      <c r="AV151" s="1">
        <f t="shared" si="86"/>
        <v>10</v>
      </c>
      <c r="AW151" s="1">
        <f t="shared" si="87"/>
        <v>166</v>
      </c>
      <c r="AX151" s="1">
        <f t="shared" si="88"/>
        <v>111</v>
      </c>
      <c r="AY151" s="1">
        <f t="shared" si="89"/>
        <v>110</v>
      </c>
      <c r="AZ151" s="1">
        <f t="shared" si="90"/>
        <v>6475</v>
      </c>
      <c r="BA151" s="1">
        <f t="shared" si="91"/>
        <v>5</v>
      </c>
      <c r="BB151" s="1">
        <f t="shared" si="92"/>
        <v>10</v>
      </c>
      <c r="BC151" s="1">
        <f t="shared" si="93"/>
        <v>0</v>
      </c>
      <c r="BD151" s="1">
        <f t="shared" si="94"/>
        <v>12</v>
      </c>
      <c r="BE151" s="1">
        <f t="shared" si="95"/>
        <v>232</v>
      </c>
      <c r="BF151" s="1">
        <f t="shared" si="96"/>
        <v>155</v>
      </c>
      <c r="BG151" s="1">
        <f t="shared" si="97"/>
        <v>154</v>
      </c>
      <c r="BH151" s="1">
        <f t="shared" si="98"/>
        <v>9065</v>
      </c>
      <c r="BI151" s="1">
        <f t="shared" si="99"/>
        <v>7</v>
      </c>
      <c r="BJ151" s="1">
        <f t="shared" si="100"/>
        <v>14</v>
      </c>
      <c r="BK151" s="1">
        <f t="shared" si="101"/>
        <v>0</v>
      </c>
      <c r="BL151" s="1">
        <f t="shared" si="102"/>
        <v>17</v>
      </c>
      <c r="BM151" s="1">
        <f t="shared" si="103"/>
        <v>298</v>
      </c>
      <c r="BN151" s="1">
        <f t="shared" si="104"/>
        <v>199</v>
      </c>
      <c r="BO151" s="1">
        <f t="shared" si="105"/>
        <v>198</v>
      </c>
      <c r="BP151" s="1">
        <f t="shared" si="106"/>
        <v>11655</v>
      </c>
      <c r="BQ151" s="1">
        <f t="shared" si="107"/>
        <v>9</v>
      </c>
      <c r="BR151" s="1">
        <f t="shared" si="108"/>
        <v>18</v>
      </c>
      <c r="BS151" s="1">
        <f t="shared" si="109"/>
        <v>0</v>
      </c>
      <c r="BT151" s="1">
        <f t="shared" si="110"/>
        <v>22</v>
      </c>
    </row>
    <row r="152" spans="1:72">
      <c r="A152" s="1">
        <v>148</v>
      </c>
      <c r="B152" s="1">
        <f t="shared" si="114"/>
        <v>87</v>
      </c>
      <c r="C152" s="1">
        <f t="shared" si="113"/>
        <v>87</v>
      </c>
      <c r="D152" s="1">
        <f t="shared" si="65"/>
        <v>43</v>
      </c>
      <c r="E152" s="1">
        <f t="shared" si="66"/>
        <v>43</v>
      </c>
      <c r="F152" s="1">
        <f t="shared" si="67"/>
        <v>43</v>
      </c>
      <c r="G152" s="1">
        <f t="shared" si="68"/>
        <v>43</v>
      </c>
      <c r="H152" s="1">
        <f t="shared" si="69"/>
        <v>43</v>
      </c>
      <c r="I152" s="2">
        <f t="shared" si="70"/>
        <v>142</v>
      </c>
      <c r="J152" s="2">
        <f t="shared" si="71"/>
        <v>60</v>
      </c>
      <c r="K152" s="2">
        <f t="shared" si="72"/>
        <v>121</v>
      </c>
      <c r="L152" s="2">
        <f t="shared" si="73"/>
        <v>80</v>
      </c>
      <c r="M152" s="2">
        <f t="shared" si="74"/>
        <v>2030</v>
      </c>
      <c r="N152" s="2">
        <f t="shared" si="115"/>
        <v>11858</v>
      </c>
      <c r="O152" s="2">
        <f t="shared" si="116"/>
        <v>-9828</v>
      </c>
      <c r="Q152" s="2">
        <f t="shared" si="117"/>
        <v>302</v>
      </c>
      <c r="R152" s="2">
        <f t="shared" si="118"/>
        <v>202</v>
      </c>
      <c r="S152" s="2">
        <f t="shared" si="119"/>
        <v>201</v>
      </c>
      <c r="T152" s="2">
        <f t="shared" si="120"/>
        <v>11858</v>
      </c>
      <c r="U152" s="2">
        <f t="shared" si="111"/>
        <v>30</v>
      </c>
      <c r="V152" s="2">
        <f t="shared" si="111"/>
        <v>20</v>
      </c>
      <c r="W152" s="2">
        <f t="shared" si="111"/>
        <v>20</v>
      </c>
      <c r="X152" s="2">
        <f t="shared" si="111"/>
        <v>1185</v>
      </c>
      <c r="Y152" s="2">
        <f t="shared" si="112"/>
        <v>4</v>
      </c>
      <c r="Z152" s="2">
        <f t="shared" si="112"/>
        <v>8</v>
      </c>
      <c r="AA152" s="2">
        <f t="shared" si="112"/>
        <v>0</v>
      </c>
      <c r="AB152" s="2">
        <f t="shared" si="112"/>
        <v>10</v>
      </c>
      <c r="AC152" s="184">
        <f t="shared" si="121"/>
        <v>0</v>
      </c>
      <c r="AD152" s="2">
        <v>148</v>
      </c>
      <c r="AE152" s="2">
        <f t="shared" si="75"/>
        <v>332</v>
      </c>
      <c r="AF152" s="2">
        <f t="shared" si="76"/>
        <v>222</v>
      </c>
      <c r="AG152" s="2">
        <f t="shared" si="77"/>
        <v>221</v>
      </c>
      <c r="AH152" s="2">
        <f t="shared" si="78"/>
        <v>13043</v>
      </c>
      <c r="AI152" s="2">
        <v>10</v>
      </c>
      <c r="AJ152" s="2">
        <v>20</v>
      </c>
      <c r="AK152" s="2">
        <v>0</v>
      </c>
      <c r="AL152" s="2">
        <v>25</v>
      </c>
      <c r="AN152" s="1">
        <v>148</v>
      </c>
      <c r="AO152" s="1">
        <f t="shared" si="79"/>
        <v>132</v>
      </c>
      <c r="AP152" s="1">
        <f t="shared" si="80"/>
        <v>88</v>
      </c>
      <c r="AQ152" s="1">
        <f t="shared" si="81"/>
        <v>88</v>
      </c>
      <c r="AR152" s="1">
        <f t="shared" si="82"/>
        <v>5217</v>
      </c>
      <c r="AS152" s="1">
        <f t="shared" si="83"/>
        <v>4</v>
      </c>
      <c r="AT152" s="1">
        <f t="shared" si="84"/>
        <v>8</v>
      </c>
      <c r="AU152" s="1">
        <f t="shared" si="85"/>
        <v>0</v>
      </c>
      <c r="AV152" s="1">
        <f t="shared" si="86"/>
        <v>10</v>
      </c>
      <c r="AW152" s="1">
        <f t="shared" si="87"/>
        <v>166</v>
      </c>
      <c r="AX152" s="1">
        <f t="shared" si="88"/>
        <v>111</v>
      </c>
      <c r="AY152" s="1">
        <f t="shared" si="89"/>
        <v>110</v>
      </c>
      <c r="AZ152" s="1">
        <f t="shared" si="90"/>
        <v>6521</v>
      </c>
      <c r="BA152" s="1">
        <f t="shared" si="91"/>
        <v>5</v>
      </c>
      <c r="BB152" s="1">
        <f t="shared" si="92"/>
        <v>10</v>
      </c>
      <c r="BC152" s="1">
        <f t="shared" si="93"/>
        <v>0</v>
      </c>
      <c r="BD152" s="1">
        <f t="shared" si="94"/>
        <v>12</v>
      </c>
      <c r="BE152" s="1">
        <f t="shared" si="95"/>
        <v>232</v>
      </c>
      <c r="BF152" s="1">
        <f t="shared" si="96"/>
        <v>155</v>
      </c>
      <c r="BG152" s="1">
        <f t="shared" si="97"/>
        <v>154</v>
      </c>
      <c r="BH152" s="1">
        <f t="shared" si="98"/>
        <v>9130</v>
      </c>
      <c r="BI152" s="1">
        <f t="shared" si="99"/>
        <v>7</v>
      </c>
      <c r="BJ152" s="1">
        <f t="shared" si="100"/>
        <v>14</v>
      </c>
      <c r="BK152" s="1">
        <f t="shared" si="101"/>
        <v>0</v>
      </c>
      <c r="BL152" s="1">
        <f t="shared" si="102"/>
        <v>17</v>
      </c>
      <c r="BM152" s="1">
        <f t="shared" si="103"/>
        <v>298</v>
      </c>
      <c r="BN152" s="1">
        <f t="shared" si="104"/>
        <v>199</v>
      </c>
      <c r="BO152" s="1">
        <f t="shared" si="105"/>
        <v>198</v>
      </c>
      <c r="BP152" s="1">
        <f t="shared" si="106"/>
        <v>11738</v>
      </c>
      <c r="BQ152" s="1">
        <f t="shared" si="107"/>
        <v>9</v>
      </c>
      <c r="BR152" s="1">
        <f t="shared" si="108"/>
        <v>18</v>
      </c>
      <c r="BS152" s="1">
        <f t="shared" si="109"/>
        <v>0</v>
      </c>
      <c r="BT152" s="1">
        <f t="shared" si="110"/>
        <v>22</v>
      </c>
    </row>
    <row r="153" spans="1:72">
      <c r="A153" s="1">
        <v>149</v>
      </c>
      <c r="B153" s="1">
        <f t="shared" si="114"/>
        <v>87</v>
      </c>
      <c r="C153" s="1">
        <f t="shared" si="113"/>
        <v>87</v>
      </c>
      <c r="D153" s="1">
        <f t="shared" si="65"/>
        <v>43</v>
      </c>
      <c r="E153" s="1">
        <f t="shared" si="66"/>
        <v>43</v>
      </c>
      <c r="F153" s="1">
        <f t="shared" si="67"/>
        <v>43</v>
      </c>
      <c r="G153" s="1">
        <f t="shared" si="68"/>
        <v>43</v>
      </c>
      <c r="H153" s="1">
        <f t="shared" si="69"/>
        <v>43</v>
      </c>
      <c r="I153" s="2">
        <f t="shared" si="70"/>
        <v>142</v>
      </c>
      <c r="J153" s="2">
        <f t="shared" si="71"/>
        <v>60</v>
      </c>
      <c r="K153" s="2">
        <f t="shared" si="72"/>
        <v>121</v>
      </c>
      <c r="L153" s="2">
        <f t="shared" si="73"/>
        <v>80</v>
      </c>
      <c r="M153" s="2">
        <f t="shared" si="74"/>
        <v>2030</v>
      </c>
      <c r="N153" s="2">
        <f t="shared" si="115"/>
        <v>11943</v>
      </c>
      <c r="O153" s="2">
        <f t="shared" si="116"/>
        <v>-9913</v>
      </c>
      <c r="Q153" s="2">
        <f t="shared" si="117"/>
        <v>302</v>
      </c>
      <c r="R153" s="2">
        <f t="shared" si="118"/>
        <v>202</v>
      </c>
      <c r="S153" s="2">
        <f t="shared" si="119"/>
        <v>201</v>
      </c>
      <c r="T153" s="2">
        <f t="shared" si="120"/>
        <v>11943</v>
      </c>
      <c r="U153" s="2">
        <f t="shared" si="111"/>
        <v>30</v>
      </c>
      <c r="V153" s="2">
        <f t="shared" si="111"/>
        <v>20</v>
      </c>
      <c r="W153" s="2">
        <f t="shared" si="111"/>
        <v>20</v>
      </c>
      <c r="X153" s="2">
        <f t="shared" si="111"/>
        <v>1194</v>
      </c>
      <c r="Y153" s="2">
        <f t="shared" si="112"/>
        <v>4</v>
      </c>
      <c r="Z153" s="2">
        <f t="shared" si="112"/>
        <v>8</v>
      </c>
      <c r="AA153" s="2">
        <f t="shared" si="112"/>
        <v>0</v>
      </c>
      <c r="AB153" s="2">
        <f t="shared" si="112"/>
        <v>10</v>
      </c>
      <c r="AC153" s="184">
        <f t="shared" si="121"/>
        <v>0</v>
      </c>
      <c r="AD153" s="164">
        <v>149</v>
      </c>
      <c r="AE153" s="2">
        <f t="shared" si="75"/>
        <v>332</v>
      </c>
      <c r="AF153" s="2">
        <f t="shared" si="76"/>
        <v>222</v>
      </c>
      <c r="AG153" s="2">
        <f t="shared" si="77"/>
        <v>221</v>
      </c>
      <c r="AH153" s="2">
        <f t="shared" si="78"/>
        <v>13137</v>
      </c>
      <c r="AI153" s="2">
        <v>10</v>
      </c>
      <c r="AJ153" s="2">
        <v>20</v>
      </c>
      <c r="AK153" s="2">
        <v>0</v>
      </c>
      <c r="AL153" s="2">
        <v>25</v>
      </c>
      <c r="AN153" s="1">
        <v>149</v>
      </c>
      <c r="AO153" s="1">
        <f t="shared" si="79"/>
        <v>132</v>
      </c>
      <c r="AP153" s="1">
        <f t="shared" si="80"/>
        <v>88</v>
      </c>
      <c r="AQ153" s="1">
        <f t="shared" si="81"/>
        <v>88</v>
      </c>
      <c r="AR153" s="1">
        <f t="shared" si="82"/>
        <v>5254</v>
      </c>
      <c r="AS153" s="1">
        <f t="shared" si="83"/>
        <v>4</v>
      </c>
      <c r="AT153" s="1">
        <f t="shared" si="84"/>
        <v>8</v>
      </c>
      <c r="AU153" s="1">
        <f t="shared" si="85"/>
        <v>0</v>
      </c>
      <c r="AV153" s="1">
        <f t="shared" si="86"/>
        <v>10</v>
      </c>
      <c r="AW153" s="1">
        <f t="shared" si="87"/>
        <v>166</v>
      </c>
      <c r="AX153" s="1">
        <f t="shared" si="88"/>
        <v>111</v>
      </c>
      <c r="AY153" s="1">
        <f t="shared" si="89"/>
        <v>110</v>
      </c>
      <c r="AZ153" s="1">
        <f t="shared" si="90"/>
        <v>6568</v>
      </c>
      <c r="BA153" s="1">
        <f t="shared" si="91"/>
        <v>5</v>
      </c>
      <c r="BB153" s="1">
        <f t="shared" si="92"/>
        <v>10</v>
      </c>
      <c r="BC153" s="1">
        <f t="shared" si="93"/>
        <v>0</v>
      </c>
      <c r="BD153" s="1">
        <f t="shared" si="94"/>
        <v>12</v>
      </c>
      <c r="BE153" s="1">
        <f t="shared" si="95"/>
        <v>232</v>
      </c>
      <c r="BF153" s="1">
        <f t="shared" si="96"/>
        <v>155</v>
      </c>
      <c r="BG153" s="1">
        <f t="shared" si="97"/>
        <v>154</v>
      </c>
      <c r="BH153" s="1">
        <f t="shared" si="98"/>
        <v>9195</v>
      </c>
      <c r="BI153" s="1">
        <f t="shared" si="99"/>
        <v>7</v>
      </c>
      <c r="BJ153" s="1">
        <f t="shared" si="100"/>
        <v>14</v>
      </c>
      <c r="BK153" s="1">
        <f t="shared" si="101"/>
        <v>0</v>
      </c>
      <c r="BL153" s="1">
        <f t="shared" si="102"/>
        <v>17</v>
      </c>
      <c r="BM153" s="1">
        <f t="shared" si="103"/>
        <v>298</v>
      </c>
      <c r="BN153" s="1">
        <f t="shared" si="104"/>
        <v>199</v>
      </c>
      <c r="BO153" s="1">
        <f t="shared" si="105"/>
        <v>198</v>
      </c>
      <c r="BP153" s="1">
        <f t="shared" si="106"/>
        <v>11823</v>
      </c>
      <c r="BQ153" s="1">
        <f t="shared" si="107"/>
        <v>9</v>
      </c>
      <c r="BR153" s="1">
        <f t="shared" si="108"/>
        <v>18</v>
      </c>
      <c r="BS153" s="1">
        <f t="shared" si="109"/>
        <v>0</v>
      </c>
      <c r="BT153" s="1">
        <f t="shared" si="110"/>
        <v>22</v>
      </c>
    </row>
    <row r="154" spans="1:72">
      <c r="A154" s="1">
        <v>150</v>
      </c>
      <c r="B154" s="1">
        <f t="shared" si="114"/>
        <v>90</v>
      </c>
      <c r="C154" s="1">
        <f t="shared" si="113"/>
        <v>90</v>
      </c>
      <c r="D154" s="1">
        <f t="shared" si="65"/>
        <v>45</v>
      </c>
      <c r="E154" s="1">
        <f t="shared" si="66"/>
        <v>45</v>
      </c>
      <c r="F154" s="1">
        <f t="shared" si="67"/>
        <v>45</v>
      </c>
      <c r="G154" s="1">
        <f t="shared" si="68"/>
        <v>45</v>
      </c>
      <c r="H154" s="1">
        <f t="shared" si="69"/>
        <v>45</v>
      </c>
      <c r="I154" s="2">
        <f t="shared" si="70"/>
        <v>147</v>
      </c>
      <c r="J154" s="2">
        <f t="shared" si="71"/>
        <v>63</v>
      </c>
      <c r="K154" s="2">
        <f t="shared" si="72"/>
        <v>126</v>
      </c>
      <c r="L154" s="2">
        <f t="shared" si="73"/>
        <v>84</v>
      </c>
      <c r="M154" s="2">
        <f t="shared" si="74"/>
        <v>2100</v>
      </c>
      <c r="N154" s="2">
        <f t="shared" si="115"/>
        <v>12029</v>
      </c>
      <c r="O154" s="2">
        <f t="shared" si="116"/>
        <v>-9929</v>
      </c>
      <c r="Q154" s="2">
        <f t="shared" si="117"/>
        <v>315</v>
      </c>
      <c r="R154" s="2">
        <f t="shared" si="118"/>
        <v>210</v>
      </c>
      <c r="S154" s="2">
        <f t="shared" si="119"/>
        <v>210</v>
      </c>
      <c r="T154" s="2">
        <f t="shared" si="120"/>
        <v>12029</v>
      </c>
      <c r="U154" s="2">
        <f t="shared" si="111"/>
        <v>31</v>
      </c>
      <c r="V154" s="2">
        <f t="shared" si="111"/>
        <v>21</v>
      </c>
      <c r="W154" s="2">
        <f t="shared" si="111"/>
        <v>21</v>
      </c>
      <c r="X154" s="2">
        <f t="shared" si="111"/>
        <v>1202</v>
      </c>
      <c r="Y154" s="2">
        <f t="shared" si="112"/>
        <v>4</v>
      </c>
      <c r="Z154" s="2">
        <f t="shared" si="112"/>
        <v>8</v>
      </c>
      <c r="AA154" s="2">
        <f t="shared" si="112"/>
        <v>0</v>
      </c>
      <c r="AB154" s="2">
        <f t="shared" si="112"/>
        <v>10</v>
      </c>
      <c r="AC154" s="184">
        <f t="shared" si="121"/>
        <v>14</v>
      </c>
      <c r="AD154" s="2">
        <v>150</v>
      </c>
      <c r="AE154" s="2">
        <f t="shared" si="75"/>
        <v>346</v>
      </c>
      <c r="AF154" s="2">
        <f t="shared" si="76"/>
        <v>231</v>
      </c>
      <c r="AG154" s="2">
        <f t="shared" si="77"/>
        <v>231</v>
      </c>
      <c r="AH154" s="2">
        <f t="shared" si="78"/>
        <v>13231</v>
      </c>
      <c r="AI154" s="2">
        <v>10</v>
      </c>
      <c r="AJ154" s="2">
        <v>20</v>
      </c>
      <c r="AK154" s="2">
        <v>0</v>
      </c>
      <c r="AL154" s="2">
        <v>25</v>
      </c>
      <c r="AN154" s="1">
        <v>150</v>
      </c>
      <c r="AO154" s="1">
        <f t="shared" si="79"/>
        <v>138</v>
      </c>
      <c r="AP154" s="1">
        <f t="shared" si="80"/>
        <v>92</v>
      </c>
      <c r="AQ154" s="1">
        <f t="shared" si="81"/>
        <v>92</v>
      </c>
      <c r="AR154" s="1">
        <f t="shared" si="82"/>
        <v>5292</v>
      </c>
      <c r="AS154" s="1">
        <f t="shared" si="83"/>
        <v>4</v>
      </c>
      <c r="AT154" s="1">
        <f t="shared" si="84"/>
        <v>8</v>
      </c>
      <c r="AU154" s="1">
        <f t="shared" si="85"/>
        <v>0</v>
      </c>
      <c r="AV154" s="1">
        <f t="shared" si="86"/>
        <v>10</v>
      </c>
      <c r="AW154" s="1">
        <f t="shared" si="87"/>
        <v>173</v>
      </c>
      <c r="AX154" s="1">
        <f t="shared" si="88"/>
        <v>115</v>
      </c>
      <c r="AY154" s="1">
        <f t="shared" si="89"/>
        <v>115</v>
      </c>
      <c r="AZ154" s="1">
        <f t="shared" si="90"/>
        <v>6615</v>
      </c>
      <c r="BA154" s="1">
        <f t="shared" si="91"/>
        <v>5</v>
      </c>
      <c r="BB154" s="1">
        <f t="shared" si="92"/>
        <v>10</v>
      </c>
      <c r="BC154" s="1">
        <f t="shared" si="93"/>
        <v>0</v>
      </c>
      <c r="BD154" s="1">
        <f t="shared" si="94"/>
        <v>12</v>
      </c>
      <c r="BE154" s="1">
        <f t="shared" si="95"/>
        <v>242</v>
      </c>
      <c r="BF154" s="1">
        <f t="shared" si="96"/>
        <v>161</v>
      </c>
      <c r="BG154" s="1">
        <f t="shared" si="97"/>
        <v>161</v>
      </c>
      <c r="BH154" s="1">
        <f t="shared" si="98"/>
        <v>9261</v>
      </c>
      <c r="BI154" s="1">
        <f t="shared" si="99"/>
        <v>7</v>
      </c>
      <c r="BJ154" s="1">
        <f t="shared" si="100"/>
        <v>14</v>
      </c>
      <c r="BK154" s="1">
        <f t="shared" si="101"/>
        <v>0</v>
      </c>
      <c r="BL154" s="1">
        <f t="shared" si="102"/>
        <v>17</v>
      </c>
      <c r="BM154" s="1">
        <f t="shared" si="103"/>
        <v>311</v>
      </c>
      <c r="BN154" s="1">
        <f t="shared" si="104"/>
        <v>207</v>
      </c>
      <c r="BO154" s="1">
        <f t="shared" si="105"/>
        <v>207</v>
      </c>
      <c r="BP154" s="1">
        <f t="shared" si="106"/>
        <v>11907</v>
      </c>
      <c r="BQ154" s="1">
        <f t="shared" si="107"/>
        <v>9</v>
      </c>
      <c r="BR154" s="1">
        <f t="shared" si="108"/>
        <v>18</v>
      </c>
      <c r="BS154" s="1">
        <f t="shared" si="109"/>
        <v>0</v>
      </c>
      <c r="BT154" s="1">
        <f t="shared" si="110"/>
        <v>22</v>
      </c>
    </row>
  </sheetData>
  <mergeCells count="27">
    <mergeCell ref="C1:H1"/>
    <mergeCell ref="I1:J1"/>
    <mergeCell ref="K1:L1"/>
    <mergeCell ref="M1:O1"/>
    <mergeCell ref="Q1:T1"/>
    <mergeCell ref="U1:AB1"/>
    <mergeCell ref="AN1:BT1"/>
    <mergeCell ref="C2:H2"/>
    <mergeCell ref="I2:J2"/>
    <mergeCell ref="K2:L2"/>
    <mergeCell ref="M2:O2"/>
    <mergeCell ref="Q2:T2"/>
    <mergeCell ref="U2:AB2"/>
    <mergeCell ref="AO2:AV2"/>
    <mergeCell ref="AW2:BD2"/>
    <mergeCell ref="BE2:BL2"/>
    <mergeCell ref="BM2:BT2"/>
    <mergeCell ref="AO3:AV3"/>
    <mergeCell ref="AW3:BD3"/>
    <mergeCell ref="BE3:BL3"/>
    <mergeCell ref="BM3:BT3"/>
    <mergeCell ref="AE4:AL4"/>
    <mergeCell ref="A1:A4"/>
    <mergeCell ref="B1:B2"/>
    <mergeCell ref="AD3:AD4"/>
    <mergeCell ref="AN3:AN4"/>
    <mergeCell ref="AD1:AL2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M154"/>
  <sheetViews>
    <sheetView topLeftCell="A8" workbookViewId="0">
      <selection activeCell="F19" sqref="F19"/>
    </sheetView>
  </sheetViews>
  <sheetFormatPr defaultColWidth="9" defaultRowHeight="13.5"/>
  <cols>
    <col min="1" max="11" width="9" outlineLevel="1"/>
    <col min="12" max="13" width="10.7583333333333" customWidth="1" outlineLevel="1"/>
    <col min="14" max="14" width="4.25833333333333" customWidth="1"/>
    <col min="15" max="26" width="9" customWidth="1" outlineLevel="1"/>
    <col min="27" max="27" width="3.5" customWidth="1"/>
    <col min="28" max="39" width="9" customWidth="1" outlineLevel="1"/>
    <col min="40" max="40" width="3.625" customWidth="1"/>
    <col min="53" max="53" width="3.25833333333333" customWidth="1"/>
    <col min="66" max="66" width="3.5" customWidth="1"/>
    <col min="79" max="79" width="3.5" customWidth="1"/>
    <col min="81" max="90" width="9.25833333333333"/>
    <col min="91" max="91" width="11.625"/>
  </cols>
  <sheetData>
    <row r="1" ht="16.5" spans="1:91">
      <c r="A1" s="78" t="s">
        <v>258</v>
      </c>
      <c r="B1" s="79" t="s">
        <v>259</v>
      </c>
      <c r="C1" s="80"/>
      <c r="D1" s="80"/>
      <c r="E1" s="80"/>
      <c r="F1" s="80"/>
      <c r="G1" s="80"/>
      <c r="H1" s="81"/>
      <c r="I1" s="79" t="s">
        <v>260</v>
      </c>
      <c r="J1" s="81"/>
      <c r="K1" s="79" t="s">
        <v>261</v>
      </c>
      <c r="L1" s="81"/>
      <c r="M1" s="78" t="s">
        <v>262</v>
      </c>
      <c r="O1" s="87" t="s">
        <v>263</v>
      </c>
      <c r="P1" s="88" t="s">
        <v>259</v>
      </c>
      <c r="Q1" s="91"/>
      <c r="R1" s="91"/>
      <c r="S1" s="91"/>
      <c r="T1" s="91"/>
      <c r="U1" s="92"/>
      <c r="V1" s="88" t="s">
        <v>260</v>
      </c>
      <c r="W1" s="92"/>
      <c r="X1" s="88" t="s">
        <v>261</v>
      </c>
      <c r="Y1" s="92"/>
      <c r="Z1" s="87" t="s">
        <v>262</v>
      </c>
      <c r="AB1" s="93" t="s">
        <v>264</v>
      </c>
      <c r="AC1" s="94" t="s">
        <v>259</v>
      </c>
      <c r="AD1" s="95"/>
      <c r="AE1" s="95"/>
      <c r="AF1" s="95"/>
      <c r="AG1" s="95"/>
      <c r="AH1" s="98"/>
      <c r="AI1" s="94" t="s">
        <v>260</v>
      </c>
      <c r="AJ1" s="98"/>
      <c r="AK1" s="94" t="s">
        <v>261</v>
      </c>
      <c r="AL1" s="98"/>
      <c r="AM1" s="93" t="s">
        <v>262</v>
      </c>
      <c r="AO1" s="99" t="s">
        <v>265</v>
      </c>
      <c r="AP1" s="100" t="s">
        <v>259</v>
      </c>
      <c r="AQ1" s="101"/>
      <c r="AR1" s="101"/>
      <c r="AS1" s="101"/>
      <c r="AT1" s="101"/>
      <c r="AU1" s="102"/>
      <c r="AV1" s="100" t="s">
        <v>260</v>
      </c>
      <c r="AW1" s="102"/>
      <c r="AX1" s="100" t="s">
        <v>261</v>
      </c>
      <c r="AY1" s="102"/>
      <c r="AZ1" s="99" t="s">
        <v>262</v>
      </c>
      <c r="BB1" s="105" t="s">
        <v>266</v>
      </c>
      <c r="BC1" s="106" t="s">
        <v>259</v>
      </c>
      <c r="BD1" s="107"/>
      <c r="BE1" s="107"/>
      <c r="BF1" s="107"/>
      <c r="BG1" s="107"/>
      <c r="BH1" s="110"/>
      <c r="BI1" s="106" t="s">
        <v>260</v>
      </c>
      <c r="BJ1" s="110"/>
      <c r="BK1" s="106" t="s">
        <v>261</v>
      </c>
      <c r="BL1" s="110"/>
      <c r="BM1" s="105" t="s">
        <v>262</v>
      </c>
      <c r="BO1" s="111" t="s">
        <v>267</v>
      </c>
      <c r="BP1" s="112" t="s">
        <v>259</v>
      </c>
      <c r="BQ1" s="113"/>
      <c r="BR1" s="113"/>
      <c r="BS1" s="113"/>
      <c r="BT1" s="113"/>
      <c r="BU1" s="116"/>
      <c r="BV1" s="112" t="s">
        <v>260</v>
      </c>
      <c r="BW1" s="116"/>
      <c r="BX1" s="112" t="s">
        <v>261</v>
      </c>
      <c r="BY1" s="116"/>
      <c r="BZ1" s="111" t="s">
        <v>262</v>
      </c>
      <c r="CB1" s="117" t="s">
        <v>268</v>
      </c>
      <c r="CC1" s="120" t="s">
        <v>259</v>
      </c>
      <c r="CD1" s="121"/>
      <c r="CE1" s="121"/>
      <c r="CF1" s="121"/>
      <c r="CG1" s="121"/>
      <c r="CH1" s="122"/>
      <c r="CI1" s="120" t="s">
        <v>260</v>
      </c>
      <c r="CJ1" s="122"/>
      <c r="CK1" s="120" t="s">
        <v>261</v>
      </c>
      <c r="CL1" s="122"/>
      <c r="CM1" s="117" t="s">
        <v>262</v>
      </c>
    </row>
    <row r="2" ht="16.5" spans="1:91">
      <c r="A2" s="78">
        <v>1</v>
      </c>
      <c r="B2" s="79">
        <v>1.5</v>
      </c>
      <c r="C2" s="80"/>
      <c r="D2" s="80"/>
      <c r="E2" s="80"/>
      <c r="F2" s="80"/>
      <c r="G2" s="80"/>
      <c r="H2" s="81"/>
      <c r="I2" s="79">
        <v>1</v>
      </c>
      <c r="J2" s="81"/>
      <c r="K2" s="79">
        <v>1</v>
      </c>
      <c r="L2" s="81"/>
      <c r="M2" s="78">
        <v>10</v>
      </c>
      <c r="O2" s="87">
        <v>1.25</v>
      </c>
      <c r="P2" s="88">
        <v>1.5</v>
      </c>
      <c r="Q2" s="91"/>
      <c r="R2" s="91"/>
      <c r="S2" s="91"/>
      <c r="T2" s="91"/>
      <c r="U2" s="92"/>
      <c r="V2" s="88">
        <v>1</v>
      </c>
      <c r="W2" s="92"/>
      <c r="X2" s="88">
        <v>1</v>
      </c>
      <c r="Y2" s="92"/>
      <c r="Z2" s="87">
        <v>10</v>
      </c>
      <c r="AB2" s="93">
        <v>1.55</v>
      </c>
      <c r="AC2" s="94">
        <v>1.5</v>
      </c>
      <c r="AD2" s="95"/>
      <c r="AE2" s="95"/>
      <c r="AF2" s="95"/>
      <c r="AG2" s="95"/>
      <c r="AH2" s="98"/>
      <c r="AI2" s="94">
        <v>1</v>
      </c>
      <c r="AJ2" s="98"/>
      <c r="AK2" s="94">
        <v>1</v>
      </c>
      <c r="AL2" s="98"/>
      <c r="AM2" s="93">
        <v>10</v>
      </c>
      <c r="AO2" s="99">
        <v>1.95</v>
      </c>
      <c r="AP2" s="100">
        <v>1.5</v>
      </c>
      <c r="AQ2" s="101"/>
      <c r="AR2" s="101"/>
      <c r="AS2" s="101"/>
      <c r="AT2" s="101"/>
      <c r="AU2" s="102"/>
      <c r="AV2" s="100">
        <v>1</v>
      </c>
      <c r="AW2" s="102"/>
      <c r="AX2" s="100">
        <v>1</v>
      </c>
      <c r="AY2" s="102"/>
      <c r="AZ2" s="99">
        <v>10</v>
      </c>
      <c r="BB2" s="105">
        <v>2.5</v>
      </c>
      <c r="BC2" s="106">
        <v>1.5</v>
      </c>
      <c r="BD2" s="107"/>
      <c r="BE2" s="107"/>
      <c r="BF2" s="107"/>
      <c r="BG2" s="107"/>
      <c r="BH2" s="110"/>
      <c r="BI2" s="106">
        <v>1</v>
      </c>
      <c r="BJ2" s="110"/>
      <c r="BK2" s="106">
        <v>1</v>
      </c>
      <c r="BL2" s="110"/>
      <c r="BM2" s="105">
        <v>10</v>
      </c>
      <c r="BO2" s="111">
        <v>3.2</v>
      </c>
      <c r="BP2" s="112">
        <v>1.5</v>
      </c>
      <c r="BQ2" s="113"/>
      <c r="BR2" s="113"/>
      <c r="BS2" s="113"/>
      <c r="BT2" s="113"/>
      <c r="BU2" s="116"/>
      <c r="BV2" s="112">
        <v>1</v>
      </c>
      <c r="BW2" s="116"/>
      <c r="BX2" s="112">
        <v>1</v>
      </c>
      <c r="BY2" s="116"/>
      <c r="BZ2" s="111">
        <v>10</v>
      </c>
      <c r="CB2" s="117">
        <v>4.2</v>
      </c>
      <c r="CC2" s="120">
        <v>1.5</v>
      </c>
      <c r="CD2" s="121"/>
      <c r="CE2" s="121"/>
      <c r="CF2" s="121"/>
      <c r="CG2" s="121"/>
      <c r="CH2" s="122"/>
      <c r="CI2" s="120">
        <v>1</v>
      </c>
      <c r="CJ2" s="122"/>
      <c r="CK2" s="120">
        <v>1</v>
      </c>
      <c r="CL2" s="122"/>
      <c r="CM2" s="117">
        <v>10</v>
      </c>
    </row>
    <row r="3" ht="16.5" spans="1:91">
      <c r="A3" s="82" t="s">
        <v>269</v>
      </c>
      <c r="B3" s="79" t="s">
        <v>14</v>
      </c>
      <c r="C3" s="81"/>
      <c r="D3" s="78" t="s">
        <v>15</v>
      </c>
      <c r="E3" s="78" t="s">
        <v>270</v>
      </c>
      <c r="F3" s="78" t="s">
        <v>271</v>
      </c>
      <c r="G3" s="78" t="s">
        <v>272</v>
      </c>
      <c r="H3" s="78" t="s">
        <v>273</v>
      </c>
      <c r="I3" s="78" t="s">
        <v>274</v>
      </c>
      <c r="J3" s="78" t="s">
        <v>21</v>
      </c>
      <c r="K3" s="78" t="s">
        <v>275</v>
      </c>
      <c r="L3" s="78" t="s">
        <v>23</v>
      </c>
      <c r="M3" s="82" t="s">
        <v>24</v>
      </c>
      <c r="O3" s="89" t="s">
        <v>269</v>
      </c>
      <c r="P3" s="88" t="s">
        <v>14</v>
      </c>
      <c r="Q3" s="87" t="s">
        <v>15</v>
      </c>
      <c r="R3" s="87" t="s">
        <v>270</v>
      </c>
      <c r="S3" s="87" t="s">
        <v>271</v>
      </c>
      <c r="T3" s="87" t="s">
        <v>272</v>
      </c>
      <c r="U3" s="87" t="s">
        <v>273</v>
      </c>
      <c r="V3" s="87" t="s">
        <v>274</v>
      </c>
      <c r="W3" s="87" t="s">
        <v>21</v>
      </c>
      <c r="X3" s="87" t="s">
        <v>275</v>
      </c>
      <c r="Y3" s="87" t="s">
        <v>23</v>
      </c>
      <c r="Z3" s="89" t="s">
        <v>24</v>
      </c>
      <c r="AB3" s="96" t="s">
        <v>269</v>
      </c>
      <c r="AC3" s="94" t="s">
        <v>14</v>
      </c>
      <c r="AD3" s="93" t="s">
        <v>15</v>
      </c>
      <c r="AE3" s="93" t="s">
        <v>270</v>
      </c>
      <c r="AF3" s="93" t="s">
        <v>271</v>
      </c>
      <c r="AG3" s="93" t="s">
        <v>272</v>
      </c>
      <c r="AH3" s="93" t="s">
        <v>273</v>
      </c>
      <c r="AI3" s="93" t="s">
        <v>274</v>
      </c>
      <c r="AJ3" s="93" t="s">
        <v>21</v>
      </c>
      <c r="AK3" s="93" t="s">
        <v>275</v>
      </c>
      <c r="AL3" s="93" t="s">
        <v>23</v>
      </c>
      <c r="AM3" s="96" t="s">
        <v>24</v>
      </c>
      <c r="AO3" s="103" t="s">
        <v>269</v>
      </c>
      <c r="AP3" s="100" t="s">
        <v>14</v>
      </c>
      <c r="AQ3" s="99" t="s">
        <v>15</v>
      </c>
      <c r="AR3" s="99" t="s">
        <v>270</v>
      </c>
      <c r="AS3" s="99" t="s">
        <v>271</v>
      </c>
      <c r="AT3" s="99" t="s">
        <v>272</v>
      </c>
      <c r="AU3" s="99" t="s">
        <v>273</v>
      </c>
      <c r="AV3" s="99" t="s">
        <v>274</v>
      </c>
      <c r="AW3" s="99" t="s">
        <v>21</v>
      </c>
      <c r="AX3" s="99" t="s">
        <v>275</v>
      </c>
      <c r="AY3" s="99" t="s">
        <v>23</v>
      </c>
      <c r="AZ3" s="103" t="s">
        <v>24</v>
      </c>
      <c r="BB3" s="108" t="s">
        <v>269</v>
      </c>
      <c r="BC3" s="106" t="s">
        <v>14</v>
      </c>
      <c r="BD3" s="105" t="s">
        <v>15</v>
      </c>
      <c r="BE3" s="105" t="s">
        <v>270</v>
      </c>
      <c r="BF3" s="105" t="s">
        <v>271</v>
      </c>
      <c r="BG3" s="105" t="s">
        <v>272</v>
      </c>
      <c r="BH3" s="105" t="s">
        <v>273</v>
      </c>
      <c r="BI3" s="105" t="s">
        <v>274</v>
      </c>
      <c r="BJ3" s="105" t="s">
        <v>21</v>
      </c>
      <c r="BK3" s="105" t="s">
        <v>275</v>
      </c>
      <c r="BL3" s="105" t="s">
        <v>23</v>
      </c>
      <c r="BM3" s="108" t="s">
        <v>24</v>
      </c>
      <c r="BO3" s="114" t="s">
        <v>269</v>
      </c>
      <c r="BP3" s="112" t="s">
        <v>14</v>
      </c>
      <c r="BQ3" s="111" t="s">
        <v>15</v>
      </c>
      <c r="BR3" s="111" t="s">
        <v>270</v>
      </c>
      <c r="BS3" s="111" t="s">
        <v>271</v>
      </c>
      <c r="BT3" s="111" t="s">
        <v>272</v>
      </c>
      <c r="BU3" s="111" t="s">
        <v>273</v>
      </c>
      <c r="BV3" s="111" t="s">
        <v>274</v>
      </c>
      <c r="BW3" s="111" t="s">
        <v>21</v>
      </c>
      <c r="BX3" s="111" t="s">
        <v>275</v>
      </c>
      <c r="BY3" s="111" t="s">
        <v>23</v>
      </c>
      <c r="BZ3" s="114" t="s">
        <v>24</v>
      </c>
      <c r="CB3" s="118" t="s">
        <v>269</v>
      </c>
      <c r="CC3" s="120" t="s">
        <v>14</v>
      </c>
      <c r="CD3" s="117" t="s">
        <v>15</v>
      </c>
      <c r="CE3" s="117" t="s">
        <v>270</v>
      </c>
      <c r="CF3" s="117" t="s">
        <v>271</v>
      </c>
      <c r="CG3" s="117" t="s">
        <v>272</v>
      </c>
      <c r="CH3" s="117" t="s">
        <v>273</v>
      </c>
      <c r="CI3" s="117" t="s">
        <v>274</v>
      </c>
      <c r="CJ3" s="117" t="s">
        <v>21</v>
      </c>
      <c r="CK3" s="117" t="s">
        <v>275</v>
      </c>
      <c r="CL3" s="117" t="s">
        <v>23</v>
      </c>
      <c r="CM3" s="118" t="s">
        <v>24</v>
      </c>
    </row>
    <row r="4" ht="16.5" spans="1:91">
      <c r="A4" s="83"/>
      <c r="B4" s="78">
        <v>1</v>
      </c>
      <c r="C4" s="84" t="s">
        <v>297</v>
      </c>
      <c r="D4" s="78">
        <v>0.7</v>
      </c>
      <c r="E4" s="78">
        <v>0.5</v>
      </c>
      <c r="F4" s="78">
        <v>0.5</v>
      </c>
      <c r="G4" s="78">
        <v>0.5</v>
      </c>
      <c r="H4" s="78">
        <v>0.5</v>
      </c>
      <c r="I4" s="78">
        <v>0.7</v>
      </c>
      <c r="J4" s="78">
        <v>0.3</v>
      </c>
      <c r="K4" s="78">
        <v>0.6</v>
      </c>
      <c r="L4" s="78">
        <v>0.4</v>
      </c>
      <c r="M4" s="83"/>
      <c r="O4" s="90"/>
      <c r="P4" s="87">
        <v>1</v>
      </c>
      <c r="Q4" s="87">
        <v>0.7</v>
      </c>
      <c r="R4" s="87">
        <v>0.4</v>
      </c>
      <c r="S4" s="87">
        <v>0.4</v>
      </c>
      <c r="T4" s="87">
        <v>0.7</v>
      </c>
      <c r="U4" s="87">
        <v>0.7</v>
      </c>
      <c r="V4" s="87">
        <v>0.7</v>
      </c>
      <c r="W4" s="87">
        <v>0.3</v>
      </c>
      <c r="X4" s="87">
        <v>0.6</v>
      </c>
      <c r="Y4" s="87">
        <v>0.4</v>
      </c>
      <c r="Z4" s="90"/>
      <c r="AB4" s="97"/>
      <c r="AC4" s="93">
        <v>1</v>
      </c>
      <c r="AD4" s="93">
        <v>0.7</v>
      </c>
      <c r="AE4" s="93">
        <v>0.4</v>
      </c>
      <c r="AF4" s="93">
        <v>0.4</v>
      </c>
      <c r="AG4" s="93">
        <v>0.7</v>
      </c>
      <c r="AH4" s="93">
        <v>0.7</v>
      </c>
      <c r="AI4" s="93">
        <v>0.7</v>
      </c>
      <c r="AJ4" s="93">
        <v>0.3</v>
      </c>
      <c r="AK4" s="93">
        <v>0.6</v>
      </c>
      <c r="AL4" s="93">
        <v>0.4</v>
      </c>
      <c r="AM4" s="97"/>
      <c r="AO4" s="104"/>
      <c r="AP4" s="99">
        <v>1</v>
      </c>
      <c r="AQ4" s="99">
        <v>0.7</v>
      </c>
      <c r="AR4" s="99">
        <v>0.4</v>
      </c>
      <c r="AS4" s="99">
        <v>0.4</v>
      </c>
      <c r="AT4" s="99">
        <v>0.7</v>
      </c>
      <c r="AU4" s="99">
        <v>0.7</v>
      </c>
      <c r="AV4" s="99">
        <v>0.7</v>
      </c>
      <c r="AW4" s="99">
        <v>0.3</v>
      </c>
      <c r="AX4" s="99">
        <v>0.6</v>
      </c>
      <c r="AY4" s="99">
        <v>0.4</v>
      </c>
      <c r="AZ4" s="104"/>
      <c r="BB4" s="109"/>
      <c r="BC4" s="105">
        <v>1</v>
      </c>
      <c r="BD4" s="105">
        <v>0.7</v>
      </c>
      <c r="BE4" s="105">
        <v>0.4</v>
      </c>
      <c r="BF4" s="105">
        <v>0.4</v>
      </c>
      <c r="BG4" s="105">
        <v>0.7</v>
      </c>
      <c r="BH4" s="105">
        <v>0.7</v>
      </c>
      <c r="BI4" s="105">
        <v>0.7</v>
      </c>
      <c r="BJ4" s="105">
        <v>0.3</v>
      </c>
      <c r="BK4" s="105">
        <v>0.6</v>
      </c>
      <c r="BL4" s="105">
        <v>0.4</v>
      </c>
      <c r="BM4" s="109"/>
      <c r="BO4" s="115"/>
      <c r="BP4" s="111">
        <v>1</v>
      </c>
      <c r="BQ4" s="111">
        <v>0.7</v>
      </c>
      <c r="BR4" s="111">
        <v>0.4</v>
      </c>
      <c r="BS4" s="111">
        <v>0.4</v>
      </c>
      <c r="BT4" s="111">
        <v>0.7</v>
      </c>
      <c r="BU4" s="111">
        <v>0.7</v>
      </c>
      <c r="BV4" s="111">
        <v>0.7</v>
      </c>
      <c r="BW4" s="111">
        <v>0.3</v>
      </c>
      <c r="BX4" s="111">
        <v>0.6</v>
      </c>
      <c r="BY4" s="111">
        <v>0.4</v>
      </c>
      <c r="BZ4" s="115"/>
      <c r="CB4" s="119"/>
      <c r="CC4" s="117">
        <v>1</v>
      </c>
      <c r="CD4" s="117">
        <v>0.7</v>
      </c>
      <c r="CE4" s="117">
        <v>0.4</v>
      </c>
      <c r="CF4" s="117">
        <v>0.4</v>
      </c>
      <c r="CG4" s="117">
        <v>0.7</v>
      </c>
      <c r="CH4" s="117">
        <v>0.7</v>
      </c>
      <c r="CI4" s="117">
        <v>0.7</v>
      </c>
      <c r="CJ4" s="117">
        <v>0.3</v>
      </c>
      <c r="CK4" s="117">
        <v>0.6</v>
      </c>
      <c r="CL4" s="117">
        <v>0.4</v>
      </c>
      <c r="CM4" s="119"/>
    </row>
    <row r="5" ht="16.5" spans="1:91">
      <c r="A5" s="78">
        <v>1</v>
      </c>
      <c r="B5" s="78">
        <v>80</v>
      </c>
      <c r="C5" s="85"/>
      <c r="D5" s="78">
        <f>ROUND(B5/$B$4*$D$4,0)</f>
        <v>56</v>
      </c>
      <c r="E5" s="78">
        <f>ROUND(B5/$B$4*$E$4,0)</f>
        <v>40</v>
      </c>
      <c r="F5" s="78">
        <f>ROUND(B5/$B$4*$F$4,0)</f>
        <v>40</v>
      </c>
      <c r="G5" s="78">
        <f>ROUND(B5/$B$4*$G$4,0)</f>
        <v>40</v>
      </c>
      <c r="H5" s="78">
        <f>ROUND(B5/$B$4*$H$4,0)</f>
        <v>40</v>
      </c>
      <c r="I5" s="78">
        <f>ROUND(B5*($B$4+$D$4+$E$4+$F$4+$G$4+$H$4)/$B$2*$I$2*$I$4,0)</f>
        <v>138</v>
      </c>
      <c r="J5" s="78">
        <f>ROUND(I5/$I$4*$J$4,0)</f>
        <v>59</v>
      </c>
      <c r="K5" s="78">
        <f>ROUND(B5*($B$4+$D$4+$E$4+$F$4+$G$4+$H$4)/$B$2*$K$2*$K$4,0)</f>
        <v>118</v>
      </c>
      <c r="L5" s="78">
        <f>ROUND(K5/$K$4*$L$4,0)</f>
        <v>79</v>
      </c>
      <c r="M5" s="78">
        <f>ROUND(B5*($B$4+$D$4+$E$4+$F$4+$G$4+$H$4)/$B$2*$M$2,0)</f>
        <v>1973</v>
      </c>
      <c r="O5" s="87">
        <v>1</v>
      </c>
      <c r="P5" s="87">
        <f>ROUND(B5/$A$2*$O$2,0)</f>
        <v>100</v>
      </c>
      <c r="Q5" s="87">
        <f>ROUND(D5/$A$2*$O$2,0)</f>
        <v>70</v>
      </c>
      <c r="R5" s="87">
        <f t="shared" ref="R5:V20" si="0">ROUND(E5/$A$2*$O$2,0)</f>
        <v>50</v>
      </c>
      <c r="S5" s="87">
        <f t="shared" si="0"/>
        <v>50</v>
      </c>
      <c r="T5" s="87">
        <f t="shared" si="0"/>
        <v>50</v>
      </c>
      <c r="U5" s="87">
        <f t="shared" si="0"/>
        <v>50</v>
      </c>
      <c r="V5" s="87">
        <f>ROUND(I5/$A$2*$O$2,0)</f>
        <v>173</v>
      </c>
      <c r="W5" s="87">
        <f t="shared" ref="W5:Z20" si="1">ROUND(J5/$A$2*$O$2,0)</f>
        <v>74</v>
      </c>
      <c r="X5" s="87">
        <f t="shared" si="1"/>
        <v>148</v>
      </c>
      <c r="Y5" s="87">
        <f t="shared" si="1"/>
        <v>99</v>
      </c>
      <c r="Z5" s="87">
        <f t="shared" si="1"/>
        <v>2466</v>
      </c>
      <c r="AB5" s="93">
        <v>1</v>
      </c>
      <c r="AC5" s="93">
        <f>ROUND(P5/$O$2*$AB$2,0)</f>
        <v>124</v>
      </c>
      <c r="AD5" s="93">
        <f t="shared" ref="AD5:AM20" si="2">ROUND(Q5/$O$2*$AB$2,0)</f>
        <v>87</v>
      </c>
      <c r="AE5" s="93">
        <f t="shared" si="2"/>
        <v>62</v>
      </c>
      <c r="AF5" s="93">
        <f t="shared" si="2"/>
        <v>62</v>
      </c>
      <c r="AG5" s="93">
        <f t="shared" si="2"/>
        <v>62</v>
      </c>
      <c r="AH5" s="93">
        <f t="shared" si="2"/>
        <v>62</v>
      </c>
      <c r="AI5" s="93">
        <f t="shared" si="2"/>
        <v>215</v>
      </c>
      <c r="AJ5" s="93">
        <f t="shared" si="2"/>
        <v>92</v>
      </c>
      <c r="AK5" s="93">
        <f t="shared" si="2"/>
        <v>184</v>
      </c>
      <c r="AL5" s="93">
        <f t="shared" si="2"/>
        <v>123</v>
      </c>
      <c r="AM5" s="93">
        <f t="shared" si="2"/>
        <v>3058</v>
      </c>
      <c r="AO5" s="99">
        <v>1</v>
      </c>
      <c r="AP5" s="99">
        <f>ROUND(AC5/$AB$2*$AO$2,0)</f>
        <v>156</v>
      </c>
      <c r="AQ5" s="99">
        <f t="shared" ref="AQ5:AZ20" si="3">ROUND(AD5/$AB$2*$AO$2,0)</f>
        <v>109</v>
      </c>
      <c r="AR5" s="99">
        <f t="shared" si="3"/>
        <v>78</v>
      </c>
      <c r="AS5" s="99">
        <f t="shared" si="3"/>
        <v>78</v>
      </c>
      <c r="AT5" s="99">
        <f t="shared" si="3"/>
        <v>78</v>
      </c>
      <c r="AU5" s="99">
        <f t="shared" si="3"/>
        <v>78</v>
      </c>
      <c r="AV5" s="99">
        <f t="shared" si="3"/>
        <v>270</v>
      </c>
      <c r="AW5" s="99">
        <f t="shared" si="3"/>
        <v>116</v>
      </c>
      <c r="AX5" s="99">
        <f t="shared" si="3"/>
        <v>231</v>
      </c>
      <c r="AY5" s="99">
        <f t="shared" si="3"/>
        <v>155</v>
      </c>
      <c r="AZ5" s="99">
        <f t="shared" si="3"/>
        <v>3847</v>
      </c>
      <c r="BB5" s="105">
        <v>1</v>
      </c>
      <c r="BC5" s="105">
        <f>ROUND(AP5/$AO$2*$BB$2,0)</f>
        <v>200</v>
      </c>
      <c r="BD5" s="105">
        <f t="shared" ref="BD5:BM20" si="4">ROUND(AQ5/$AO$2*$BB$2,0)</f>
        <v>140</v>
      </c>
      <c r="BE5" s="105">
        <f t="shared" si="4"/>
        <v>100</v>
      </c>
      <c r="BF5" s="105">
        <f t="shared" si="4"/>
        <v>100</v>
      </c>
      <c r="BG5" s="105">
        <f t="shared" si="4"/>
        <v>100</v>
      </c>
      <c r="BH5" s="105">
        <f t="shared" si="4"/>
        <v>100</v>
      </c>
      <c r="BI5" s="105">
        <f t="shared" si="4"/>
        <v>346</v>
      </c>
      <c r="BJ5" s="105">
        <f t="shared" si="4"/>
        <v>149</v>
      </c>
      <c r="BK5" s="105">
        <f t="shared" si="4"/>
        <v>296</v>
      </c>
      <c r="BL5" s="105">
        <f t="shared" si="4"/>
        <v>199</v>
      </c>
      <c r="BM5" s="105">
        <f t="shared" si="4"/>
        <v>4932</v>
      </c>
      <c r="BO5" s="111">
        <v>1</v>
      </c>
      <c r="BP5" s="111">
        <f>ROUND(BC5/$AO$2*$BO$2,0)</f>
        <v>328</v>
      </c>
      <c r="BQ5" s="111">
        <f t="shared" ref="BQ5:BZ5" si="5">ROUND(BD5/$AO$2*$BO$2,0)</f>
        <v>230</v>
      </c>
      <c r="BR5" s="111">
        <f t="shared" si="5"/>
        <v>164</v>
      </c>
      <c r="BS5" s="111">
        <f t="shared" si="5"/>
        <v>164</v>
      </c>
      <c r="BT5" s="111">
        <f t="shared" si="5"/>
        <v>164</v>
      </c>
      <c r="BU5" s="111">
        <f t="shared" si="5"/>
        <v>164</v>
      </c>
      <c r="BV5" s="111">
        <f t="shared" si="5"/>
        <v>568</v>
      </c>
      <c r="BW5" s="111">
        <f t="shared" si="5"/>
        <v>245</v>
      </c>
      <c r="BX5" s="111">
        <f t="shared" si="5"/>
        <v>486</v>
      </c>
      <c r="BY5" s="111">
        <f t="shared" si="5"/>
        <v>327</v>
      </c>
      <c r="BZ5" s="111">
        <f t="shared" si="5"/>
        <v>8094</v>
      </c>
      <c r="CB5" s="117">
        <v>1</v>
      </c>
      <c r="CC5" s="117">
        <f>ROUND(BP5/$BO$2*$CB$2,0)</f>
        <v>431</v>
      </c>
      <c r="CD5" s="117">
        <f t="shared" ref="CD5:CM5" si="6">ROUND(BQ5/$BO$2*$CB$2,0)</f>
        <v>302</v>
      </c>
      <c r="CE5" s="117">
        <f t="shared" si="6"/>
        <v>215</v>
      </c>
      <c r="CF5" s="117">
        <f t="shared" si="6"/>
        <v>215</v>
      </c>
      <c r="CG5" s="117">
        <f t="shared" si="6"/>
        <v>215</v>
      </c>
      <c r="CH5" s="117">
        <f t="shared" si="6"/>
        <v>215</v>
      </c>
      <c r="CI5" s="117">
        <f t="shared" si="6"/>
        <v>746</v>
      </c>
      <c r="CJ5" s="117">
        <f t="shared" si="6"/>
        <v>322</v>
      </c>
      <c r="CK5" s="117">
        <f t="shared" si="6"/>
        <v>638</v>
      </c>
      <c r="CL5" s="117">
        <f t="shared" si="6"/>
        <v>429</v>
      </c>
      <c r="CM5" s="117">
        <f t="shared" si="6"/>
        <v>10623</v>
      </c>
    </row>
    <row r="6" ht="16.5" spans="1:91">
      <c r="A6" s="78">
        <v>2</v>
      </c>
      <c r="B6" s="78">
        <f>B5+C6</f>
        <v>85</v>
      </c>
      <c r="C6" s="86">
        <v>5</v>
      </c>
      <c r="D6" s="78">
        <f t="shared" ref="D6:D69" si="7">ROUND(B6/$B$4*$D$4,0)</f>
        <v>60</v>
      </c>
      <c r="E6" s="78">
        <f t="shared" ref="E6:E69" si="8">ROUND(B6/$B$4*$E$4,0)</f>
        <v>43</v>
      </c>
      <c r="F6" s="78">
        <f t="shared" ref="F6:F69" si="9">ROUND(B6/$B$4*$F$4,0)</f>
        <v>43</v>
      </c>
      <c r="G6" s="78">
        <f t="shared" ref="G6:G69" si="10">ROUND(B6/$B$4*$G$4,0)</f>
        <v>43</v>
      </c>
      <c r="H6" s="78">
        <f t="shared" ref="H6:H69" si="11">ROUND(B6/$B$4*$H$4,0)</f>
        <v>43</v>
      </c>
      <c r="I6" s="78">
        <f t="shared" ref="I6:I69" si="12">ROUND(B6*($B$4+$D$4+$E$4+$F$4+$G$4+$H$4)/$B$2*$I$2*$I$4,0)</f>
        <v>147</v>
      </c>
      <c r="J6" s="78">
        <f t="shared" ref="J6:J69" si="13">ROUND(I6/$I$4*$J$4,0)</f>
        <v>63</v>
      </c>
      <c r="K6" s="78">
        <f t="shared" ref="K6:K69" si="14">ROUND(B6*($B$4+$D$4+$E$4+$F$4+$G$4+$H$4)/$B$2*$K$2*$K$4,0)</f>
        <v>126</v>
      </c>
      <c r="L6" s="78">
        <f t="shared" ref="L6:L69" si="15">ROUND(K6/$K$4*$L$4,0)</f>
        <v>84</v>
      </c>
      <c r="M6" s="78">
        <f t="shared" ref="M6:M69" si="16">ROUND(B6*($B$4+$D$4+$E$4+$F$4+$G$4+$H$4)/$B$2*$M$2,0)</f>
        <v>2097</v>
      </c>
      <c r="O6" s="87">
        <v>2</v>
      </c>
      <c r="P6" s="87">
        <f t="shared" ref="P6:P69" si="17">ROUND(B6/$A$2*$O$2,0)</f>
        <v>106</v>
      </c>
      <c r="Q6" s="87">
        <f t="shared" ref="Q6:Z44" si="18">ROUND(D6/$A$2*$O$2,0)</f>
        <v>75</v>
      </c>
      <c r="R6" s="87">
        <f t="shared" si="0"/>
        <v>54</v>
      </c>
      <c r="S6" s="87">
        <f t="shared" si="0"/>
        <v>54</v>
      </c>
      <c r="T6" s="87">
        <f t="shared" si="0"/>
        <v>54</v>
      </c>
      <c r="U6" s="87">
        <f t="shared" si="0"/>
        <v>54</v>
      </c>
      <c r="V6" s="87">
        <f t="shared" si="0"/>
        <v>184</v>
      </c>
      <c r="W6" s="87">
        <f t="shared" si="1"/>
        <v>79</v>
      </c>
      <c r="X6" s="87">
        <f t="shared" si="1"/>
        <v>158</v>
      </c>
      <c r="Y6" s="87">
        <f t="shared" si="1"/>
        <v>105</v>
      </c>
      <c r="Z6" s="87">
        <f t="shared" si="1"/>
        <v>2621</v>
      </c>
      <c r="AB6" s="93">
        <v>2</v>
      </c>
      <c r="AC6" s="93">
        <f t="shared" ref="AC6:AM42" si="19">ROUND(P6/$O$2*$AB$2,0)</f>
        <v>131</v>
      </c>
      <c r="AD6" s="93">
        <f t="shared" si="2"/>
        <v>93</v>
      </c>
      <c r="AE6" s="93">
        <f t="shared" si="2"/>
        <v>67</v>
      </c>
      <c r="AF6" s="93">
        <f t="shared" si="2"/>
        <v>67</v>
      </c>
      <c r="AG6" s="93">
        <f t="shared" si="2"/>
        <v>67</v>
      </c>
      <c r="AH6" s="93">
        <f t="shared" si="2"/>
        <v>67</v>
      </c>
      <c r="AI6" s="93">
        <f t="shared" si="2"/>
        <v>228</v>
      </c>
      <c r="AJ6" s="93">
        <f t="shared" si="2"/>
        <v>98</v>
      </c>
      <c r="AK6" s="93">
        <f t="shared" si="2"/>
        <v>196</v>
      </c>
      <c r="AL6" s="93">
        <f t="shared" si="2"/>
        <v>130</v>
      </c>
      <c r="AM6" s="93">
        <f t="shared" si="2"/>
        <v>3250</v>
      </c>
      <c r="AO6" s="99">
        <v>2</v>
      </c>
      <c r="AP6" s="99">
        <f t="shared" ref="AP6:AZ42" si="20">ROUND(AC6/$AB$2*$AO$2,0)</f>
        <v>165</v>
      </c>
      <c r="AQ6" s="99">
        <f t="shared" si="3"/>
        <v>117</v>
      </c>
      <c r="AR6" s="99">
        <f t="shared" si="3"/>
        <v>84</v>
      </c>
      <c r="AS6" s="99">
        <f t="shared" si="3"/>
        <v>84</v>
      </c>
      <c r="AT6" s="99">
        <f t="shared" si="3"/>
        <v>84</v>
      </c>
      <c r="AU6" s="99">
        <f t="shared" si="3"/>
        <v>84</v>
      </c>
      <c r="AV6" s="99">
        <f t="shared" si="3"/>
        <v>287</v>
      </c>
      <c r="AW6" s="99">
        <f t="shared" si="3"/>
        <v>123</v>
      </c>
      <c r="AX6" s="99">
        <f t="shared" si="3"/>
        <v>247</v>
      </c>
      <c r="AY6" s="99">
        <f t="shared" si="3"/>
        <v>164</v>
      </c>
      <c r="AZ6" s="99">
        <f t="shared" si="3"/>
        <v>4089</v>
      </c>
      <c r="BB6" s="105">
        <v>2</v>
      </c>
      <c r="BC6" s="105">
        <f t="shared" ref="BC6:BM42" si="21">ROUND(AP6/$AO$2*$BB$2,0)</f>
        <v>212</v>
      </c>
      <c r="BD6" s="105">
        <f t="shared" si="4"/>
        <v>150</v>
      </c>
      <c r="BE6" s="105">
        <f t="shared" si="4"/>
        <v>108</v>
      </c>
      <c r="BF6" s="105">
        <f t="shared" si="4"/>
        <v>108</v>
      </c>
      <c r="BG6" s="105">
        <f t="shared" si="4"/>
        <v>108</v>
      </c>
      <c r="BH6" s="105">
        <f t="shared" si="4"/>
        <v>108</v>
      </c>
      <c r="BI6" s="105">
        <f t="shared" si="4"/>
        <v>368</v>
      </c>
      <c r="BJ6" s="105">
        <f t="shared" si="4"/>
        <v>158</v>
      </c>
      <c r="BK6" s="105">
        <f t="shared" si="4"/>
        <v>317</v>
      </c>
      <c r="BL6" s="105">
        <f t="shared" si="4"/>
        <v>210</v>
      </c>
      <c r="BM6" s="105">
        <f t="shared" si="4"/>
        <v>5242</v>
      </c>
      <c r="BO6" s="111">
        <v>2</v>
      </c>
      <c r="BP6" s="111">
        <f t="shared" ref="BP6:BP69" si="22">ROUND(BC6/$AO$2*$BO$2,0)</f>
        <v>348</v>
      </c>
      <c r="BQ6" s="111">
        <f t="shared" ref="BQ6:BQ69" si="23">ROUND(BD6/$AO$2*$BO$2,0)</f>
        <v>246</v>
      </c>
      <c r="BR6" s="111">
        <f t="shared" ref="BR6:BR69" si="24">ROUND(BE6/$AO$2*$BO$2,0)</f>
        <v>177</v>
      </c>
      <c r="BS6" s="111">
        <f t="shared" ref="BS6:BS69" si="25">ROUND(BF6/$AO$2*$BO$2,0)</f>
        <v>177</v>
      </c>
      <c r="BT6" s="111">
        <f t="shared" ref="BT6:BT69" si="26">ROUND(BG6/$AO$2*$BO$2,0)</f>
        <v>177</v>
      </c>
      <c r="BU6" s="111">
        <f t="shared" ref="BU6:BU69" si="27">ROUND(BH6/$AO$2*$BO$2,0)</f>
        <v>177</v>
      </c>
      <c r="BV6" s="111">
        <f t="shared" ref="BV6:BV69" si="28">ROUND(BI6/$AO$2*$BO$2,0)</f>
        <v>604</v>
      </c>
      <c r="BW6" s="111">
        <f t="shared" ref="BW6:BW69" si="29">ROUND(BJ6/$AO$2*$BO$2,0)</f>
        <v>259</v>
      </c>
      <c r="BX6" s="111">
        <f t="shared" ref="BX6:BX69" si="30">ROUND(BK6/$AO$2*$BO$2,0)</f>
        <v>520</v>
      </c>
      <c r="BY6" s="111">
        <f t="shared" ref="BY6:BY69" si="31">ROUND(BL6/$AO$2*$BO$2,0)</f>
        <v>345</v>
      </c>
      <c r="BZ6" s="111">
        <f t="shared" ref="BZ6:BZ69" si="32">ROUND(BM6/$AO$2*$BO$2,0)</f>
        <v>8602</v>
      </c>
      <c r="CB6" s="117">
        <v>2</v>
      </c>
      <c r="CC6" s="117">
        <f t="shared" ref="CC6:CC37" si="33">ROUND(BP6/$BO$2*$CB$2,0)</f>
        <v>457</v>
      </c>
      <c r="CD6" s="117">
        <f t="shared" ref="CD6:CD37" si="34">ROUND(BQ6/$BO$2*$CB$2,0)</f>
        <v>323</v>
      </c>
      <c r="CE6" s="117">
        <f t="shared" ref="CE6:CE37" si="35">ROUND(BR6/$BO$2*$CB$2,0)</f>
        <v>232</v>
      </c>
      <c r="CF6" s="117">
        <f t="shared" ref="CF6:CF37" si="36">ROUND(BS6/$BO$2*$CB$2,0)</f>
        <v>232</v>
      </c>
      <c r="CG6" s="117">
        <f t="shared" ref="CG6:CG37" si="37">ROUND(BT6/$BO$2*$CB$2,0)</f>
        <v>232</v>
      </c>
      <c r="CH6" s="117">
        <f t="shared" ref="CH6:CH37" si="38">ROUND(BU6/$BO$2*$CB$2,0)</f>
        <v>232</v>
      </c>
      <c r="CI6" s="117">
        <f t="shared" ref="CI6:CI37" si="39">ROUND(BV6/$BO$2*$CB$2,0)</f>
        <v>793</v>
      </c>
      <c r="CJ6" s="117">
        <f t="shared" ref="CJ6:CJ37" si="40">ROUND(BW6/$BO$2*$CB$2,0)</f>
        <v>340</v>
      </c>
      <c r="CK6" s="117">
        <f t="shared" ref="CK6:CK37" si="41">ROUND(BX6/$BO$2*$CB$2,0)</f>
        <v>683</v>
      </c>
      <c r="CL6" s="117">
        <f t="shared" ref="CL6:CL37" si="42">ROUND(BY6/$BO$2*$CB$2,0)</f>
        <v>453</v>
      </c>
      <c r="CM6" s="117">
        <f t="shared" ref="CM6:CM37" si="43">ROUND(BZ6/$BO$2*$CB$2,0)</f>
        <v>11290</v>
      </c>
    </row>
    <row r="7" ht="16.5" spans="1:91">
      <c r="A7" s="78">
        <v>3</v>
      </c>
      <c r="B7" s="78">
        <f t="shared" ref="B7:B70" si="44">B6+C7</f>
        <v>90</v>
      </c>
      <c r="C7" s="86">
        <v>5</v>
      </c>
      <c r="D7" s="78">
        <f t="shared" si="7"/>
        <v>63</v>
      </c>
      <c r="E7" s="78">
        <f t="shared" si="8"/>
        <v>45</v>
      </c>
      <c r="F7" s="78">
        <f t="shared" si="9"/>
        <v>45</v>
      </c>
      <c r="G7" s="78">
        <f t="shared" si="10"/>
        <v>45</v>
      </c>
      <c r="H7" s="78">
        <f t="shared" si="11"/>
        <v>45</v>
      </c>
      <c r="I7" s="78">
        <f t="shared" si="12"/>
        <v>155</v>
      </c>
      <c r="J7" s="78">
        <f t="shared" si="13"/>
        <v>66</v>
      </c>
      <c r="K7" s="78">
        <f t="shared" si="14"/>
        <v>133</v>
      </c>
      <c r="L7" s="78">
        <f t="shared" si="15"/>
        <v>89</v>
      </c>
      <c r="M7" s="78">
        <f t="shared" si="16"/>
        <v>2220</v>
      </c>
      <c r="O7" s="87">
        <v>3</v>
      </c>
      <c r="P7" s="87">
        <f t="shared" si="17"/>
        <v>113</v>
      </c>
      <c r="Q7" s="87">
        <f t="shared" si="18"/>
        <v>79</v>
      </c>
      <c r="R7" s="87">
        <f t="shared" si="0"/>
        <v>56</v>
      </c>
      <c r="S7" s="87">
        <f t="shared" si="0"/>
        <v>56</v>
      </c>
      <c r="T7" s="87">
        <f t="shared" si="0"/>
        <v>56</v>
      </c>
      <c r="U7" s="87">
        <f t="shared" si="0"/>
        <v>56</v>
      </c>
      <c r="V7" s="87">
        <f t="shared" si="0"/>
        <v>194</v>
      </c>
      <c r="W7" s="87">
        <f t="shared" si="1"/>
        <v>83</v>
      </c>
      <c r="X7" s="87">
        <f t="shared" si="1"/>
        <v>166</v>
      </c>
      <c r="Y7" s="87">
        <f t="shared" si="1"/>
        <v>111</v>
      </c>
      <c r="Z7" s="87">
        <f t="shared" si="1"/>
        <v>2775</v>
      </c>
      <c r="AB7" s="93">
        <v>3</v>
      </c>
      <c r="AC7" s="93">
        <f t="shared" si="19"/>
        <v>140</v>
      </c>
      <c r="AD7" s="93">
        <f t="shared" si="2"/>
        <v>98</v>
      </c>
      <c r="AE7" s="93">
        <f t="shared" si="2"/>
        <v>69</v>
      </c>
      <c r="AF7" s="93">
        <f t="shared" si="2"/>
        <v>69</v>
      </c>
      <c r="AG7" s="93">
        <f t="shared" si="2"/>
        <v>69</v>
      </c>
      <c r="AH7" s="93">
        <f t="shared" si="2"/>
        <v>69</v>
      </c>
      <c r="AI7" s="93">
        <f t="shared" si="2"/>
        <v>241</v>
      </c>
      <c r="AJ7" s="93">
        <f t="shared" si="2"/>
        <v>103</v>
      </c>
      <c r="AK7" s="93">
        <f t="shared" si="2"/>
        <v>206</v>
      </c>
      <c r="AL7" s="93">
        <f t="shared" si="2"/>
        <v>138</v>
      </c>
      <c r="AM7" s="93">
        <f t="shared" si="2"/>
        <v>3441</v>
      </c>
      <c r="AO7" s="99">
        <v>3</v>
      </c>
      <c r="AP7" s="99">
        <f t="shared" si="20"/>
        <v>176</v>
      </c>
      <c r="AQ7" s="99">
        <f t="shared" si="3"/>
        <v>123</v>
      </c>
      <c r="AR7" s="99">
        <f t="shared" si="3"/>
        <v>87</v>
      </c>
      <c r="AS7" s="99">
        <f t="shared" si="3"/>
        <v>87</v>
      </c>
      <c r="AT7" s="99">
        <f t="shared" si="3"/>
        <v>87</v>
      </c>
      <c r="AU7" s="99">
        <f t="shared" si="3"/>
        <v>87</v>
      </c>
      <c r="AV7" s="99">
        <f t="shared" si="3"/>
        <v>303</v>
      </c>
      <c r="AW7" s="99">
        <f t="shared" si="3"/>
        <v>130</v>
      </c>
      <c r="AX7" s="99">
        <f t="shared" si="3"/>
        <v>259</v>
      </c>
      <c r="AY7" s="99">
        <f t="shared" si="3"/>
        <v>174</v>
      </c>
      <c r="AZ7" s="99">
        <f t="shared" si="3"/>
        <v>4329</v>
      </c>
      <c r="BB7" s="105">
        <v>3</v>
      </c>
      <c r="BC7" s="105">
        <f t="shared" si="21"/>
        <v>226</v>
      </c>
      <c r="BD7" s="105">
        <f t="shared" si="4"/>
        <v>158</v>
      </c>
      <c r="BE7" s="105">
        <f t="shared" si="4"/>
        <v>112</v>
      </c>
      <c r="BF7" s="105">
        <f t="shared" si="4"/>
        <v>112</v>
      </c>
      <c r="BG7" s="105">
        <f t="shared" si="4"/>
        <v>112</v>
      </c>
      <c r="BH7" s="105">
        <f t="shared" si="4"/>
        <v>112</v>
      </c>
      <c r="BI7" s="105">
        <f t="shared" si="4"/>
        <v>388</v>
      </c>
      <c r="BJ7" s="105">
        <f t="shared" si="4"/>
        <v>167</v>
      </c>
      <c r="BK7" s="105">
        <f t="shared" si="4"/>
        <v>332</v>
      </c>
      <c r="BL7" s="105">
        <f t="shared" si="4"/>
        <v>223</v>
      </c>
      <c r="BM7" s="105">
        <f t="shared" si="4"/>
        <v>5550</v>
      </c>
      <c r="BO7" s="111">
        <v>3</v>
      </c>
      <c r="BP7" s="111">
        <f t="shared" si="22"/>
        <v>371</v>
      </c>
      <c r="BQ7" s="111">
        <f t="shared" si="23"/>
        <v>259</v>
      </c>
      <c r="BR7" s="111">
        <f t="shared" si="24"/>
        <v>184</v>
      </c>
      <c r="BS7" s="111">
        <f t="shared" si="25"/>
        <v>184</v>
      </c>
      <c r="BT7" s="111">
        <f t="shared" si="26"/>
        <v>184</v>
      </c>
      <c r="BU7" s="111">
        <f t="shared" si="27"/>
        <v>184</v>
      </c>
      <c r="BV7" s="111">
        <f t="shared" si="28"/>
        <v>637</v>
      </c>
      <c r="BW7" s="111">
        <f t="shared" si="29"/>
        <v>274</v>
      </c>
      <c r="BX7" s="111">
        <f t="shared" si="30"/>
        <v>545</v>
      </c>
      <c r="BY7" s="111">
        <f t="shared" si="31"/>
        <v>366</v>
      </c>
      <c r="BZ7" s="111">
        <f t="shared" si="32"/>
        <v>9108</v>
      </c>
      <c r="CB7" s="117">
        <v>3</v>
      </c>
      <c r="CC7" s="117">
        <f t="shared" si="33"/>
        <v>487</v>
      </c>
      <c r="CD7" s="117">
        <f t="shared" si="34"/>
        <v>340</v>
      </c>
      <c r="CE7" s="117">
        <f t="shared" si="35"/>
        <v>242</v>
      </c>
      <c r="CF7" s="117">
        <f t="shared" si="36"/>
        <v>242</v>
      </c>
      <c r="CG7" s="117">
        <f t="shared" si="37"/>
        <v>242</v>
      </c>
      <c r="CH7" s="117">
        <f t="shared" si="38"/>
        <v>242</v>
      </c>
      <c r="CI7" s="117">
        <f t="shared" si="39"/>
        <v>836</v>
      </c>
      <c r="CJ7" s="117">
        <f t="shared" si="40"/>
        <v>360</v>
      </c>
      <c r="CK7" s="117">
        <f t="shared" si="41"/>
        <v>715</v>
      </c>
      <c r="CL7" s="117">
        <f t="shared" si="42"/>
        <v>480</v>
      </c>
      <c r="CM7" s="117">
        <f t="shared" si="43"/>
        <v>11954</v>
      </c>
    </row>
    <row r="8" ht="16.5" spans="1:91">
      <c r="A8" s="78">
        <v>4</v>
      </c>
      <c r="B8" s="78">
        <f t="shared" si="44"/>
        <v>95</v>
      </c>
      <c r="C8" s="86">
        <v>5</v>
      </c>
      <c r="D8" s="78">
        <f t="shared" si="7"/>
        <v>67</v>
      </c>
      <c r="E8" s="78">
        <f t="shared" si="8"/>
        <v>48</v>
      </c>
      <c r="F8" s="78">
        <f t="shared" si="9"/>
        <v>48</v>
      </c>
      <c r="G8" s="78">
        <f t="shared" si="10"/>
        <v>48</v>
      </c>
      <c r="H8" s="78">
        <f t="shared" si="11"/>
        <v>48</v>
      </c>
      <c r="I8" s="78">
        <f t="shared" si="12"/>
        <v>164</v>
      </c>
      <c r="J8" s="78">
        <f t="shared" si="13"/>
        <v>70</v>
      </c>
      <c r="K8" s="78">
        <f t="shared" si="14"/>
        <v>141</v>
      </c>
      <c r="L8" s="78">
        <f t="shared" si="15"/>
        <v>94</v>
      </c>
      <c r="M8" s="78">
        <f t="shared" si="16"/>
        <v>2343</v>
      </c>
      <c r="O8" s="87">
        <v>4</v>
      </c>
      <c r="P8" s="87">
        <f t="shared" si="17"/>
        <v>119</v>
      </c>
      <c r="Q8" s="87">
        <f t="shared" si="18"/>
        <v>84</v>
      </c>
      <c r="R8" s="87">
        <f t="shared" si="0"/>
        <v>60</v>
      </c>
      <c r="S8" s="87">
        <f t="shared" si="0"/>
        <v>60</v>
      </c>
      <c r="T8" s="87">
        <f t="shared" si="0"/>
        <v>60</v>
      </c>
      <c r="U8" s="87">
        <f t="shared" si="0"/>
        <v>60</v>
      </c>
      <c r="V8" s="87">
        <f t="shared" si="0"/>
        <v>205</v>
      </c>
      <c r="W8" s="87">
        <f t="shared" si="1"/>
        <v>88</v>
      </c>
      <c r="X8" s="87">
        <f t="shared" si="1"/>
        <v>176</v>
      </c>
      <c r="Y8" s="87">
        <f t="shared" si="1"/>
        <v>118</v>
      </c>
      <c r="Z8" s="87">
        <f t="shared" si="1"/>
        <v>2929</v>
      </c>
      <c r="AB8" s="93">
        <v>4</v>
      </c>
      <c r="AC8" s="93">
        <f t="shared" si="19"/>
        <v>148</v>
      </c>
      <c r="AD8" s="93">
        <f t="shared" si="2"/>
        <v>104</v>
      </c>
      <c r="AE8" s="93">
        <f t="shared" si="2"/>
        <v>74</v>
      </c>
      <c r="AF8" s="93">
        <f t="shared" si="2"/>
        <v>74</v>
      </c>
      <c r="AG8" s="93">
        <f t="shared" si="2"/>
        <v>74</v>
      </c>
      <c r="AH8" s="93">
        <f t="shared" si="2"/>
        <v>74</v>
      </c>
      <c r="AI8" s="93">
        <f t="shared" si="2"/>
        <v>254</v>
      </c>
      <c r="AJ8" s="93">
        <f t="shared" si="2"/>
        <v>109</v>
      </c>
      <c r="AK8" s="93">
        <f t="shared" si="2"/>
        <v>218</v>
      </c>
      <c r="AL8" s="93">
        <f t="shared" si="2"/>
        <v>146</v>
      </c>
      <c r="AM8" s="93">
        <f t="shared" si="2"/>
        <v>3632</v>
      </c>
      <c r="AO8" s="99">
        <v>4</v>
      </c>
      <c r="AP8" s="99">
        <f t="shared" si="20"/>
        <v>186</v>
      </c>
      <c r="AQ8" s="99">
        <f t="shared" si="3"/>
        <v>131</v>
      </c>
      <c r="AR8" s="99">
        <f t="shared" si="3"/>
        <v>93</v>
      </c>
      <c r="AS8" s="99">
        <f t="shared" si="3"/>
        <v>93</v>
      </c>
      <c r="AT8" s="99">
        <f t="shared" si="3"/>
        <v>93</v>
      </c>
      <c r="AU8" s="99">
        <f t="shared" si="3"/>
        <v>93</v>
      </c>
      <c r="AV8" s="99">
        <f t="shared" si="3"/>
        <v>320</v>
      </c>
      <c r="AW8" s="99">
        <f t="shared" si="3"/>
        <v>137</v>
      </c>
      <c r="AX8" s="99">
        <f t="shared" si="3"/>
        <v>274</v>
      </c>
      <c r="AY8" s="99">
        <f t="shared" si="3"/>
        <v>184</v>
      </c>
      <c r="AZ8" s="99">
        <f t="shared" si="3"/>
        <v>4569</v>
      </c>
      <c r="BB8" s="105">
        <v>4</v>
      </c>
      <c r="BC8" s="105">
        <f t="shared" si="21"/>
        <v>238</v>
      </c>
      <c r="BD8" s="105">
        <f t="shared" si="4"/>
        <v>168</v>
      </c>
      <c r="BE8" s="105">
        <f t="shared" si="4"/>
        <v>119</v>
      </c>
      <c r="BF8" s="105">
        <f t="shared" si="4"/>
        <v>119</v>
      </c>
      <c r="BG8" s="105">
        <f t="shared" si="4"/>
        <v>119</v>
      </c>
      <c r="BH8" s="105">
        <f t="shared" si="4"/>
        <v>119</v>
      </c>
      <c r="BI8" s="105">
        <f t="shared" si="4"/>
        <v>410</v>
      </c>
      <c r="BJ8" s="105">
        <f t="shared" si="4"/>
        <v>176</v>
      </c>
      <c r="BK8" s="105">
        <f t="shared" si="4"/>
        <v>351</v>
      </c>
      <c r="BL8" s="105">
        <f t="shared" si="4"/>
        <v>236</v>
      </c>
      <c r="BM8" s="105">
        <f t="shared" si="4"/>
        <v>5858</v>
      </c>
      <c r="BO8" s="111">
        <v>4</v>
      </c>
      <c r="BP8" s="111">
        <f t="shared" si="22"/>
        <v>391</v>
      </c>
      <c r="BQ8" s="111">
        <f t="shared" si="23"/>
        <v>276</v>
      </c>
      <c r="BR8" s="111">
        <f t="shared" si="24"/>
        <v>195</v>
      </c>
      <c r="BS8" s="111">
        <f t="shared" si="25"/>
        <v>195</v>
      </c>
      <c r="BT8" s="111">
        <f t="shared" si="26"/>
        <v>195</v>
      </c>
      <c r="BU8" s="111">
        <f t="shared" si="27"/>
        <v>195</v>
      </c>
      <c r="BV8" s="111">
        <f t="shared" si="28"/>
        <v>673</v>
      </c>
      <c r="BW8" s="111">
        <f t="shared" si="29"/>
        <v>289</v>
      </c>
      <c r="BX8" s="111">
        <f t="shared" si="30"/>
        <v>576</v>
      </c>
      <c r="BY8" s="111">
        <f t="shared" si="31"/>
        <v>387</v>
      </c>
      <c r="BZ8" s="111">
        <f t="shared" si="32"/>
        <v>9613</v>
      </c>
      <c r="CB8" s="117">
        <v>4</v>
      </c>
      <c r="CC8" s="117">
        <f t="shared" si="33"/>
        <v>513</v>
      </c>
      <c r="CD8" s="117">
        <f t="shared" si="34"/>
        <v>362</v>
      </c>
      <c r="CE8" s="117">
        <f t="shared" si="35"/>
        <v>256</v>
      </c>
      <c r="CF8" s="117">
        <f t="shared" si="36"/>
        <v>256</v>
      </c>
      <c r="CG8" s="117">
        <f t="shared" si="37"/>
        <v>256</v>
      </c>
      <c r="CH8" s="117">
        <f t="shared" si="38"/>
        <v>256</v>
      </c>
      <c r="CI8" s="117">
        <f t="shared" si="39"/>
        <v>883</v>
      </c>
      <c r="CJ8" s="117">
        <f t="shared" si="40"/>
        <v>379</v>
      </c>
      <c r="CK8" s="117">
        <f t="shared" si="41"/>
        <v>756</v>
      </c>
      <c r="CL8" s="117">
        <f t="shared" si="42"/>
        <v>508</v>
      </c>
      <c r="CM8" s="117">
        <f t="shared" si="43"/>
        <v>12617</v>
      </c>
    </row>
    <row r="9" ht="16.5" spans="1:91">
      <c r="A9" s="78">
        <v>5</v>
      </c>
      <c r="B9" s="78">
        <f t="shared" si="44"/>
        <v>100</v>
      </c>
      <c r="C9" s="86">
        <v>5</v>
      </c>
      <c r="D9" s="78">
        <f t="shared" si="7"/>
        <v>70</v>
      </c>
      <c r="E9" s="78">
        <f t="shared" si="8"/>
        <v>50</v>
      </c>
      <c r="F9" s="78">
        <f t="shared" si="9"/>
        <v>50</v>
      </c>
      <c r="G9" s="78">
        <f t="shared" si="10"/>
        <v>50</v>
      </c>
      <c r="H9" s="78">
        <f t="shared" si="11"/>
        <v>50</v>
      </c>
      <c r="I9" s="78">
        <f t="shared" si="12"/>
        <v>173</v>
      </c>
      <c r="J9" s="78">
        <f t="shared" si="13"/>
        <v>74</v>
      </c>
      <c r="K9" s="78">
        <f t="shared" si="14"/>
        <v>148</v>
      </c>
      <c r="L9" s="78">
        <f t="shared" si="15"/>
        <v>99</v>
      </c>
      <c r="M9" s="78">
        <f t="shared" si="16"/>
        <v>2467</v>
      </c>
      <c r="O9" s="87">
        <v>5</v>
      </c>
      <c r="P9" s="87">
        <f t="shared" si="17"/>
        <v>125</v>
      </c>
      <c r="Q9" s="87">
        <f t="shared" si="18"/>
        <v>88</v>
      </c>
      <c r="R9" s="87">
        <f t="shared" si="0"/>
        <v>63</v>
      </c>
      <c r="S9" s="87">
        <f t="shared" si="0"/>
        <v>63</v>
      </c>
      <c r="T9" s="87">
        <f t="shared" si="0"/>
        <v>63</v>
      </c>
      <c r="U9" s="87">
        <f t="shared" si="0"/>
        <v>63</v>
      </c>
      <c r="V9" s="87">
        <f t="shared" si="0"/>
        <v>216</v>
      </c>
      <c r="W9" s="87">
        <f t="shared" si="1"/>
        <v>93</v>
      </c>
      <c r="X9" s="87">
        <f t="shared" si="1"/>
        <v>185</v>
      </c>
      <c r="Y9" s="87">
        <f t="shared" si="1"/>
        <v>124</v>
      </c>
      <c r="Z9" s="87">
        <f t="shared" si="1"/>
        <v>3084</v>
      </c>
      <c r="AB9" s="93">
        <v>5</v>
      </c>
      <c r="AC9" s="93">
        <f t="shared" si="19"/>
        <v>155</v>
      </c>
      <c r="AD9" s="93">
        <f t="shared" si="2"/>
        <v>109</v>
      </c>
      <c r="AE9" s="93">
        <f t="shared" si="2"/>
        <v>78</v>
      </c>
      <c r="AF9" s="93">
        <f t="shared" si="2"/>
        <v>78</v>
      </c>
      <c r="AG9" s="93">
        <f t="shared" si="2"/>
        <v>78</v>
      </c>
      <c r="AH9" s="93">
        <f t="shared" si="2"/>
        <v>78</v>
      </c>
      <c r="AI9" s="93">
        <f t="shared" si="2"/>
        <v>268</v>
      </c>
      <c r="AJ9" s="93">
        <f t="shared" si="2"/>
        <v>115</v>
      </c>
      <c r="AK9" s="93">
        <f t="shared" si="2"/>
        <v>229</v>
      </c>
      <c r="AL9" s="93">
        <f t="shared" si="2"/>
        <v>154</v>
      </c>
      <c r="AM9" s="93">
        <f t="shared" si="2"/>
        <v>3824</v>
      </c>
      <c r="AO9" s="99">
        <v>5</v>
      </c>
      <c r="AP9" s="99">
        <f t="shared" si="20"/>
        <v>195</v>
      </c>
      <c r="AQ9" s="99">
        <f t="shared" si="3"/>
        <v>137</v>
      </c>
      <c r="AR9" s="99">
        <f t="shared" si="3"/>
        <v>98</v>
      </c>
      <c r="AS9" s="99">
        <f t="shared" si="3"/>
        <v>98</v>
      </c>
      <c r="AT9" s="99">
        <f t="shared" si="3"/>
        <v>98</v>
      </c>
      <c r="AU9" s="99">
        <f t="shared" si="3"/>
        <v>98</v>
      </c>
      <c r="AV9" s="99">
        <f t="shared" si="3"/>
        <v>337</v>
      </c>
      <c r="AW9" s="99">
        <f t="shared" si="3"/>
        <v>145</v>
      </c>
      <c r="AX9" s="99">
        <f t="shared" si="3"/>
        <v>288</v>
      </c>
      <c r="AY9" s="99">
        <f t="shared" si="3"/>
        <v>194</v>
      </c>
      <c r="AZ9" s="99">
        <f t="shared" si="3"/>
        <v>4811</v>
      </c>
      <c r="BB9" s="105">
        <v>5</v>
      </c>
      <c r="BC9" s="105">
        <f t="shared" si="21"/>
        <v>250</v>
      </c>
      <c r="BD9" s="105">
        <f t="shared" si="4"/>
        <v>176</v>
      </c>
      <c r="BE9" s="105">
        <f t="shared" si="4"/>
        <v>126</v>
      </c>
      <c r="BF9" s="105">
        <f t="shared" si="4"/>
        <v>126</v>
      </c>
      <c r="BG9" s="105">
        <f t="shared" si="4"/>
        <v>126</v>
      </c>
      <c r="BH9" s="105">
        <f t="shared" si="4"/>
        <v>126</v>
      </c>
      <c r="BI9" s="105">
        <f t="shared" si="4"/>
        <v>432</v>
      </c>
      <c r="BJ9" s="105">
        <f t="shared" si="4"/>
        <v>186</v>
      </c>
      <c r="BK9" s="105">
        <f t="shared" si="4"/>
        <v>369</v>
      </c>
      <c r="BL9" s="105">
        <f t="shared" si="4"/>
        <v>249</v>
      </c>
      <c r="BM9" s="105">
        <f t="shared" si="4"/>
        <v>6168</v>
      </c>
      <c r="BO9" s="111">
        <v>5</v>
      </c>
      <c r="BP9" s="111">
        <f t="shared" si="22"/>
        <v>410</v>
      </c>
      <c r="BQ9" s="111">
        <f t="shared" si="23"/>
        <v>289</v>
      </c>
      <c r="BR9" s="111">
        <f t="shared" si="24"/>
        <v>207</v>
      </c>
      <c r="BS9" s="111">
        <f t="shared" si="25"/>
        <v>207</v>
      </c>
      <c r="BT9" s="111">
        <f t="shared" si="26"/>
        <v>207</v>
      </c>
      <c r="BU9" s="111">
        <f t="shared" si="27"/>
        <v>207</v>
      </c>
      <c r="BV9" s="111">
        <f t="shared" si="28"/>
        <v>709</v>
      </c>
      <c r="BW9" s="111">
        <f t="shared" si="29"/>
        <v>305</v>
      </c>
      <c r="BX9" s="111">
        <f t="shared" si="30"/>
        <v>606</v>
      </c>
      <c r="BY9" s="111">
        <f t="shared" si="31"/>
        <v>409</v>
      </c>
      <c r="BZ9" s="111">
        <f t="shared" si="32"/>
        <v>10122</v>
      </c>
      <c r="CB9" s="117">
        <v>5</v>
      </c>
      <c r="CC9" s="117">
        <f t="shared" si="33"/>
        <v>538</v>
      </c>
      <c r="CD9" s="117">
        <f t="shared" si="34"/>
        <v>379</v>
      </c>
      <c r="CE9" s="117">
        <f t="shared" si="35"/>
        <v>272</v>
      </c>
      <c r="CF9" s="117">
        <f t="shared" si="36"/>
        <v>272</v>
      </c>
      <c r="CG9" s="117">
        <f t="shared" si="37"/>
        <v>272</v>
      </c>
      <c r="CH9" s="117">
        <f t="shared" si="38"/>
        <v>272</v>
      </c>
      <c r="CI9" s="117">
        <f t="shared" si="39"/>
        <v>931</v>
      </c>
      <c r="CJ9" s="117">
        <f t="shared" si="40"/>
        <v>400</v>
      </c>
      <c r="CK9" s="117">
        <f t="shared" si="41"/>
        <v>795</v>
      </c>
      <c r="CL9" s="117">
        <f t="shared" si="42"/>
        <v>537</v>
      </c>
      <c r="CM9" s="117">
        <f t="shared" si="43"/>
        <v>13285</v>
      </c>
    </row>
    <row r="10" ht="16.5" spans="1:91">
      <c r="A10" s="78">
        <v>6</v>
      </c>
      <c r="B10" s="78">
        <f t="shared" si="44"/>
        <v>105</v>
      </c>
      <c r="C10" s="86">
        <v>5</v>
      </c>
      <c r="D10" s="78">
        <f t="shared" si="7"/>
        <v>74</v>
      </c>
      <c r="E10" s="78">
        <f t="shared" si="8"/>
        <v>53</v>
      </c>
      <c r="F10" s="78">
        <f t="shared" si="9"/>
        <v>53</v>
      </c>
      <c r="G10" s="78">
        <f t="shared" si="10"/>
        <v>53</v>
      </c>
      <c r="H10" s="78">
        <f t="shared" si="11"/>
        <v>53</v>
      </c>
      <c r="I10" s="78">
        <f t="shared" si="12"/>
        <v>181</v>
      </c>
      <c r="J10" s="78">
        <f t="shared" si="13"/>
        <v>78</v>
      </c>
      <c r="K10" s="78">
        <f t="shared" si="14"/>
        <v>155</v>
      </c>
      <c r="L10" s="78">
        <f t="shared" si="15"/>
        <v>103</v>
      </c>
      <c r="M10" s="78">
        <f t="shared" si="16"/>
        <v>2590</v>
      </c>
      <c r="O10" s="87">
        <v>6</v>
      </c>
      <c r="P10" s="87">
        <f t="shared" si="17"/>
        <v>131</v>
      </c>
      <c r="Q10" s="87">
        <f t="shared" si="18"/>
        <v>93</v>
      </c>
      <c r="R10" s="87">
        <f t="shared" si="0"/>
        <v>66</v>
      </c>
      <c r="S10" s="87">
        <f t="shared" si="0"/>
        <v>66</v>
      </c>
      <c r="T10" s="87">
        <f t="shared" si="0"/>
        <v>66</v>
      </c>
      <c r="U10" s="87">
        <f t="shared" si="0"/>
        <v>66</v>
      </c>
      <c r="V10" s="87">
        <f t="shared" si="0"/>
        <v>226</v>
      </c>
      <c r="W10" s="87">
        <f t="shared" si="1"/>
        <v>98</v>
      </c>
      <c r="X10" s="87">
        <f t="shared" si="1"/>
        <v>194</v>
      </c>
      <c r="Y10" s="87">
        <f t="shared" si="1"/>
        <v>129</v>
      </c>
      <c r="Z10" s="87">
        <f t="shared" si="1"/>
        <v>3238</v>
      </c>
      <c r="AB10" s="93">
        <v>6</v>
      </c>
      <c r="AC10" s="93">
        <f t="shared" si="19"/>
        <v>162</v>
      </c>
      <c r="AD10" s="93">
        <f t="shared" si="2"/>
        <v>115</v>
      </c>
      <c r="AE10" s="93">
        <f t="shared" si="2"/>
        <v>82</v>
      </c>
      <c r="AF10" s="93">
        <f t="shared" si="2"/>
        <v>82</v>
      </c>
      <c r="AG10" s="93">
        <f t="shared" si="2"/>
        <v>82</v>
      </c>
      <c r="AH10" s="93">
        <f t="shared" si="2"/>
        <v>82</v>
      </c>
      <c r="AI10" s="93">
        <f t="shared" si="2"/>
        <v>280</v>
      </c>
      <c r="AJ10" s="93">
        <f t="shared" si="2"/>
        <v>122</v>
      </c>
      <c r="AK10" s="93">
        <f t="shared" si="2"/>
        <v>241</v>
      </c>
      <c r="AL10" s="93">
        <f t="shared" si="2"/>
        <v>160</v>
      </c>
      <c r="AM10" s="93">
        <f t="shared" si="2"/>
        <v>4015</v>
      </c>
      <c r="AO10" s="99">
        <v>6</v>
      </c>
      <c r="AP10" s="99">
        <f t="shared" si="20"/>
        <v>204</v>
      </c>
      <c r="AQ10" s="99">
        <f t="shared" si="3"/>
        <v>145</v>
      </c>
      <c r="AR10" s="99">
        <f t="shared" si="3"/>
        <v>103</v>
      </c>
      <c r="AS10" s="99">
        <f t="shared" si="3"/>
        <v>103</v>
      </c>
      <c r="AT10" s="99">
        <f t="shared" si="3"/>
        <v>103</v>
      </c>
      <c r="AU10" s="99">
        <f t="shared" si="3"/>
        <v>103</v>
      </c>
      <c r="AV10" s="99">
        <f t="shared" si="3"/>
        <v>352</v>
      </c>
      <c r="AW10" s="99">
        <f t="shared" si="3"/>
        <v>153</v>
      </c>
      <c r="AX10" s="99">
        <f t="shared" si="3"/>
        <v>303</v>
      </c>
      <c r="AY10" s="99">
        <f t="shared" si="3"/>
        <v>201</v>
      </c>
      <c r="AZ10" s="99">
        <f t="shared" si="3"/>
        <v>5051</v>
      </c>
      <c r="BB10" s="105">
        <v>6</v>
      </c>
      <c r="BC10" s="105">
        <f t="shared" si="21"/>
        <v>262</v>
      </c>
      <c r="BD10" s="105">
        <f t="shared" si="4"/>
        <v>186</v>
      </c>
      <c r="BE10" s="105">
        <f t="shared" si="4"/>
        <v>132</v>
      </c>
      <c r="BF10" s="105">
        <f t="shared" si="4"/>
        <v>132</v>
      </c>
      <c r="BG10" s="105">
        <f t="shared" si="4"/>
        <v>132</v>
      </c>
      <c r="BH10" s="105">
        <f t="shared" si="4"/>
        <v>132</v>
      </c>
      <c r="BI10" s="105">
        <f t="shared" si="4"/>
        <v>451</v>
      </c>
      <c r="BJ10" s="105">
        <f t="shared" si="4"/>
        <v>196</v>
      </c>
      <c r="BK10" s="105">
        <f t="shared" si="4"/>
        <v>388</v>
      </c>
      <c r="BL10" s="105">
        <f t="shared" si="4"/>
        <v>258</v>
      </c>
      <c r="BM10" s="105">
        <f t="shared" si="4"/>
        <v>6476</v>
      </c>
      <c r="BO10" s="111">
        <v>6</v>
      </c>
      <c r="BP10" s="111">
        <f t="shared" si="22"/>
        <v>430</v>
      </c>
      <c r="BQ10" s="111">
        <f t="shared" si="23"/>
        <v>305</v>
      </c>
      <c r="BR10" s="111">
        <f t="shared" si="24"/>
        <v>217</v>
      </c>
      <c r="BS10" s="111">
        <f t="shared" si="25"/>
        <v>217</v>
      </c>
      <c r="BT10" s="111">
        <f t="shared" si="26"/>
        <v>217</v>
      </c>
      <c r="BU10" s="111">
        <f t="shared" si="27"/>
        <v>217</v>
      </c>
      <c r="BV10" s="111">
        <f t="shared" si="28"/>
        <v>740</v>
      </c>
      <c r="BW10" s="111">
        <f t="shared" si="29"/>
        <v>322</v>
      </c>
      <c r="BX10" s="111">
        <f t="shared" si="30"/>
        <v>637</v>
      </c>
      <c r="BY10" s="111">
        <f t="shared" si="31"/>
        <v>423</v>
      </c>
      <c r="BZ10" s="111">
        <f t="shared" si="32"/>
        <v>10627</v>
      </c>
      <c r="CB10" s="117">
        <v>6</v>
      </c>
      <c r="CC10" s="117">
        <f t="shared" si="33"/>
        <v>564</v>
      </c>
      <c r="CD10" s="117">
        <f t="shared" si="34"/>
        <v>400</v>
      </c>
      <c r="CE10" s="117">
        <f t="shared" si="35"/>
        <v>285</v>
      </c>
      <c r="CF10" s="117">
        <f t="shared" si="36"/>
        <v>285</v>
      </c>
      <c r="CG10" s="117">
        <f t="shared" si="37"/>
        <v>285</v>
      </c>
      <c r="CH10" s="117">
        <f t="shared" si="38"/>
        <v>285</v>
      </c>
      <c r="CI10" s="117">
        <f t="shared" si="39"/>
        <v>971</v>
      </c>
      <c r="CJ10" s="117">
        <f t="shared" si="40"/>
        <v>423</v>
      </c>
      <c r="CK10" s="117">
        <f t="shared" si="41"/>
        <v>836</v>
      </c>
      <c r="CL10" s="117">
        <f t="shared" si="42"/>
        <v>555</v>
      </c>
      <c r="CM10" s="117">
        <f t="shared" si="43"/>
        <v>13948</v>
      </c>
    </row>
    <row r="11" ht="16.5" spans="1:91">
      <c r="A11" s="78">
        <v>7</v>
      </c>
      <c r="B11" s="78">
        <f t="shared" si="44"/>
        <v>110</v>
      </c>
      <c r="C11" s="86">
        <v>5</v>
      </c>
      <c r="D11" s="78">
        <f t="shared" si="7"/>
        <v>77</v>
      </c>
      <c r="E11" s="78">
        <f t="shared" si="8"/>
        <v>55</v>
      </c>
      <c r="F11" s="78">
        <f t="shared" si="9"/>
        <v>55</v>
      </c>
      <c r="G11" s="78">
        <f t="shared" si="10"/>
        <v>55</v>
      </c>
      <c r="H11" s="78">
        <f t="shared" si="11"/>
        <v>55</v>
      </c>
      <c r="I11" s="78">
        <f t="shared" si="12"/>
        <v>190</v>
      </c>
      <c r="J11" s="78">
        <f t="shared" si="13"/>
        <v>81</v>
      </c>
      <c r="K11" s="78">
        <f t="shared" si="14"/>
        <v>163</v>
      </c>
      <c r="L11" s="78">
        <f t="shared" si="15"/>
        <v>109</v>
      </c>
      <c r="M11" s="78">
        <f t="shared" si="16"/>
        <v>2713</v>
      </c>
      <c r="O11" s="87">
        <v>7</v>
      </c>
      <c r="P11" s="87">
        <f t="shared" si="17"/>
        <v>138</v>
      </c>
      <c r="Q11" s="87">
        <f t="shared" si="18"/>
        <v>96</v>
      </c>
      <c r="R11" s="87">
        <f t="shared" si="0"/>
        <v>69</v>
      </c>
      <c r="S11" s="87">
        <f t="shared" si="0"/>
        <v>69</v>
      </c>
      <c r="T11" s="87">
        <f t="shared" si="0"/>
        <v>69</v>
      </c>
      <c r="U11" s="87">
        <f t="shared" si="0"/>
        <v>69</v>
      </c>
      <c r="V11" s="87">
        <f t="shared" si="0"/>
        <v>238</v>
      </c>
      <c r="W11" s="87">
        <f t="shared" si="1"/>
        <v>101</v>
      </c>
      <c r="X11" s="87">
        <f t="shared" si="1"/>
        <v>204</v>
      </c>
      <c r="Y11" s="87">
        <f t="shared" si="1"/>
        <v>136</v>
      </c>
      <c r="Z11" s="87">
        <f t="shared" si="1"/>
        <v>3391</v>
      </c>
      <c r="AB11" s="93">
        <v>7</v>
      </c>
      <c r="AC11" s="93">
        <f t="shared" si="19"/>
        <v>171</v>
      </c>
      <c r="AD11" s="93">
        <f t="shared" si="2"/>
        <v>119</v>
      </c>
      <c r="AE11" s="93">
        <f t="shared" si="2"/>
        <v>86</v>
      </c>
      <c r="AF11" s="93">
        <f t="shared" si="2"/>
        <v>86</v>
      </c>
      <c r="AG11" s="93">
        <f t="shared" si="2"/>
        <v>86</v>
      </c>
      <c r="AH11" s="93">
        <f t="shared" si="2"/>
        <v>86</v>
      </c>
      <c r="AI11" s="93">
        <f t="shared" si="2"/>
        <v>295</v>
      </c>
      <c r="AJ11" s="93">
        <f t="shared" si="2"/>
        <v>125</v>
      </c>
      <c r="AK11" s="93">
        <f t="shared" si="2"/>
        <v>253</v>
      </c>
      <c r="AL11" s="93">
        <f t="shared" si="2"/>
        <v>169</v>
      </c>
      <c r="AM11" s="93">
        <f t="shared" si="2"/>
        <v>4205</v>
      </c>
      <c r="AO11" s="99">
        <v>7</v>
      </c>
      <c r="AP11" s="99">
        <f t="shared" si="20"/>
        <v>215</v>
      </c>
      <c r="AQ11" s="99">
        <f t="shared" si="3"/>
        <v>150</v>
      </c>
      <c r="AR11" s="99">
        <f t="shared" si="3"/>
        <v>108</v>
      </c>
      <c r="AS11" s="99">
        <f t="shared" si="3"/>
        <v>108</v>
      </c>
      <c r="AT11" s="99">
        <f t="shared" si="3"/>
        <v>108</v>
      </c>
      <c r="AU11" s="99">
        <f t="shared" si="3"/>
        <v>108</v>
      </c>
      <c r="AV11" s="99">
        <f t="shared" si="3"/>
        <v>371</v>
      </c>
      <c r="AW11" s="99">
        <f t="shared" si="3"/>
        <v>157</v>
      </c>
      <c r="AX11" s="99">
        <f t="shared" si="3"/>
        <v>318</v>
      </c>
      <c r="AY11" s="99">
        <f t="shared" si="3"/>
        <v>213</v>
      </c>
      <c r="AZ11" s="99">
        <f t="shared" si="3"/>
        <v>5290</v>
      </c>
      <c r="BB11" s="105">
        <v>7</v>
      </c>
      <c r="BC11" s="105">
        <f t="shared" si="21"/>
        <v>276</v>
      </c>
      <c r="BD11" s="105">
        <f t="shared" si="4"/>
        <v>192</v>
      </c>
      <c r="BE11" s="105">
        <f t="shared" si="4"/>
        <v>138</v>
      </c>
      <c r="BF11" s="105">
        <f t="shared" si="4"/>
        <v>138</v>
      </c>
      <c r="BG11" s="105">
        <f t="shared" si="4"/>
        <v>138</v>
      </c>
      <c r="BH11" s="105">
        <f t="shared" si="4"/>
        <v>138</v>
      </c>
      <c r="BI11" s="105">
        <f t="shared" si="4"/>
        <v>476</v>
      </c>
      <c r="BJ11" s="105">
        <f t="shared" si="4"/>
        <v>201</v>
      </c>
      <c r="BK11" s="105">
        <f t="shared" si="4"/>
        <v>408</v>
      </c>
      <c r="BL11" s="105">
        <f t="shared" si="4"/>
        <v>273</v>
      </c>
      <c r="BM11" s="105">
        <f t="shared" si="4"/>
        <v>6782</v>
      </c>
      <c r="BO11" s="111">
        <v>7</v>
      </c>
      <c r="BP11" s="111">
        <f t="shared" si="22"/>
        <v>453</v>
      </c>
      <c r="BQ11" s="111">
        <f t="shared" si="23"/>
        <v>315</v>
      </c>
      <c r="BR11" s="111">
        <f t="shared" si="24"/>
        <v>226</v>
      </c>
      <c r="BS11" s="111">
        <f t="shared" si="25"/>
        <v>226</v>
      </c>
      <c r="BT11" s="111">
        <f t="shared" si="26"/>
        <v>226</v>
      </c>
      <c r="BU11" s="111">
        <f t="shared" si="27"/>
        <v>226</v>
      </c>
      <c r="BV11" s="111">
        <f t="shared" si="28"/>
        <v>781</v>
      </c>
      <c r="BW11" s="111">
        <f t="shared" si="29"/>
        <v>330</v>
      </c>
      <c r="BX11" s="111">
        <f t="shared" si="30"/>
        <v>670</v>
      </c>
      <c r="BY11" s="111">
        <f t="shared" si="31"/>
        <v>448</v>
      </c>
      <c r="BZ11" s="111">
        <f t="shared" si="32"/>
        <v>11129</v>
      </c>
      <c r="CB11" s="117">
        <v>7</v>
      </c>
      <c r="CC11" s="117">
        <f t="shared" si="33"/>
        <v>595</v>
      </c>
      <c r="CD11" s="117">
        <f t="shared" si="34"/>
        <v>413</v>
      </c>
      <c r="CE11" s="117">
        <f t="shared" si="35"/>
        <v>297</v>
      </c>
      <c r="CF11" s="117">
        <f t="shared" si="36"/>
        <v>297</v>
      </c>
      <c r="CG11" s="117">
        <f t="shared" si="37"/>
        <v>297</v>
      </c>
      <c r="CH11" s="117">
        <f t="shared" si="38"/>
        <v>297</v>
      </c>
      <c r="CI11" s="117">
        <f t="shared" si="39"/>
        <v>1025</v>
      </c>
      <c r="CJ11" s="117">
        <f t="shared" si="40"/>
        <v>433</v>
      </c>
      <c r="CK11" s="117">
        <f t="shared" si="41"/>
        <v>879</v>
      </c>
      <c r="CL11" s="117">
        <f t="shared" si="42"/>
        <v>588</v>
      </c>
      <c r="CM11" s="117">
        <f t="shared" si="43"/>
        <v>14607</v>
      </c>
    </row>
    <row r="12" ht="16.5" spans="1:91">
      <c r="A12" s="78">
        <v>8</v>
      </c>
      <c r="B12" s="78">
        <f t="shared" si="44"/>
        <v>115</v>
      </c>
      <c r="C12" s="86">
        <v>5</v>
      </c>
      <c r="D12" s="78">
        <f t="shared" si="7"/>
        <v>81</v>
      </c>
      <c r="E12" s="78">
        <f t="shared" si="8"/>
        <v>58</v>
      </c>
      <c r="F12" s="78">
        <f t="shared" si="9"/>
        <v>58</v>
      </c>
      <c r="G12" s="78">
        <f t="shared" si="10"/>
        <v>58</v>
      </c>
      <c r="H12" s="78">
        <f t="shared" si="11"/>
        <v>58</v>
      </c>
      <c r="I12" s="78">
        <f t="shared" si="12"/>
        <v>199</v>
      </c>
      <c r="J12" s="78">
        <f t="shared" si="13"/>
        <v>85</v>
      </c>
      <c r="K12" s="78">
        <f t="shared" si="14"/>
        <v>170</v>
      </c>
      <c r="L12" s="78">
        <f t="shared" si="15"/>
        <v>113</v>
      </c>
      <c r="M12" s="78">
        <f t="shared" si="16"/>
        <v>2837</v>
      </c>
      <c r="O12" s="87">
        <v>8</v>
      </c>
      <c r="P12" s="87">
        <f t="shared" si="17"/>
        <v>144</v>
      </c>
      <c r="Q12" s="87">
        <f t="shared" si="18"/>
        <v>101</v>
      </c>
      <c r="R12" s="87">
        <f t="shared" si="0"/>
        <v>73</v>
      </c>
      <c r="S12" s="87">
        <f t="shared" si="0"/>
        <v>73</v>
      </c>
      <c r="T12" s="87">
        <f t="shared" si="0"/>
        <v>73</v>
      </c>
      <c r="U12" s="87">
        <f t="shared" si="0"/>
        <v>73</v>
      </c>
      <c r="V12" s="87">
        <f t="shared" si="0"/>
        <v>249</v>
      </c>
      <c r="W12" s="87">
        <f t="shared" si="1"/>
        <v>106</v>
      </c>
      <c r="X12" s="87">
        <f t="shared" si="1"/>
        <v>213</v>
      </c>
      <c r="Y12" s="87">
        <f t="shared" si="1"/>
        <v>141</v>
      </c>
      <c r="Z12" s="87">
        <f t="shared" si="1"/>
        <v>3546</v>
      </c>
      <c r="AB12" s="93">
        <v>8</v>
      </c>
      <c r="AC12" s="93">
        <f t="shared" si="19"/>
        <v>179</v>
      </c>
      <c r="AD12" s="93">
        <f t="shared" si="2"/>
        <v>125</v>
      </c>
      <c r="AE12" s="93">
        <f t="shared" si="2"/>
        <v>91</v>
      </c>
      <c r="AF12" s="93">
        <f t="shared" si="2"/>
        <v>91</v>
      </c>
      <c r="AG12" s="93">
        <f t="shared" si="2"/>
        <v>91</v>
      </c>
      <c r="AH12" s="93">
        <f t="shared" si="2"/>
        <v>91</v>
      </c>
      <c r="AI12" s="93">
        <f t="shared" si="2"/>
        <v>309</v>
      </c>
      <c r="AJ12" s="93">
        <f t="shared" si="2"/>
        <v>131</v>
      </c>
      <c r="AK12" s="93">
        <f t="shared" si="2"/>
        <v>264</v>
      </c>
      <c r="AL12" s="93">
        <f t="shared" si="2"/>
        <v>175</v>
      </c>
      <c r="AM12" s="93">
        <f t="shared" si="2"/>
        <v>4397</v>
      </c>
      <c r="AO12" s="99">
        <v>8</v>
      </c>
      <c r="AP12" s="99">
        <f t="shared" si="20"/>
        <v>225</v>
      </c>
      <c r="AQ12" s="99">
        <f t="shared" si="3"/>
        <v>157</v>
      </c>
      <c r="AR12" s="99">
        <f t="shared" si="3"/>
        <v>114</v>
      </c>
      <c r="AS12" s="99">
        <f t="shared" si="3"/>
        <v>114</v>
      </c>
      <c r="AT12" s="99">
        <f t="shared" si="3"/>
        <v>114</v>
      </c>
      <c r="AU12" s="99">
        <f t="shared" si="3"/>
        <v>114</v>
      </c>
      <c r="AV12" s="99">
        <f t="shared" si="3"/>
        <v>389</v>
      </c>
      <c r="AW12" s="99">
        <f t="shared" si="3"/>
        <v>165</v>
      </c>
      <c r="AX12" s="99">
        <f t="shared" si="3"/>
        <v>332</v>
      </c>
      <c r="AY12" s="99">
        <f t="shared" si="3"/>
        <v>220</v>
      </c>
      <c r="AZ12" s="99">
        <f t="shared" si="3"/>
        <v>5532</v>
      </c>
      <c r="BB12" s="105">
        <v>8</v>
      </c>
      <c r="BC12" s="105">
        <f t="shared" si="21"/>
        <v>288</v>
      </c>
      <c r="BD12" s="105">
        <f t="shared" si="4"/>
        <v>201</v>
      </c>
      <c r="BE12" s="105">
        <f t="shared" si="4"/>
        <v>146</v>
      </c>
      <c r="BF12" s="105">
        <f t="shared" si="4"/>
        <v>146</v>
      </c>
      <c r="BG12" s="105">
        <f t="shared" si="4"/>
        <v>146</v>
      </c>
      <c r="BH12" s="105">
        <f t="shared" si="4"/>
        <v>146</v>
      </c>
      <c r="BI12" s="105">
        <f t="shared" si="4"/>
        <v>499</v>
      </c>
      <c r="BJ12" s="105">
        <f t="shared" si="4"/>
        <v>212</v>
      </c>
      <c r="BK12" s="105">
        <f t="shared" si="4"/>
        <v>426</v>
      </c>
      <c r="BL12" s="105">
        <f t="shared" si="4"/>
        <v>282</v>
      </c>
      <c r="BM12" s="105">
        <f t="shared" si="4"/>
        <v>7092</v>
      </c>
      <c r="BO12" s="111">
        <v>8</v>
      </c>
      <c r="BP12" s="111">
        <f t="shared" si="22"/>
        <v>473</v>
      </c>
      <c r="BQ12" s="111">
        <f t="shared" si="23"/>
        <v>330</v>
      </c>
      <c r="BR12" s="111">
        <f t="shared" si="24"/>
        <v>240</v>
      </c>
      <c r="BS12" s="111">
        <f t="shared" si="25"/>
        <v>240</v>
      </c>
      <c r="BT12" s="111">
        <f t="shared" si="26"/>
        <v>240</v>
      </c>
      <c r="BU12" s="111">
        <f t="shared" si="27"/>
        <v>240</v>
      </c>
      <c r="BV12" s="111">
        <f t="shared" si="28"/>
        <v>819</v>
      </c>
      <c r="BW12" s="111">
        <f t="shared" si="29"/>
        <v>348</v>
      </c>
      <c r="BX12" s="111">
        <f t="shared" si="30"/>
        <v>699</v>
      </c>
      <c r="BY12" s="111">
        <f t="shared" si="31"/>
        <v>463</v>
      </c>
      <c r="BZ12" s="111">
        <f t="shared" si="32"/>
        <v>11638</v>
      </c>
      <c r="CB12" s="117">
        <v>8</v>
      </c>
      <c r="CC12" s="117">
        <f t="shared" si="33"/>
        <v>621</v>
      </c>
      <c r="CD12" s="117">
        <f t="shared" si="34"/>
        <v>433</v>
      </c>
      <c r="CE12" s="117">
        <f t="shared" si="35"/>
        <v>315</v>
      </c>
      <c r="CF12" s="117">
        <f t="shared" si="36"/>
        <v>315</v>
      </c>
      <c r="CG12" s="117">
        <f t="shared" si="37"/>
        <v>315</v>
      </c>
      <c r="CH12" s="117">
        <f t="shared" si="38"/>
        <v>315</v>
      </c>
      <c r="CI12" s="117">
        <f t="shared" si="39"/>
        <v>1075</v>
      </c>
      <c r="CJ12" s="117">
        <f t="shared" si="40"/>
        <v>457</v>
      </c>
      <c r="CK12" s="117">
        <f t="shared" si="41"/>
        <v>917</v>
      </c>
      <c r="CL12" s="117">
        <f t="shared" si="42"/>
        <v>608</v>
      </c>
      <c r="CM12" s="117">
        <f t="shared" si="43"/>
        <v>15275</v>
      </c>
    </row>
    <row r="13" ht="16.5" spans="1:91">
      <c r="A13" s="78">
        <v>9</v>
      </c>
      <c r="B13" s="78">
        <f t="shared" si="44"/>
        <v>120</v>
      </c>
      <c r="C13" s="86">
        <v>5</v>
      </c>
      <c r="D13" s="78">
        <f t="shared" si="7"/>
        <v>84</v>
      </c>
      <c r="E13" s="78">
        <f t="shared" si="8"/>
        <v>60</v>
      </c>
      <c r="F13" s="78">
        <f t="shared" si="9"/>
        <v>60</v>
      </c>
      <c r="G13" s="78">
        <f t="shared" si="10"/>
        <v>60</v>
      </c>
      <c r="H13" s="78">
        <f t="shared" si="11"/>
        <v>60</v>
      </c>
      <c r="I13" s="78">
        <f t="shared" si="12"/>
        <v>207</v>
      </c>
      <c r="J13" s="78">
        <f t="shared" si="13"/>
        <v>89</v>
      </c>
      <c r="K13" s="78">
        <f t="shared" si="14"/>
        <v>178</v>
      </c>
      <c r="L13" s="78">
        <f t="shared" si="15"/>
        <v>119</v>
      </c>
      <c r="M13" s="78">
        <f t="shared" si="16"/>
        <v>2960</v>
      </c>
      <c r="O13" s="87">
        <v>9</v>
      </c>
      <c r="P13" s="87">
        <f t="shared" si="17"/>
        <v>150</v>
      </c>
      <c r="Q13" s="87">
        <f t="shared" si="18"/>
        <v>105</v>
      </c>
      <c r="R13" s="87">
        <f t="shared" si="0"/>
        <v>75</v>
      </c>
      <c r="S13" s="87">
        <f t="shared" si="0"/>
        <v>75</v>
      </c>
      <c r="T13" s="87">
        <f t="shared" si="0"/>
        <v>75</v>
      </c>
      <c r="U13" s="87">
        <f t="shared" si="0"/>
        <v>75</v>
      </c>
      <c r="V13" s="87">
        <f t="shared" si="0"/>
        <v>259</v>
      </c>
      <c r="W13" s="87">
        <f t="shared" si="1"/>
        <v>111</v>
      </c>
      <c r="X13" s="87">
        <f t="shared" si="1"/>
        <v>223</v>
      </c>
      <c r="Y13" s="87">
        <f t="shared" si="1"/>
        <v>149</v>
      </c>
      <c r="Z13" s="87">
        <f t="shared" si="1"/>
        <v>3700</v>
      </c>
      <c r="AB13" s="93">
        <v>9</v>
      </c>
      <c r="AC13" s="93">
        <f t="shared" si="19"/>
        <v>186</v>
      </c>
      <c r="AD13" s="93">
        <f t="shared" si="2"/>
        <v>130</v>
      </c>
      <c r="AE13" s="93">
        <f t="shared" si="2"/>
        <v>93</v>
      </c>
      <c r="AF13" s="93">
        <f t="shared" si="2"/>
        <v>93</v>
      </c>
      <c r="AG13" s="93">
        <f t="shared" si="2"/>
        <v>93</v>
      </c>
      <c r="AH13" s="93">
        <f t="shared" si="2"/>
        <v>93</v>
      </c>
      <c r="AI13" s="93">
        <f t="shared" si="2"/>
        <v>321</v>
      </c>
      <c r="AJ13" s="93">
        <f t="shared" si="2"/>
        <v>138</v>
      </c>
      <c r="AK13" s="93">
        <f t="shared" si="2"/>
        <v>277</v>
      </c>
      <c r="AL13" s="93">
        <f t="shared" si="2"/>
        <v>185</v>
      </c>
      <c r="AM13" s="93">
        <f t="shared" si="2"/>
        <v>4588</v>
      </c>
      <c r="AO13" s="99">
        <v>9</v>
      </c>
      <c r="AP13" s="99">
        <f t="shared" si="20"/>
        <v>234</v>
      </c>
      <c r="AQ13" s="99">
        <f t="shared" si="3"/>
        <v>164</v>
      </c>
      <c r="AR13" s="99">
        <f t="shared" si="3"/>
        <v>117</v>
      </c>
      <c r="AS13" s="99">
        <f t="shared" si="3"/>
        <v>117</v>
      </c>
      <c r="AT13" s="99">
        <f t="shared" si="3"/>
        <v>117</v>
      </c>
      <c r="AU13" s="99">
        <f t="shared" si="3"/>
        <v>117</v>
      </c>
      <c r="AV13" s="99">
        <f t="shared" si="3"/>
        <v>404</v>
      </c>
      <c r="AW13" s="99">
        <f t="shared" si="3"/>
        <v>174</v>
      </c>
      <c r="AX13" s="99">
        <f t="shared" si="3"/>
        <v>348</v>
      </c>
      <c r="AY13" s="99">
        <f t="shared" si="3"/>
        <v>233</v>
      </c>
      <c r="AZ13" s="99">
        <f t="shared" si="3"/>
        <v>5772</v>
      </c>
      <c r="BB13" s="105">
        <v>9</v>
      </c>
      <c r="BC13" s="105">
        <f t="shared" si="21"/>
        <v>300</v>
      </c>
      <c r="BD13" s="105">
        <f t="shared" si="4"/>
        <v>210</v>
      </c>
      <c r="BE13" s="105">
        <f t="shared" si="4"/>
        <v>150</v>
      </c>
      <c r="BF13" s="105">
        <f t="shared" si="4"/>
        <v>150</v>
      </c>
      <c r="BG13" s="105">
        <f t="shared" si="4"/>
        <v>150</v>
      </c>
      <c r="BH13" s="105">
        <f t="shared" si="4"/>
        <v>150</v>
      </c>
      <c r="BI13" s="105">
        <f t="shared" si="4"/>
        <v>518</v>
      </c>
      <c r="BJ13" s="105">
        <f t="shared" si="4"/>
        <v>223</v>
      </c>
      <c r="BK13" s="105">
        <f t="shared" si="4"/>
        <v>446</v>
      </c>
      <c r="BL13" s="105">
        <f t="shared" si="4"/>
        <v>299</v>
      </c>
      <c r="BM13" s="105">
        <f t="shared" si="4"/>
        <v>7400</v>
      </c>
      <c r="BO13" s="111">
        <v>9</v>
      </c>
      <c r="BP13" s="111">
        <f t="shared" si="22"/>
        <v>492</v>
      </c>
      <c r="BQ13" s="111">
        <f t="shared" si="23"/>
        <v>345</v>
      </c>
      <c r="BR13" s="111">
        <f t="shared" si="24"/>
        <v>246</v>
      </c>
      <c r="BS13" s="111">
        <f t="shared" si="25"/>
        <v>246</v>
      </c>
      <c r="BT13" s="111">
        <f t="shared" si="26"/>
        <v>246</v>
      </c>
      <c r="BU13" s="111">
        <f t="shared" si="27"/>
        <v>246</v>
      </c>
      <c r="BV13" s="111">
        <f t="shared" si="28"/>
        <v>850</v>
      </c>
      <c r="BW13" s="111">
        <f t="shared" si="29"/>
        <v>366</v>
      </c>
      <c r="BX13" s="111">
        <f t="shared" si="30"/>
        <v>732</v>
      </c>
      <c r="BY13" s="111">
        <f t="shared" si="31"/>
        <v>491</v>
      </c>
      <c r="BZ13" s="111">
        <f t="shared" si="32"/>
        <v>12144</v>
      </c>
      <c r="CB13" s="117">
        <v>9</v>
      </c>
      <c r="CC13" s="117">
        <f t="shared" si="33"/>
        <v>646</v>
      </c>
      <c r="CD13" s="117">
        <f t="shared" si="34"/>
        <v>453</v>
      </c>
      <c r="CE13" s="117">
        <f t="shared" si="35"/>
        <v>323</v>
      </c>
      <c r="CF13" s="117">
        <f t="shared" si="36"/>
        <v>323</v>
      </c>
      <c r="CG13" s="117">
        <f t="shared" si="37"/>
        <v>323</v>
      </c>
      <c r="CH13" s="117">
        <f t="shared" si="38"/>
        <v>323</v>
      </c>
      <c r="CI13" s="117">
        <f t="shared" si="39"/>
        <v>1116</v>
      </c>
      <c r="CJ13" s="117">
        <f t="shared" si="40"/>
        <v>480</v>
      </c>
      <c r="CK13" s="117">
        <f t="shared" si="41"/>
        <v>961</v>
      </c>
      <c r="CL13" s="117">
        <f t="shared" si="42"/>
        <v>644</v>
      </c>
      <c r="CM13" s="117">
        <f t="shared" si="43"/>
        <v>15939</v>
      </c>
    </row>
    <row r="14" ht="16.5" spans="1:91">
      <c r="A14" s="78">
        <v>10</v>
      </c>
      <c r="B14" s="78">
        <f t="shared" si="44"/>
        <v>125</v>
      </c>
      <c r="C14" s="86">
        <v>5</v>
      </c>
      <c r="D14" s="78">
        <f t="shared" si="7"/>
        <v>88</v>
      </c>
      <c r="E14" s="78">
        <f t="shared" si="8"/>
        <v>63</v>
      </c>
      <c r="F14" s="78">
        <f t="shared" si="9"/>
        <v>63</v>
      </c>
      <c r="G14" s="78">
        <f t="shared" si="10"/>
        <v>63</v>
      </c>
      <c r="H14" s="78">
        <f t="shared" si="11"/>
        <v>63</v>
      </c>
      <c r="I14" s="78">
        <f t="shared" si="12"/>
        <v>216</v>
      </c>
      <c r="J14" s="78">
        <f t="shared" si="13"/>
        <v>93</v>
      </c>
      <c r="K14" s="78">
        <f t="shared" si="14"/>
        <v>185</v>
      </c>
      <c r="L14" s="78">
        <f t="shared" si="15"/>
        <v>123</v>
      </c>
      <c r="M14" s="78">
        <f t="shared" si="16"/>
        <v>3083</v>
      </c>
      <c r="O14" s="87">
        <v>10</v>
      </c>
      <c r="P14" s="87">
        <f t="shared" si="17"/>
        <v>156</v>
      </c>
      <c r="Q14" s="87">
        <f t="shared" si="18"/>
        <v>110</v>
      </c>
      <c r="R14" s="87">
        <f t="shared" si="0"/>
        <v>79</v>
      </c>
      <c r="S14" s="87">
        <f t="shared" si="0"/>
        <v>79</v>
      </c>
      <c r="T14" s="87">
        <f t="shared" si="0"/>
        <v>79</v>
      </c>
      <c r="U14" s="87">
        <f t="shared" si="0"/>
        <v>79</v>
      </c>
      <c r="V14" s="87">
        <f t="shared" si="0"/>
        <v>270</v>
      </c>
      <c r="W14" s="87">
        <f t="shared" si="1"/>
        <v>116</v>
      </c>
      <c r="X14" s="87">
        <f t="shared" si="1"/>
        <v>231</v>
      </c>
      <c r="Y14" s="87">
        <f t="shared" si="1"/>
        <v>154</v>
      </c>
      <c r="Z14" s="87">
        <f t="shared" si="1"/>
        <v>3854</v>
      </c>
      <c r="AB14" s="93">
        <v>10</v>
      </c>
      <c r="AC14" s="93">
        <f t="shared" si="19"/>
        <v>193</v>
      </c>
      <c r="AD14" s="93">
        <f t="shared" si="2"/>
        <v>136</v>
      </c>
      <c r="AE14" s="93">
        <f t="shared" si="2"/>
        <v>98</v>
      </c>
      <c r="AF14" s="93">
        <f t="shared" si="2"/>
        <v>98</v>
      </c>
      <c r="AG14" s="93">
        <f t="shared" si="2"/>
        <v>98</v>
      </c>
      <c r="AH14" s="93">
        <f t="shared" si="2"/>
        <v>98</v>
      </c>
      <c r="AI14" s="93">
        <f t="shared" si="2"/>
        <v>335</v>
      </c>
      <c r="AJ14" s="93">
        <f t="shared" si="2"/>
        <v>144</v>
      </c>
      <c r="AK14" s="93">
        <f t="shared" si="2"/>
        <v>286</v>
      </c>
      <c r="AL14" s="93">
        <f t="shared" si="2"/>
        <v>191</v>
      </c>
      <c r="AM14" s="93">
        <f t="shared" si="2"/>
        <v>4779</v>
      </c>
      <c r="AO14" s="99">
        <v>10</v>
      </c>
      <c r="AP14" s="99">
        <f t="shared" si="20"/>
        <v>243</v>
      </c>
      <c r="AQ14" s="99">
        <f t="shared" si="3"/>
        <v>171</v>
      </c>
      <c r="AR14" s="99">
        <f t="shared" si="3"/>
        <v>123</v>
      </c>
      <c r="AS14" s="99">
        <f t="shared" si="3"/>
        <v>123</v>
      </c>
      <c r="AT14" s="99">
        <f t="shared" si="3"/>
        <v>123</v>
      </c>
      <c r="AU14" s="99">
        <f t="shared" si="3"/>
        <v>123</v>
      </c>
      <c r="AV14" s="99">
        <f t="shared" si="3"/>
        <v>421</v>
      </c>
      <c r="AW14" s="99">
        <f t="shared" si="3"/>
        <v>181</v>
      </c>
      <c r="AX14" s="99">
        <f t="shared" si="3"/>
        <v>360</v>
      </c>
      <c r="AY14" s="99">
        <f t="shared" si="3"/>
        <v>240</v>
      </c>
      <c r="AZ14" s="99">
        <f t="shared" si="3"/>
        <v>6012</v>
      </c>
      <c r="BB14" s="105">
        <v>10</v>
      </c>
      <c r="BC14" s="105">
        <f t="shared" si="21"/>
        <v>312</v>
      </c>
      <c r="BD14" s="105">
        <f t="shared" si="4"/>
        <v>219</v>
      </c>
      <c r="BE14" s="105">
        <f t="shared" si="4"/>
        <v>158</v>
      </c>
      <c r="BF14" s="105">
        <f t="shared" si="4"/>
        <v>158</v>
      </c>
      <c r="BG14" s="105">
        <f t="shared" si="4"/>
        <v>158</v>
      </c>
      <c r="BH14" s="105">
        <f t="shared" si="4"/>
        <v>158</v>
      </c>
      <c r="BI14" s="105">
        <f t="shared" si="4"/>
        <v>540</v>
      </c>
      <c r="BJ14" s="105">
        <f t="shared" si="4"/>
        <v>232</v>
      </c>
      <c r="BK14" s="105">
        <f t="shared" si="4"/>
        <v>462</v>
      </c>
      <c r="BL14" s="105">
        <f t="shared" si="4"/>
        <v>308</v>
      </c>
      <c r="BM14" s="105">
        <f t="shared" si="4"/>
        <v>7708</v>
      </c>
      <c r="BO14" s="111">
        <v>10</v>
      </c>
      <c r="BP14" s="111">
        <f t="shared" si="22"/>
        <v>512</v>
      </c>
      <c r="BQ14" s="111">
        <f t="shared" si="23"/>
        <v>359</v>
      </c>
      <c r="BR14" s="111">
        <f t="shared" si="24"/>
        <v>259</v>
      </c>
      <c r="BS14" s="111">
        <f t="shared" si="25"/>
        <v>259</v>
      </c>
      <c r="BT14" s="111">
        <f t="shared" si="26"/>
        <v>259</v>
      </c>
      <c r="BU14" s="111">
        <f t="shared" si="27"/>
        <v>259</v>
      </c>
      <c r="BV14" s="111">
        <f t="shared" si="28"/>
        <v>886</v>
      </c>
      <c r="BW14" s="111">
        <f t="shared" si="29"/>
        <v>381</v>
      </c>
      <c r="BX14" s="111">
        <f t="shared" si="30"/>
        <v>758</v>
      </c>
      <c r="BY14" s="111">
        <f t="shared" si="31"/>
        <v>505</v>
      </c>
      <c r="BZ14" s="111">
        <f t="shared" si="32"/>
        <v>12649</v>
      </c>
      <c r="CB14" s="117">
        <v>10</v>
      </c>
      <c r="CC14" s="117">
        <f t="shared" si="33"/>
        <v>672</v>
      </c>
      <c r="CD14" s="117">
        <f t="shared" si="34"/>
        <v>471</v>
      </c>
      <c r="CE14" s="117">
        <f t="shared" si="35"/>
        <v>340</v>
      </c>
      <c r="CF14" s="117">
        <f t="shared" si="36"/>
        <v>340</v>
      </c>
      <c r="CG14" s="117">
        <f t="shared" si="37"/>
        <v>340</v>
      </c>
      <c r="CH14" s="117">
        <f t="shared" si="38"/>
        <v>340</v>
      </c>
      <c r="CI14" s="117">
        <f t="shared" si="39"/>
        <v>1163</v>
      </c>
      <c r="CJ14" s="117">
        <f t="shared" si="40"/>
        <v>500</v>
      </c>
      <c r="CK14" s="117">
        <f t="shared" si="41"/>
        <v>995</v>
      </c>
      <c r="CL14" s="117">
        <f t="shared" si="42"/>
        <v>663</v>
      </c>
      <c r="CM14" s="117">
        <f t="shared" si="43"/>
        <v>16602</v>
      </c>
    </row>
    <row r="15" ht="16.5" spans="1:91">
      <c r="A15" s="78">
        <v>11</v>
      </c>
      <c r="B15" s="78">
        <f t="shared" si="44"/>
        <v>135</v>
      </c>
      <c r="C15" s="86">
        <v>10</v>
      </c>
      <c r="D15" s="78">
        <f t="shared" si="7"/>
        <v>95</v>
      </c>
      <c r="E15" s="78">
        <f t="shared" si="8"/>
        <v>68</v>
      </c>
      <c r="F15" s="78">
        <f t="shared" si="9"/>
        <v>68</v>
      </c>
      <c r="G15" s="78">
        <f t="shared" si="10"/>
        <v>68</v>
      </c>
      <c r="H15" s="78">
        <f t="shared" si="11"/>
        <v>68</v>
      </c>
      <c r="I15" s="78">
        <f t="shared" si="12"/>
        <v>233</v>
      </c>
      <c r="J15" s="78">
        <f t="shared" si="13"/>
        <v>100</v>
      </c>
      <c r="K15" s="78">
        <f t="shared" si="14"/>
        <v>200</v>
      </c>
      <c r="L15" s="78">
        <f t="shared" si="15"/>
        <v>133</v>
      </c>
      <c r="M15" s="78">
        <f t="shared" si="16"/>
        <v>3330</v>
      </c>
      <c r="O15" s="87">
        <v>11</v>
      </c>
      <c r="P15" s="87">
        <f t="shared" si="17"/>
        <v>169</v>
      </c>
      <c r="Q15" s="87">
        <f t="shared" si="18"/>
        <v>119</v>
      </c>
      <c r="R15" s="87">
        <f t="shared" si="0"/>
        <v>85</v>
      </c>
      <c r="S15" s="87">
        <f t="shared" si="0"/>
        <v>85</v>
      </c>
      <c r="T15" s="87">
        <f t="shared" si="0"/>
        <v>85</v>
      </c>
      <c r="U15" s="87">
        <f t="shared" si="0"/>
        <v>85</v>
      </c>
      <c r="V15" s="87">
        <f t="shared" si="0"/>
        <v>291</v>
      </c>
      <c r="W15" s="87">
        <f t="shared" si="1"/>
        <v>125</v>
      </c>
      <c r="X15" s="87">
        <f t="shared" si="1"/>
        <v>250</v>
      </c>
      <c r="Y15" s="87">
        <f t="shared" si="1"/>
        <v>166</v>
      </c>
      <c r="Z15" s="87">
        <f t="shared" si="1"/>
        <v>4163</v>
      </c>
      <c r="AB15" s="93">
        <v>11</v>
      </c>
      <c r="AC15" s="93">
        <f t="shared" si="19"/>
        <v>210</v>
      </c>
      <c r="AD15" s="93">
        <f t="shared" si="2"/>
        <v>148</v>
      </c>
      <c r="AE15" s="93">
        <f t="shared" si="2"/>
        <v>105</v>
      </c>
      <c r="AF15" s="93">
        <f t="shared" si="2"/>
        <v>105</v>
      </c>
      <c r="AG15" s="93">
        <f t="shared" si="2"/>
        <v>105</v>
      </c>
      <c r="AH15" s="93">
        <f t="shared" si="2"/>
        <v>105</v>
      </c>
      <c r="AI15" s="93">
        <f t="shared" si="2"/>
        <v>361</v>
      </c>
      <c r="AJ15" s="93">
        <f t="shared" si="2"/>
        <v>155</v>
      </c>
      <c r="AK15" s="93">
        <f t="shared" si="2"/>
        <v>310</v>
      </c>
      <c r="AL15" s="93">
        <f t="shared" si="2"/>
        <v>206</v>
      </c>
      <c r="AM15" s="93">
        <f t="shared" si="2"/>
        <v>5162</v>
      </c>
      <c r="AO15" s="99">
        <v>11</v>
      </c>
      <c r="AP15" s="99">
        <f t="shared" si="20"/>
        <v>264</v>
      </c>
      <c r="AQ15" s="99">
        <f t="shared" si="3"/>
        <v>186</v>
      </c>
      <c r="AR15" s="99">
        <f t="shared" si="3"/>
        <v>132</v>
      </c>
      <c r="AS15" s="99">
        <f t="shared" si="3"/>
        <v>132</v>
      </c>
      <c r="AT15" s="99">
        <f t="shared" si="3"/>
        <v>132</v>
      </c>
      <c r="AU15" s="99">
        <f t="shared" si="3"/>
        <v>132</v>
      </c>
      <c r="AV15" s="99">
        <f t="shared" si="3"/>
        <v>454</v>
      </c>
      <c r="AW15" s="99">
        <f t="shared" si="3"/>
        <v>195</v>
      </c>
      <c r="AX15" s="99">
        <f t="shared" si="3"/>
        <v>390</v>
      </c>
      <c r="AY15" s="99">
        <f t="shared" si="3"/>
        <v>259</v>
      </c>
      <c r="AZ15" s="99">
        <f t="shared" si="3"/>
        <v>6494</v>
      </c>
      <c r="BB15" s="105">
        <v>11</v>
      </c>
      <c r="BC15" s="105">
        <f t="shared" si="21"/>
        <v>338</v>
      </c>
      <c r="BD15" s="105">
        <f t="shared" si="4"/>
        <v>238</v>
      </c>
      <c r="BE15" s="105">
        <f t="shared" si="4"/>
        <v>169</v>
      </c>
      <c r="BF15" s="105">
        <f t="shared" si="4"/>
        <v>169</v>
      </c>
      <c r="BG15" s="105">
        <f t="shared" si="4"/>
        <v>169</v>
      </c>
      <c r="BH15" s="105">
        <f t="shared" si="4"/>
        <v>169</v>
      </c>
      <c r="BI15" s="105">
        <f t="shared" si="4"/>
        <v>582</v>
      </c>
      <c r="BJ15" s="105">
        <f t="shared" si="4"/>
        <v>250</v>
      </c>
      <c r="BK15" s="105">
        <f t="shared" si="4"/>
        <v>500</v>
      </c>
      <c r="BL15" s="105">
        <f t="shared" si="4"/>
        <v>332</v>
      </c>
      <c r="BM15" s="105">
        <f t="shared" si="4"/>
        <v>8326</v>
      </c>
      <c r="BO15" s="111">
        <v>11</v>
      </c>
      <c r="BP15" s="111">
        <f t="shared" si="22"/>
        <v>555</v>
      </c>
      <c r="BQ15" s="111">
        <f t="shared" si="23"/>
        <v>391</v>
      </c>
      <c r="BR15" s="111">
        <f t="shared" si="24"/>
        <v>277</v>
      </c>
      <c r="BS15" s="111">
        <f t="shared" si="25"/>
        <v>277</v>
      </c>
      <c r="BT15" s="111">
        <f t="shared" si="26"/>
        <v>277</v>
      </c>
      <c r="BU15" s="111">
        <f t="shared" si="27"/>
        <v>277</v>
      </c>
      <c r="BV15" s="111">
        <f t="shared" si="28"/>
        <v>955</v>
      </c>
      <c r="BW15" s="111">
        <f t="shared" si="29"/>
        <v>410</v>
      </c>
      <c r="BX15" s="111">
        <f t="shared" si="30"/>
        <v>821</v>
      </c>
      <c r="BY15" s="111">
        <f t="shared" si="31"/>
        <v>545</v>
      </c>
      <c r="BZ15" s="111">
        <f t="shared" si="32"/>
        <v>13663</v>
      </c>
      <c r="CB15" s="117">
        <v>11</v>
      </c>
      <c r="CC15" s="117">
        <f t="shared" si="33"/>
        <v>728</v>
      </c>
      <c r="CD15" s="117">
        <f t="shared" si="34"/>
        <v>513</v>
      </c>
      <c r="CE15" s="117">
        <f t="shared" si="35"/>
        <v>364</v>
      </c>
      <c r="CF15" s="117">
        <f t="shared" si="36"/>
        <v>364</v>
      </c>
      <c r="CG15" s="117">
        <f t="shared" si="37"/>
        <v>364</v>
      </c>
      <c r="CH15" s="117">
        <f t="shared" si="38"/>
        <v>364</v>
      </c>
      <c r="CI15" s="117">
        <f t="shared" si="39"/>
        <v>1253</v>
      </c>
      <c r="CJ15" s="117">
        <f t="shared" si="40"/>
        <v>538</v>
      </c>
      <c r="CK15" s="117">
        <f t="shared" si="41"/>
        <v>1078</v>
      </c>
      <c r="CL15" s="117">
        <f t="shared" si="42"/>
        <v>715</v>
      </c>
      <c r="CM15" s="117">
        <f t="shared" si="43"/>
        <v>17933</v>
      </c>
    </row>
    <row r="16" ht="16.5" spans="1:91">
      <c r="A16" s="78">
        <v>12</v>
      </c>
      <c r="B16" s="78">
        <f t="shared" si="44"/>
        <v>145</v>
      </c>
      <c r="C16" s="86">
        <v>10</v>
      </c>
      <c r="D16" s="78">
        <f t="shared" si="7"/>
        <v>102</v>
      </c>
      <c r="E16" s="78">
        <f t="shared" si="8"/>
        <v>73</v>
      </c>
      <c r="F16" s="78">
        <f t="shared" si="9"/>
        <v>73</v>
      </c>
      <c r="G16" s="78">
        <f t="shared" si="10"/>
        <v>73</v>
      </c>
      <c r="H16" s="78">
        <f t="shared" si="11"/>
        <v>73</v>
      </c>
      <c r="I16" s="78">
        <f t="shared" si="12"/>
        <v>250</v>
      </c>
      <c r="J16" s="78">
        <f t="shared" si="13"/>
        <v>107</v>
      </c>
      <c r="K16" s="78">
        <f t="shared" si="14"/>
        <v>215</v>
      </c>
      <c r="L16" s="78">
        <f t="shared" si="15"/>
        <v>143</v>
      </c>
      <c r="M16" s="78">
        <f t="shared" si="16"/>
        <v>3577</v>
      </c>
      <c r="O16" s="87">
        <v>12</v>
      </c>
      <c r="P16" s="87">
        <f t="shared" si="17"/>
        <v>181</v>
      </c>
      <c r="Q16" s="87">
        <f t="shared" si="18"/>
        <v>128</v>
      </c>
      <c r="R16" s="87">
        <f t="shared" si="0"/>
        <v>91</v>
      </c>
      <c r="S16" s="87">
        <f t="shared" si="0"/>
        <v>91</v>
      </c>
      <c r="T16" s="87">
        <f t="shared" si="0"/>
        <v>91</v>
      </c>
      <c r="U16" s="87">
        <f t="shared" si="0"/>
        <v>91</v>
      </c>
      <c r="V16" s="87">
        <f t="shared" si="0"/>
        <v>313</v>
      </c>
      <c r="W16" s="87">
        <f t="shared" si="1"/>
        <v>134</v>
      </c>
      <c r="X16" s="87">
        <f t="shared" si="1"/>
        <v>269</v>
      </c>
      <c r="Y16" s="87">
        <f t="shared" si="1"/>
        <v>179</v>
      </c>
      <c r="Z16" s="87">
        <f t="shared" si="1"/>
        <v>4471</v>
      </c>
      <c r="AB16" s="93">
        <v>12</v>
      </c>
      <c r="AC16" s="93">
        <f t="shared" si="19"/>
        <v>224</v>
      </c>
      <c r="AD16" s="93">
        <f t="shared" si="2"/>
        <v>159</v>
      </c>
      <c r="AE16" s="93">
        <f t="shared" si="2"/>
        <v>113</v>
      </c>
      <c r="AF16" s="93">
        <f t="shared" si="2"/>
        <v>113</v>
      </c>
      <c r="AG16" s="93">
        <f t="shared" si="2"/>
        <v>113</v>
      </c>
      <c r="AH16" s="93">
        <f t="shared" si="2"/>
        <v>113</v>
      </c>
      <c r="AI16" s="93">
        <f t="shared" si="2"/>
        <v>388</v>
      </c>
      <c r="AJ16" s="93">
        <f t="shared" si="2"/>
        <v>166</v>
      </c>
      <c r="AK16" s="93">
        <f t="shared" si="2"/>
        <v>334</v>
      </c>
      <c r="AL16" s="93">
        <f t="shared" si="2"/>
        <v>222</v>
      </c>
      <c r="AM16" s="93">
        <f t="shared" si="2"/>
        <v>5544</v>
      </c>
      <c r="AO16" s="99">
        <v>12</v>
      </c>
      <c r="AP16" s="99">
        <f t="shared" si="20"/>
        <v>282</v>
      </c>
      <c r="AQ16" s="99">
        <f t="shared" si="3"/>
        <v>200</v>
      </c>
      <c r="AR16" s="99">
        <f t="shared" si="3"/>
        <v>142</v>
      </c>
      <c r="AS16" s="99">
        <f t="shared" si="3"/>
        <v>142</v>
      </c>
      <c r="AT16" s="99">
        <f t="shared" si="3"/>
        <v>142</v>
      </c>
      <c r="AU16" s="99">
        <f t="shared" si="3"/>
        <v>142</v>
      </c>
      <c r="AV16" s="99">
        <f t="shared" si="3"/>
        <v>488</v>
      </c>
      <c r="AW16" s="99">
        <f t="shared" si="3"/>
        <v>209</v>
      </c>
      <c r="AX16" s="99">
        <f t="shared" si="3"/>
        <v>420</v>
      </c>
      <c r="AY16" s="99">
        <f t="shared" si="3"/>
        <v>279</v>
      </c>
      <c r="AZ16" s="99">
        <f t="shared" si="3"/>
        <v>6975</v>
      </c>
      <c r="BB16" s="105">
        <v>12</v>
      </c>
      <c r="BC16" s="105">
        <f t="shared" si="21"/>
        <v>362</v>
      </c>
      <c r="BD16" s="105">
        <f t="shared" si="4"/>
        <v>256</v>
      </c>
      <c r="BE16" s="105">
        <f t="shared" si="4"/>
        <v>182</v>
      </c>
      <c r="BF16" s="105">
        <f t="shared" si="4"/>
        <v>182</v>
      </c>
      <c r="BG16" s="105">
        <f t="shared" si="4"/>
        <v>182</v>
      </c>
      <c r="BH16" s="105">
        <f t="shared" si="4"/>
        <v>182</v>
      </c>
      <c r="BI16" s="105">
        <f t="shared" si="4"/>
        <v>626</v>
      </c>
      <c r="BJ16" s="105">
        <f t="shared" si="4"/>
        <v>268</v>
      </c>
      <c r="BK16" s="105">
        <f t="shared" si="4"/>
        <v>538</v>
      </c>
      <c r="BL16" s="105">
        <f t="shared" si="4"/>
        <v>358</v>
      </c>
      <c r="BM16" s="105">
        <f t="shared" si="4"/>
        <v>8942</v>
      </c>
      <c r="BO16" s="111">
        <v>12</v>
      </c>
      <c r="BP16" s="111">
        <f t="shared" si="22"/>
        <v>594</v>
      </c>
      <c r="BQ16" s="111">
        <f t="shared" si="23"/>
        <v>420</v>
      </c>
      <c r="BR16" s="111">
        <f t="shared" si="24"/>
        <v>299</v>
      </c>
      <c r="BS16" s="111">
        <f t="shared" si="25"/>
        <v>299</v>
      </c>
      <c r="BT16" s="111">
        <f t="shared" si="26"/>
        <v>299</v>
      </c>
      <c r="BU16" s="111">
        <f t="shared" si="27"/>
        <v>299</v>
      </c>
      <c r="BV16" s="111">
        <f t="shared" si="28"/>
        <v>1027</v>
      </c>
      <c r="BW16" s="111">
        <f t="shared" si="29"/>
        <v>440</v>
      </c>
      <c r="BX16" s="111">
        <f t="shared" si="30"/>
        <v>883</v>
      </c>
      <c r="BY16" s="111">
        <f t="shared" si="31"/>
        <v>587</v>
      </c>
      <c r="BZ16" s="111">
        <f t="shared" si="32"/>
        <v>14674</v>
      </c>
      <c r="CB16" s="117">
        <v>12</v>
      </c>
      <c r="CC16" s="117">
        <f t="shared" si="33"/>
        <v>780</v>
      </c>
      <c r="CD16" s="117">
        <f t="shared" si="34"/>
        <v>551</v>
      </c>
      <c r="CE16" s="117">
        <f t="shared" si="35"/>
        <v>392</v>
      </c>
      <c r="CF16" s="117">
        <f t="shared" si="36"/>
        <v>392</v>
      </c>
      <c r="CG16" s="117">
        <f t="shared" si="37"/>
        <v>392</v>
      </c>
      <c r="CH16" s="117">
        <f t="shared" si="38"/>
        <v>392</v>
      </c>
      <c r="CI16" s="117">
        <f t="shared" si="39"/>
        <v>1348</v>
      </c>
      <c r="CJ16" s="117">
        <f t="shared" si="40"/>
        <v>578</v>
      </c>
      <c r="CK16" s="117">
        <f t="shared" si="41"/>
        <v>1159</v>
      </c>
      <c r="CL16" s="117">
        <f t="shared" si="42"/>
        <v>770</v>
      </c>
      <c r="CM16" s="117">
        <f t="shared" si="43"/>
        <v>19260</v>
      </c>
    </row>
    <row r="17" ht="16.5" spans="1:91">
      <c r="A17" s="78">
        <v>13</v>
      </c>
      <c r="B17" s="78">
        <f t="shared" si="44"/>
        <v>155</v>
      </c>
      <c r="C17" s="86">
        <v>10</v>
      </c>
      <c r="D17" s="78">
        <f t="shared" si="7"/>
        <v>109</v>
      </c>
      <c r="E17" s="78">
        <f t="shared" si="8"/>
        <v>78</v>
      </c>
      <c r="F17" s="78">
        <f t="shared" si="9"/>
        <v>78</v>
      </c>
      <c r="G17" s="78">
        <f t="shared" si="10"/>
        <v>78</v>
      </c>
      <c r="H17" s="78">
        <f t="shared" si="11"/>
        <v>78</v>
      </c>
      <c r="I17" s="78">
        <f t="shared" si="12"/>
        <v>268</v>
      </c>
      <c r="J17" s="78">
        <f t="shared" si="13"/>
        <v>115</v>
      </c>
      <c r="K17" s="78">
        <f t="shared" si="14"/>
        <v>229</v>
      </c>
      <c r="L17" s="78">
        <f t="shared" si="15"/>
        <v>153</v>
      </c>
      <c r="M17" s="78">
        <f t="shared" si="16"/>
        <v>3823</v>
      </c>
      <c r="O17" s="87">
        <v>13</v>
      </c>
      <c r="P17" s="87">
        <f t="shared" si="17"/>
        <v>194</v>
      </c>
      <c r="Q17" s="87">
        <f t="shared" si="18"/>
        <v>136</v>
      </c>
      <c r="R17" s="87">
        <f t="shared" si="0"/>
        <v>98</v>
      </c>
      <c r="S17" s="87">
        <f t="shared" si="0"/>
        <v>98</v>
      </c>
      <c r="T17" s="87">
        <f t="shared" si="0"/>
        <v>98</v>
      </c>
      <c r="U17" s="87">
        <f t="shared" si="0"/>
        <v>98</v>
      </c>
      <c r="V17" s="87">
        <f t="shared" si="0"/>
        <v>335</v>
      </c>
      <c r="W17" s="87">
        <f t="shared" si="1"/>
        <v>144</v>
      </c>
      <c r="X17" s="87">
        <f t="shared" si="1"/>
        <v>286</v>
      </c>
      <c r="Y17" s="87">
        <f t="shared" si="1"/>
        <v>191</v>
      </c>
      <c r="Z17" s="87">
        <f t="shared" si="1"/>
        <v>4779</v>
      </c>
      <c r="AB17" s="93">
        <v>13</v>
      </c>
      <c r="AC17" s="93">
        <f t="shared" si="19"/>
        <v>241</v>
      </c>
      <c r="AD17" s="93">
        <f t="shared" si="2"/>
        <v>169</v>
      </c>
      <c r="AE17" s="93">
        <f t="shared" si="2"/>
        <v>122</v>
      </c>
      <c r="AF17" s="93">
        <f t="shared" si="2"/>
        <v>122</v>
      </c>
      <c r="AG17" s="93">
        <f t="shared" si="2"/>
        <v>122</v>
      </c>
      <c r="AH17" s="93">
        <f t="shared" si="2"/>
        <v>122</v>
      </c>
      <c r="AI17" s="93">
        <f t="shared" si="2"/>
        <v>415</v>
      </c>
      <c r="AJ17" s="93">
        <f t="shared" si="2"/>
        <v>179</v>
      </c>
      <c r="AK17" s="93">
        <f t="shared" si="2"/>
        <v>355</v>
      </c>
      <c r="AL17" s="93">
        <f t="shared" si="2"/>
        <v>237</v>
      </c>
      <c r="AM17" s="93">
        <f t="shared" si="2"/>
        <v>5926</v>
      </c>
      <c r="AO17" s="99">
        <v>13</v>
      </c>
      <c r="AP17" s="99">
        <f t="shared" si="20"/>
        <v>303</v>
      </c>
      <c r="AQ17" s="99">
        <f t="shared" si="3"/>
        <v>213</v>
      </c>
      <c r="AR17" s="99">
        <f t="shared" si="3"/>
        <v>153</v>
      </c>
      <c r="AS17" s="99">
        <f t="shared" si="3"/>
        <v>153</v>
      </c>
      <c r="AT17" s="99">
        <f t="shared" si="3"/>
        <v>153</v>
      </c>
      <c r="AU17" s="99">
        <f t="shared" si="3"/>
        <v>153</v>
      </c>
      <c r="AV17" s="99">
        <f t="shared" si="3"/>
        <v>522</v>
      </c>
      <c r="AW17" s="99">
        <f t="shared" si="3"/>
        <v>225</v>
      </c>
      <c r="AX17" s="99">
        <f t="shared" si="3"/>
        <v>447</v>
      </c>
      <c r="AY17" s="99">
        <f t="shared" si="3"/>
        <v>298</v>
      </c>
      <c r="AZ17" s="99">
        <f t="shared" si="3"/>
        <v>7455</v>
      </c>
      <c r="BB17" s="105">
        <v>13</v>
      </c>
      <c r="BC17" s="105">
        <f t="shared" si="21"/>
        <v>388</v>
      </c>
      <c r="BD17" s="105">
        <f t="shared" si="4"/>
        <v>273</v>
      </c>
      <c r="BE17" s="105">
        <f t="shared" si="4"/>
        <v>196</v>
      </c>
      <c r="BF17" s="105">
        <f t="shared" si="4"/>
        <v>196</v>
      </c>
      <c r="BG17" s="105">
        <f t="shared" si="4"/>
        <v>196</v>
      </c>
      <c r="BH17" s="105">
        <f t="shared" si="4"/>
        <v>196</v>
      </c>
      <c r="BI17" s="105">
        <f t="shared" si="4"/>
        <v>669</v>
      </c>
      <c r="BJ17" s="105">
        <f t="shared" si="4"/>
        <v>288</v>
      </c>
      <c r="BK17" s="105">
        <f t="shared" si="4"/>
        <v>573</v>
      </c>
      <c r="BL17" s="105">
        <f t="shared" si="4"/>
        <v>382</v>
      </c>
      <c r="BM17" s="105">
        <f t="shared" si="4"/>
        <v>9558</v>
      </c>
      <c r="BO17" s="111">
        <v>13</v>
      </c>
      <c r="BP17" s="111">
        <f t="shared" si="22"/>
        <v>637</v>
      </c>
      <c r="BQ17" s="111">
        <f t="shared" si="23"/>
        <v>448</v>
      </c>
      <c r="BR17" s="111">
        <f t="shared" si="24"/>
        <v>322</v>
      </c>
      <c r="BS17" s="111">
        <f t="shared" si="25"/>
        <v>322</v>
      </c>
      <c r="BT17" s="111">
        <f t="shared" si="26"/>
        <v>322</v>
      </c>
      <c r="BU17" s="111">
        <f t="shared" si="27"/>
        <v>322</v>
      </c>
      <c r="BV17" s="111">
        <f t="shared" si="28"/>
        <v>1098</v>
      </c>
      <c r="BW17" s="111">
        <f t="shared" si="29"/>
        <v>473</v>
      </c>
      <c r="BX17" s="111">
        <f t="shared" si="30"/>
        <v>940</v>
      </c>
      <c r="BY17" s="111">
        <f t="shared" si="31"/>
        <v>627</v>
      </c>
      <c r="BZ17" s="111">
        <f t="shared" si="32"/>
        <v>15685</v>
      </c>
      <c r="CB17" s="117">
        <v>13</v>
      </c>
      <c r="CC17" s="117">
        <f t="shared" si="33"/>
        <v>836</v>
      </c>
      <c r="CD17" s="117">
        <f t="shared" si="34"/>
        <v>588</v>
      </c>
      <c r="CE17" s="117">
        <f t="shared" si="35"/>
        <v>423</v>
      </c>
      <c r="CF17" s="117">
        <f t="shared" si="36"/>
        <v>423</v>
      </c>
      <c r="CG17" s="117">
        <f t="shared" si="37"/>
        <v>423</v>
      </c>
      <c r="CH17" s="117">
        <f t="shared" si="38"/>
        <v>423</v>
      </c>
      <c r="CI17" s="117">
        <f t="shared" si="39"/>
        <v>1441</v>
      </c>
      <c r="CJ17" s="117">
        <f t="shared" si="40"/>
        <v>621</v>
      </c>
      <c r="CK17" s="117">
        <f t="shared" si="41"/>
        <v>1234</v>
      </c>
      <c r="CL17" s="117">
        <f t="shared" si="42"/>
        <v>823</v>
      </c>
      <c r="CM17" s="117">
        <f t="shared" si="43"/>
        <v>20587</v>
      </c>
    </row>
    <row r="18" ht="16.5" spans="1:91">
      <c r="A18" s="78">
        <v>14</v>
      </c>
      <c r="B18" s="78">
        <f t="shared" si="44"/>
        <v>165</v>
      </c>
      <c r="C18" s="86">
        <v>10</v>
      </c>
      <c r="D18" s="78">
        <f t="shared" si="7"/>
        <v>116</v>
      </c>
      <c r="E18" s="78">
        <f t="shared" si="8"/>
        <v>83</v>
      </c>
      <c r="F18" s="78">
        <f t="shared" si="9"/>
        <v>83</v>
      </c>
      <c r="G18" s="78">
        <f t="shared" si="10"/>
        <v>83</v>
      </c>
      <c r="H18" s="78">
        <f t="shared" si="11"/>
        <v>83</v>
      </c>
      <c r="I18" s="78">
        <f t="shared" si="12"/>
        <v>285</v>
      </c>
      <c r="J18" s="78">
        <f t="shared" si="13"/>
        <v>122</v>
      </c>
      <c r="K18" s="78">
        <f t="shared" si="14"/>
        <v>244</v>
      </c>
      <c r="L18" s="78">
        <f t="shared" si="15"/>
        <v>163</v>
      </c>
      <c r="M18" s="78">
        <f t="shared" si="16"/>
        <v>4070</v>
      </c>
      <c r="O18" s="87">
        <v>14</v>
      </c>
      <c r="P18" s="87">
        <f t="shared" si="17"/>
        <v>206</v>
      </c>
      <c r="Q18" s="87">
        <f t="shared" si="18"/>
        <v>145</v>
      </c>
      <c r="R18" s="87">
        <f t="shared" si="0"/>
        <v>104</v>
      </c>
      <c r="S18" s="87">
        <f t="shared" si="0"/>
        <v>104</v>
      </c>
      <c r="T18" s="87">
        <f t="shared" si="0"/>
        <v>104</v>
      </c>
      <c r="U18" s="87">
        <f t="shared" si="0"/>
        <v>104</v>
      </c>
      <c r="V18" s="87">
        <f t="shared" si="0"/>
        <v>356</v>
      </c>
      <c r="W18" s="87">
        <f t="shared" si="1"/>
        <v>153</v>
      </c>
      <c r="X18" s="87">
        <f t="shared" si="1"/>
        <v>305</v>
      </c>
      <c r="Y18" s="87">
        <f t="shared" si="1"/>
        <v>204</v>
      </c>
      <c r="Z18" s="87">
        <f t="shared" si="1"/>
        <v>5088</v>
      </c>
      <c r="AB18" s="93">
        <v>14</v>
      </c>
      <c r="AC18" s="93">
        <f t="shared" si="19"/>
        <v>255</v>
      </c>
      <c r="AD18" s="93">
        <f t="shared" si="2"/>
        <v>180</v>
      </c>
      <c r="AE18" s="93">
        <f t="shared" si="2"/>
        <v>129</v>
      </c>
      <c r="AF18" s="93">
        <f t="shared" si="2"/>
        <v>129</v>
      </c>
      <c r="AG18" s="93">
        <f t="shared" si="2"/>
        <v>129</v>
      </c>
      <c r="AH18" s="93">
        <f t="shared" si="2"/>
        <v>129</v>
      </c>
      <c r="AI18" s="93">
        <f t="shared" si="2"/>
        <v>441</v>
      </c>
      <c r="AJ18" s="93">
        <f t="shared" si="2"/>
        <v>190</v>
      </c>
      <c r="AK18" s="93">
        <f t="shared" si="2"/>
        <v>378</v>
      </c>
      <c r="AL18" s="93">
        <f t="shared" si="2"/>
        <v>253</v>
      </c>
      <c r="AM18" s="93">
        <f t="shared" si="2"/>
        <v>6309</v>
      </c>
      <c r="AO18" s="99">
        <v>14</v>
      </c>
      <c r="AP18" s="99">
        <f t="shared" si="20"/>
        <v>321</v>
      </c>
      <c r="AQ18" s="99">
        <f t="shared" si="3"/>
        <v>226</v>
      </c>
      <c r="AR18" s="99">
        <f t="shared" si="3"/>
        <v>162</v>
      </c>
      <c r="AS18" s="99">
        <f t="shared" si="3"/>
        <v>162</v>
      </c>
      <c r="AT18" s="99">
        <f t="shared" si="3"/>
        <v>162</v>
      </c>
      <c r="AU18" s="99">
        <f t="shared" si="3"/>
        <v>162</v>
      </c>
      <c r="AV18" s="99">
        <f t="shared" si="3"/>
        <v>555</v>
      </c>
      <c r="AW18" s="99">
        <f t="shared" si="3"/>
        <v>239</v>
      </c>
      <c r="AX18" s="99">
        <f t="shared" si="3"/>
        <v>476</v>
      </c>
      <c r="AY18" s="99">
        <f t="shared" si="3"/>
        <v>318</v>
      </c>
      <c r="AZ18" s="99">
        <f t="shared" si="3"/>
        <v>7937</v>
      </c>
      <c r="BB18" s="105">
        <v>14</v>
      </c>
      <c r="BC18" s="105">
        <f t="shared" si="21"/>
        <v>412</v>
      </c>
      <c r="BD18" s="105">
        <f t="shared" si="4"/>
        <v>290</v>
      </c>
      <c r="BE18" s="105">
        <f t="shared" si="4"/>
        <v>208</v>
      </c>
      <c r="BF18" s="105">
        <f t="shared" si="4"/>
        <v>208</v>
      </c>
      <c r="BG18" s="105">
        <f t="shared" si="4"/>
        <v>208</v>
      </c>
      <c r="BH18" s="105">
        <f t="shared" si="4"/>
        <v>208</v>
      </c>
      <c r="BI18" s="105">
        <f t="shared" si="4"/>
        <v>712</v>
      </c>
      <c r="BJ18" s="105">
        <f t="shared" si="4"/>
        <v>306</v>
      </c>
      <c r="BK18" s="105">
        <f t="shared" si="4"/>
        <v>610</v>
      </c>
      <c r="BL18" s="105">
        <f t="shared" si="4"/>
        <v>408</v>
      </c>
      <c r="BM18" s="105">
        <f t="shared" si="4"/>
        <v>10176</v>
      </c>
      <c r="BO18" s="111">
        <v>14</v>
      </c>
      <c r="BP18" s="111">
        <f t="shared" si="22"/>
        <v>676</v>
      </c>
      <c r="BQ18" s="111">
        <f t="shared" si="23"/>
        <v>476</v>
      </c>
      <c r="BR18" s="111">
        <f t="shared" si="24"/>
        <v>341</v>
      </c>
      <c r="BS18" s="111">
        <f t="shared" si="25"/>
        <v>341</v>
      </c>
      <c r="BT18" s="111">
        <f t="shared" si="26"/>
        <v>341</v>
      </c>
      <c r="BU18" s="111">
        <f t="shared" si="27"/>
        <v>341</v>
      </c>
      <c r="BV18" s="111">
        <f t="shared" si="28"/>
        <v>1168</v>
      </c>
      <c r="BW18" s="111">
        <f t="shared" si="29"/>
        <v>502</v>
      </c>
      <c r="BX18" s="111">
        <f t="shared" si="30"/>
        <v>1001</v>
      </c>
      <c r="BY18" s="111">
        <f t="shared" si="31"/>
        <v>670</v>
      </c>
      <c r="BZ18" s="111">
        <f t="shared" si="32"/>
        <v>16699</v>
      </c>
      <c r="CB18" s="117">
        <v>14</v>
      </c>
      <c r="CC18" s="117">
        <f t="shared" si="33"/>
        <v>887</v>
      </c>
      <c r="CD18" s="117">
        <f t="shared" si="34"/>
        <v>625</v>
      </c>
      <c r="CE18" s="117">
        <f t="shared" si="35"/>
        <v>448</v>
      </c>
      <c r="CF18" s="117">
        <f t="shared" si="36"/>
        <v>448</v>
      </c>
      <c r="CG18" s="117">
        <f t="shared" si="37"/>
        <v>448</v>
      </c>
      <c r="CH18" s="117">
        <f t="shared" si="38"/>
        <v>448</v>
      </c>
      <c r="CI18" s="117">
        <f t="shared" si="39"/>
        <v>1533</v>
      </c>
      <c r="CJ18" s="117">
        <f t="shared" si="40"/>
        <v>659</v>
      </c>
      <c r="CK18" s="117">
        <f t="shared" si="41"/>
        <v>1314</v>
      </c>
      <c r="CL18" s="117">
        <f t="shared" si="42"/>
        <v>879</v>
      </c>
      <c r="CM18" s="117">
        <f t="shared" si="43"/>
        <v>21917</v>
      </c>
    </row>
    <row r="19" ht="16.5" spans="1:91">
      <c r="A19" s="78">
        <v>15</v>
      </c>
      <c r="B19" s="78">
        <f t="shared" si="44"/>
        <v>175</v>
      </c>
      <c r="C19" s="86">
        <v>10</v>
      </c>
      <c r="D19" s="78">
        <f t="shared" si="7"/>
        <v>123</v>
      </c>
      <c r="E19" s="78">
        <f t="shared" si="8"/>
        <v>88</v>
      </c>
      <c r="F19" s="78">
        <f t="shared" si="9"/>
        <v>88</v>
      </c>
      <c r="G19" s="78">
        <f t="shared" si="10"/>
        <v>88</v>
      </c>
      <c r="H19" s="78">
        <f t="shared" si="11"/>
        <v>88</v>
      </c>
      <c r="I19" s="78">
        <f t="shared" si="12"/>
        <v>302</v>
      </c>
      <c r="J19" s="78">
        <f t="shared" si="13"/>
        <v>129</v>
      </c>
      <c r="K19" s="78">
        <f t="shared" si="14"/>
        <v>259</v>
      </c>
      <c r="L19" s="78">
        <f t="shared" si="15"/>
        <v>173</v>
      </c>
      <c r="M19" s="78">
        <f t="shared" si="16"/>
        <v>4317</v>
      </c>
      <c r="O19" s="87">
        <v>15</v>
      </c>
      <c r="P19" s="87">
        <f t="shared" si="17"/>
        <v>219</v>
      </c>
      <c r="Q19" s="87">
        <f t="shared" si="18"/>
        <v>154</v>
      </c>
      <c r="R19" s="87">
        <f t="shared" si="0"/>
        <v>110</v>
      </c>
      <c r="S19" s="87">
        <f t="shared" si="0"/>
        <v>110</v>
      </c>
      <c r="T19" s="87">
        <f t="shared" si="0"/>
        <v>110</v>
      </c>
      <c r="U19" s="87">
        <f t="shared" si="0"/>
        <v>110</v>
      </c>
      <c r="V19" s="87">
        <f t="shared" si="0"/>
        <v>378</v>
      </c>
      <c r="W19" s="87">
        <f t="shared" si="1"/>
        <v>161</v>
      </c>
      <c r="X19" s="87">
        <f t="shared" si="1"/>
        <v>324</v>
      </c>
      <c r="Y19" s="87">
        <f t="shared" si="1"/>
        <v>216</v>
      </c>
      <c r="Z19" s="87">
        <f t="shared" si="1"/>
        <v>5396</v>
      </c>
      <c r="AB19" s="93">
        <v>15</v>
      </c>
      <c r="AC19" s="93">
        <f t="shared" si="19"/>
        <v>272</v>
      </c>
      <c r="AD19" s="93">
        <f t="shared" si="2"/>
        <v>191</v>
      </c>
      <c r="AE19" s="93">
        <f t="shared" si="2"/>
        <v>136</v>
      </c>
      <c r="AF19" s="93">
        <f t="shared" si="2"/>
        <v>136</v>
      </c>
      <c r="AG19" s="93">
        <f t="shared" si="2"/>
        <v>136</v>
      </c>
      <c r="AH19" s="93">
        <f t="shared" si="2"/>
        <v>136</v>
      </c>
      <c r="AI19" s="93">
        <f t="shared" si="2"/>
        <v>469</v>
      </c>
      <c r="AJ19" s="93">
        <f t="shared" si="2"/>
        <v>200</v>
      </c>
      <c r="AK19" s="93">
        <f t="shared" si="2"/>
        <v>402</v>
      </c>
      <c r="AL19" s="93">
        <f t="shared" si="2"/>
        <v>268</v>
      </c>
      <c r="AM19" s="93">
        <f t="shared" si="2"/>
        <v>6691</v>
      </c>
      <c r="AO19" s="99">
        <v>15</v>
      </c>
      <c r="AP19" s="99">
        <f t="shared" si="20"/>
        <v>342</v>
      </c>
      <c r="AQ19" s="99">
        <f t="shared" si="3"/>
        <v>240</v>
      </c>
      <c r="AR19" s="99">
        <f t="shared" si="3"/>
        <v>171</v>
      </c>
      <c r="AS19" s="99">
        <f t="shared" si="3"/>
        <v>171</v>
      </c>
      <c r="AT19" s="99">
        <f t="shared" si="3"/>
        <v>171</v>
      </c>
      <c r="AU19" s="99">
        <f t="shared" si="3"/>
        <v>171</v>
      </c>
      <c r="AV19" s="99">
        <f t="shared" si="3"/>
        <v>590</v>
      </c>
      <c r="AW19" s="99">
        <f t="shared" si="3"/>
        <v>252</v>
      </c>
      <c r="AX19" s="99">
        <f t="shared" si="3"/>
        <v>506</v>
      </c>
      <c r="AY19" s="99">
        <f t="shared" si="3"/>
        <v>337</v>
      </c>
      <c r="AZ19" s="99">
        <f t="shared" si="3"/>
        <v>8418</v>
      </c>
      <c r="BB19" s="105">
        <v>15</v>
      </c>
      <c r="BC19" s="105">
        <f t="shared" si="21"/>
        <v>438</v>
      </c>
      <c r="BD19" s="105">
        <f t="shared" si="4"/>
        <v>308</v>
      </c>
      <c r="BE19" s="105">
        <f t="shared" si="4"/>
        <v>219</v>
      </c>
      <c r="BF19" s="105">
        <f t="shared" si="4"/>
        <v>219</v>
      </c>
      <c r="BG19" s="105">
        <f t="shared" si="4"/>
        <v>219</v>
      </c>
      <c r="BH19" s="105">
        <f t="shared" si="4"/>
        <v>219</v>
      </c>
      <c r="BI19" s="105">
        <f t="shared" si="4"/>
        <v>756</v>
      </c>
      <c r="BJ19" s="105">
        <f t="shared" si="4"/>
        <v>323</v>
      </c>
      <c r="BK19" s="105">
        <f t="shared" si="4"/>
        <v>649</v>
      </c>
      <c r="BL19" s="105">
        <f t="shared" si="4"/>
        <v>432</v>
      </c>
      <c r="BM19" s="105">
        <f t="shared" si="4"/>
        <v>10792</v>
      </c>
      <c r="BO19" s="111">
        <v>15</v>
      </c>
      <c r="BP19" s="111">
        <f t="shared" si="22"/>
        <v>719</v>
      </c>
      <c r="BQ19" s="111">
        <f t="shared" si="23"/>
        <v>505</v>
      </c>
      <c r="BR19" s="111">
        <f t="shared" si="24"/>
        <v>359</v>
      </c>
      <c r="BS19" s="111">
        <f t="shared" si="25"/>
        <v>359</v>
      </c>
      <c r="BT19" s="111">
        <f t="shared" si="26"/>
        <v>359</v>
      </c>
      <c r="BU19" s="111">
        <f t="shared" si="27"/>
        <v>359</v>
      </c>
      <c r="BV19" s="111">
        <f t="shared" si="28"/>
        <v>1241</v>
      </c>
      <c r="BW19" s="111">
        <f t="shared" si="29"/>
        <v>530</v>
      </c>
      <c r="BX19" s="111">
        <f t="shared" si="30"/>
        <v>1065</v>
      </c>
      <c r="BY19" s="111">
        <f t="shared" si="31"/>
        <v>709</v>
      </c>
      <c r="BZ19" s="111">
        <f t="shared" si="32"/>
        <v>17710</v>
      </c>
      <c r="CB19" s="117">
        <v>15</v>
      </c>
      <c r="CC19" s="117">
        <f t="shared" si="33"/>
        <v>944</v>
      </c>
      <c r="CD19" s="117">
        <f t="shared" si="34"/>
        <v>663</v>
      </c>
      <c r="CE19" s="117">
        <f t="shared" si="35"/>
        <v>471</v>
      </c>
      <c r="CF19" s="117">
        <f t="shared" si="36"/>
        <v>471</v>
      </c>
      <c r="CG19" s="117">
        <f t="shared" si="37"/>
        <v>471</v>
      </c>
      <c r="CH19" s="117">
        <f t="shared" si="38"/>
        <v>471</v>
      </c>
      <c r="CI19" s="117">
        <f t="shared" si="39"/>
        <v>1629</v>
      </c>
      <c r="CJ19" s="117">
        <f t="shared" si="40"/>
        <v>696</v>
      </c>
      <c r="CK19" s="117">
        <f t="shared" si="41"/>
        <v>1398</v>
      </c>
      <c r="CL19" s="117">
        <f t="shared" si="42"/>
        <v>931</v>
      </c>
      <c r="CM19" s="117">
        <f t="shared" si="43"/>
        <v>23244</v>
      </c>
    </row>
    <row r="20" ht="16.5" spans="1:91">
      <c r="A20" s="78">
        <v>16</v>
      </c>
      <c r="B20" s="78">
        <f t="shared" si="44"/>
        <v>185</v>
      </c>
      <c r="C20" s="86">
        <v>10</v>
      </c>
      <c r="D20" s="78">
        <f t="shared" si="7"/>
        <v>130</v>
      </c>
      <c r="E20" s="78">
        <f t="shared" si="8"/>
        <v>93</v>
      </c>
      <c r="F20" s="78">
        <f t="shared" si="9"/>
        <v>93</v>
      </c>
      <c r="G20" s="78">
        <f t="shared" si="10"/>
        <v>93</v>
      </c>
      <c r="H20" s="78">
        <f t="shared" si="11"/>
        <v>93</v>
      </c>
      <c r="I20" s="78">
        <f t="shared" si="12"/>
        <v>319</v>
      </c>
      <c r="J20" s="78">
        <f t="shared" si="13"/>
        <v>137</v>
      </c>
      <c r="K20" s="78">
        <f t="shared" si="14"/>
        <v>274</v>
      </c>
      <c r="L20" s="78">
        <f t="shared" si="15"/>
        <v>183</v>
      </c>
      <c r="M20" s="78">
        <f t="shared" si="16"/>
        <v>4563</v>
      </c>
      <c r="O20" s="87">
        <v>16</v>
      </c>
      <c r="P20" s="87">
        <f t="shared" si="17"/>
        <v>231</v>
      </c>
      <c r="Q20" s="87">
        <f t="shared" si="18"/>
        <v>163</v>
      </c>
      <c r="R20" s="87">
        <f t="shared" si="0"/>
        <v>116</v>
      </c>
      <c r="S20" s="87">
        <f t="shared" si="0"/>
        <v>116</v>
      </c>
      <c r="T20" s="87">
        <f t="shared" si="0"/>
        <v>116</v>
      </c>
      <c r="U20" s="87">
        <f t="shared" si="0"/>
        <v>116</v>
      </c>
      <c r="V20" s="87">
        <f t="shared" si="0"/>
        <v>399</v>
      </c>
      <c r="W20" s="87">
        <f t="shared" si="1"/>
        <v>171</v>
      </c>
      <c r="X20" s="87">
        <f t="shared" si="1"/>
        <v>343</v>
      </c>
      <c r="Y20" s="87">
        <f t="shared" si="1"/>
        <v>229</v>
      </c>
      <c r="Z20" s="87">
        <f t="shared" si="1"/>
        <v>5704</v>
      </c>
      <c r="AB20" s="93">
        <v>16</v>
      </c>
      <c r="AC20" s="93">
        <f t="shared" si="19"/>
        <v>286</v>
      </c>
      <c r="AD20" s="93">
        <f t="shared" si="2"/>
        <v>202</v>
      </c>
      <c r="AE20" s="93">
        <f t="shared" si="2"/>
        <v>144</v>
      </c>
      <c r="AF20" s="93">
        <f t="shared" si="2"/>
        <v>144</v>
      </c>
      <c r="AG20" s="93">
        <f t="shared" si="2"/>
        <v>144</v>
      </c>
      <c r="AH20" s="93">
        <f t="shared" si="2"/>
        <v>144</v>
      </c>
      <c r="AI20" s="93">
        <f t="shared" si="2"/>
        <v>495</v>
      </c>
      <c r="AJ20" s="93">
        <f t="shared" si="2"/>
        <v>212</v>
      </c>
      <c r="AK20" s="93">
        <f t="shared" si="2"/>
        <v>425</v>
      </c>
      <c r="AL20" s="93">
        <f t="shared" si="2"/>
        <v>284</v>
      </c>
      <c r="AM20" s="93">
        <f t="shared" si="2"/>
        <v>7073</v>
      </c>
      <c r="AO20" s="99">
        <v>16</v>
      </c>
      <c r="AP20" s="99">
        <f t="shared" si="20"/>
        <v>360</v>
      </c>
      <c r="AQ20" s="99">
        <f t="shared" si="3"/>
        <v>254</v>
      </c>
      <c r="AR20" s="99">
        <f t="shared" si="3"/>
        <v>181</v>
      </c>
      <c r="AS20" s="99">
        <f t="shared" si="3"/>
        <v>181</v>
      </c>
      <c r="AT20" s="99">
        <f t="shared" si="3"/>
        <v>181</v>
      </c>
      <c r="AU20" s="99">
        <f t="shared" si="3"/>
        <v>181</v>
      </c>
      <c r="AV20" s="99">
        <f t="shared" si="3"/>
        <v>623</v>
      </c>
      <c r="AW20" s="99">
        <f t="shared" si="3"/>
        <v>267</v>
      </c>
      <c r="AX20" s="99">
        <f t="shared" si="3"/>
        <v>535</v>
      </c>
      <c r="AY20" s="99">
        <f t="shared" si="3"/>
        <v>357</v>
      </c>
      <c r="AZ20" s="99">
        <f t="shared" si="3"/>
        <v>8898</v>
      </c>
      <c r="BB20" s="105">
        <v>16</v>
      </c>
      <c r="BC20" s="105">
        <f t="shared" si="21"/>
        <v>462</v>
      </c>
      <c r="BD20" s="105">
        <f t="shared" si="4"/>
        <v>326</v>
      </c>
      <c r="BE20" s="105">
        <f t="shared" si="4"/>
        <v>232</v>
      </c>
      <c r="BF20" s="105">
        <f t="shared" si="4"/>
        <v>232</v>
      </c>
      <c r="BG20" s="105">
        <f t="shared" si="4"/>
        <v>232</v>
      </c>
      <c r="BH20" s="105">
        <f t="shared" si="4"/>
        <v>232</v>
      </c>
      <c r="BI20" s="105">
        <f t="shared" si="4"/>
        <v>799</v>
      </c>
      <c r="BJ20" s="105">
        <f t="shared" si="4"/>
        <v>342</v>
      </c>
      <c r="BK20" s="105">
        <f t="shared" si="4"/>
        <v>686</v>
      </c>
      <c r="BL20" s="105">
        <f t="shared" si="4"/>
        <v>458</v>
      </c>
      <c r="BM20" s="105">
        <f t="shared" si="4"/>
        <v>11408</v>
      </c>
      <c r="BO20" s="111">
        <v>16</v>
      </c>
      <c r="BP20" s="111">
        <f t="shared" si="22"/>
        <v>758</v>
      </c>
      <c r="BQ20" s="111">
        <f t="shared" si="23"/>
        <v>535</v>
      </c>
      <c r="BR20" s="111">
        <f t="shared" si="24"/>
        <v>381</v>
      </c>
      <c r="BS20" s="111">
        <f t="shared" si="25"/>
        <v>381</v>
      </c>
      <c r="BT20" s="111">
        <f t="shared" si="26"/>
        <v>381</v>
      </c>
      <c r="BU20" s="111">
        <f t="shared" si="27"/>
        <v>381</v>
      </c>
      <c r="BV20" s="111">
        <f t="shared" si="28"/>
        <v>1311</v>
      </c>
      <c r="BW20" s="111">
        <f t="shared" si="29"/>
        <v>561</v>
      </c>
      <c r="BX20" s="111">
        <f t="shared" si="30"/>
        <v>1126</v>
      </c>
      <c r="BY20" s="111">
        <f t="shared" si="31"/>
        <v>752</v>
      </c>
      <c r="BZ20" s="111">
        <f t="shared" si="32"/>
        <v>18721</v>
      </c>
      <c r="CB20" s="117">
        <v>16</v>
      </c>
      <c r="CC20" s="117">
        <f t="shared" si="33"/>
        <v>995</v>
      </c>
      <c r="CD20" s="117">
        <f t="shared" si="34"/>
        <v>702</v>
      </c>
      <c r="CE20" s="117">
        <f t="shared" si="35"/>
        <v>500</v>
      </c>
      <c r="CF20" s="117">
        <f t="shared" si="36"/>
        <v>500</v>
      </c>
      <c r="CG20" s="117">
        <f t="shared" si="37"/>
        <v>500</v>
      </c>
      <c r="CH20" s="117">
        <f t="shared" si="38"/>
        <v>500</v>
      </c>
      <c r="CI20" s="117">
        <f t="shared" si="39"/>
        <v>1721</v>
      </c>
      <c r="CJ20" s="117">
        <f t="shared" si="40"/>
        <v>736</v>
      </c>
      <c r="CK20" s="117">
        <f t="shared" si="41"/>
        <v>1478</v>
      </c>
      <c r="CL20" s="117">
        <f t="shared" si="42"/>
        <v>987</v>
      </c>
      <c r="CM20" s="117">
        <f t="shared" si="43"/>
        <v>24571</v>
      </c>
    </row>
    <row r="21" ht="16.5" spans="1:91">
      <c r="A21" s="78">
        <v>17</v>
      </c>
      <c r="B21" s="78">
        <f t="shared" si="44"/>
        <v>195</v>
      </c>
      <c r="C21" s="86">
        <v>10</v>
      </c>
      <c r="D21" s="78">
        <f t="shared" si="7"/>
        <v>137</v>
      </c>
      <c r="E21" s="78">
        <f t="shared" si="8"/>
        <v>98</v>
      </c>
      <c r="F21" s="78">
        <f t="shared" si="9"/>
        <v>98</v>
      </c>
      <c r="G21" s="78">
        <f t="shared" si="10"/>
        <v>98</v>
      </c>
      <c r="H21" s="78">
        <f t="shared" si="11"/>
        <v>98</v>
      </c>
      <c r="I21" s="78">
        <f t="shared" si="12"/>
        <v>337</v>
      </c>
      <c r="J21" s="78">
        <f t="shared" si="13"/>
        <v>144</v>
      </c>
      <c r="K21" s="78">
        <f t="shared" si="14"/>
        <v>289</v>
      </c>
      <c r="L21" s="78">
        <f t="shared" si="15"/>
        <v>193</v>
      </c>
      <c r="M21" s="78">
        <f t="shared" si="16"/>
        <v>4810</v>
      </c>
      <c r="O21" s="87">
        <v>17</v>
      </c>
      <c r="P21" s="87">
        <f t="shared" si="17"/>
        <v>244</v>
      </c>
      <c r="Q21" s="87">
        <f t="shared" si="18"/>
        <v>171</v>
      </c>
      <c r="R21" s="87">
        <f t="shared" si="18"/>
        <v>123</v>
      </c>
      <c r="S21" s="87">
        <f t="shared" si="18"/>
        <v>123</v>
      </c>
      <c r="T21" s="87">
        <f t="shared" si="18"/>
        <v>123</v>
      </c>
      <c r="U21" s="87">
        <f t="shared" si="18"/>
        <v>123</v>
      </c>
      <c r="V21" s="87">
        <f t="shared" si="18"/>
        <v>421</v>
      </c>
      <c r="W21" s="87">
        <f t="shared" si="18"/>
        <v>180</v>
      </c>
      <c r="X21" s="87">
        <f t="shared" si="18"/>
        <v>361</v>
      </c>
      <c r="Y21" s="87">
        <f t="shared" si="18"/>
        <v>241</v>
      </c>
      <c r="Z21" s="87">
        <f t="shared" si="18"/>
        <v>6013</v>
      </c>
      <c r="AB21" s="93">
        <v>17</v>
      </c>
      <c r="AC21" s="93">
        <f t="shared" si="19"/>
        <v>303</v>
      </c>
      <c r="AD21" s="93">
        <f t="shared" si="19"/>
        <v>212</v>
      </c>
      <c r="AE21" s="93">
        <f t="shared" si="19"/>
        <v>153</v>
      </c>
      <c r="AF21" s="93">
        <f t="shared" si="19"/>
        <v>153</v>
      </c>
      <c r="AG21" s="93">
        <f t="shared" si="19"/>
        <v>153</v>
      </c>
      <c r="AH21" s="93">
        <f t="shared" si="19"/>
        <v>153</v>
      </c>
      <c r="AI21" s="93">
        <f t="shared" si="19"/>
        <v>522</v>
      </c>
      <c r="AJ21" s="93">
        <f t="shared" si="19"/>
        <v>223</v>
      </c>
      <c r="AK21" s="93">
        <f t="shared" si="19"/>
        <v>448</v>
      </c>
      <c r="AL21" s="93">
        <f t="shared" si="19"/>
        <v>299</v>
      </c>
      <c r="AM21" s="93">
        <f t="shared" si="19"/>
        <v>7456</v>
      </c>
      <c r="AO21" s="99">
        <v>17</v>
      </c>
      <c r="AP21" s="99">
        <f t="shared" si="20"/>
        <v>381</v>
      </c>
      <c r="AQ21" s="99">
        <f t="shared" si="20"/>
        <v>267</v>
      </c>
      <c r="AR21" s="99">
        <f t="shared" si="20"/>
        <v>192</v>
      </c>
      <c r="AS21" s="99">
        <f t="shared" si="20"/>
        <v>192</v>
      </c>
      <c r="AT21" s="99">
        <f t="shared" si="20"/>
        <v>192</v>
      </c>
      <c r="AU21" s="99">
        <f t="shared" si="20"/>
        <v>192</v>
      </c>
      <c r="AV21" s="99">
        <f t="shared" si="20"/>
        <v>657</v>
      </c>
      <c r="AW21" s="99">
        <f t="shared" si="20"/>
        <v>281</v>
      </c>
      <c r="AX21" s="99">
        <f t="shared" si="20"/>
        <v>564</v>
      </c>
      <c r="AY21" s="99">
        <f t="shared" si="20"/>
        <v>376</v>
      </c>
      <c r="AZ21" s="99">
        <f t="shared" si="20"/>
        <v>9380</v>
      </c>
      <c r="BB21" s="105">
        <v>17</v>
      </c>
      <c r="BC21" s="105">
        <f t="shared" si="21"/>
        <v>488</v>
      </c>
      <c r="BD21" s="105">
        <f t="shared" si="21"/>
        <v>342</v>
      </c>
      <c r="BE21" s="105">
        <f t="shared" si="21"/>
        <v>246</v>
      </c>
      <c r="BF21" s="105">
        <f t="shared" si="21"/>
        <v>246</v>
      </c>
      <c r="BG21" s="105">
        <f t="shared" si="21"/>
        <v>246</v>
      </c>
      <c r="BH21" s="105">
        <f t="shared" si="21"/>
        <v>246</v>
      </c>
      <c r="BI21" s="105">
        <f t="shared" si="21"/>
        <v>842</v>
      </c>
      <c r="BJ21" s="105">
        <f t="shared" si="21"/>
        <v>360</v>
      </c>
      <c r="BK21" s="105">
        <f t="shared" si="21"/>
        <v>723</v>
      </c>
      <c r="BL21" s="105">
        <f t="shared" si="21"/>
        <v>482</v>
      </c>
      <c r="BM21" s="105">
        <f t="shared" si="21"/>
        <v>12026</v>
      </c>
      <c r="BO21" s="111">
        <v>17</v>
      </c>
      <c r="BP21" s="111">
        <f t="shared" si="22"/>
        <v>801</v>
      </c>
      <c r="BQ21" s="111">
        <f t="shared" si="23"/>
        <v>561</v>
      </c>
      <c r="BR21" s="111">
        <f t="shared" si="24"/>
        <v>404</v>
      </c>
      <c r="BS21" s="111">
        <f t="shared" si="25"/>
        <v>404</v>
      </c>
      <c r="BT21" s="111">
        <f t="shared" si="26"/>
        <v>404</v>
      </c>
      <c r="BU21" s="111">
        <f t="shared" si="27"/>
        <v>404</v>
      </c>
      <c r="BV21" s="111">
        <f t="shared" si="28"/>
        <v>1382</v>
      </c>
      <c r="BW21" s="111">
        <f t="shared" si="29"/>
        <v>591</v>
      </c>
      <c r="BX21" s="111">
        <f t="shared" si="30"/>
        <v>1186</v>
      </c>
      <c r="BY21" s="111">
        <f t="shared" si="31"/>
        <v>791</v>
      </c>
      <c r="BZ21" s="111">
        <f t="shared" si="32"/>
        <v>19735</v>
      </c>
      <c r="CB21" s="117">
        <v>17</v>
      </c>
      <c r="CC21" s="117">
        <f t="shared" si="33"/>
        <v>1051</v>
      </c>
      <c r="CD21" s="117">
        <f t="shared" si="34"/>
        <v>736</v>
      </c>
      <c r="CE21" s="117">
        <f t="shared" si="35"/>
        <v>530</v>
      </c>
      <c r="CF21" s="117">
        <f t="shared" si="36"/>
        <v>530</v>
      </c>
      <c r="CG21" s="117">
        <f t="shared" si="37"/>
        <v>530</v>
      </c>
      <c r="CH21" s="117">
        <f t="shared" si="38"/>
        <v>530</v>
      </c>
      <c r="CI21" s="117">
        <f t="shared" si="39"/>
        <v>1814</v>
      </c>
      <c r="CJ21" s="117">
        <f t="shared" si="40"/>
        <v>776</v>
      </c>
      <c r="CK21" s="117">
        <f t="shared" si="41"/>
        <v>1557</v>
      </c>
      <c r="CL21" s="117">
        <f t="shared" si="42"/>
        <v>1038</v>
      </c>
      <c r="CM21" s="117">
        <f t="shared" si="43"/>
        <v>25902</v>
      </c>
    </row>
    <row r="22" ht="16.5" spans="1:91">
      <c r="A22" s="78">
        <v>18</v>
      </c>
      <c r="B22" s="78">
        <f t="shared" si="44"/>
        <v>205</v>
      </c>
      <c r="C22" s="86">
        <v>10</v>
      </c>
      <c r="D22" s="78">
        <f t="shared" si="7"/>
        <v>144</v>
      </c>
      <c r="E22" s="78">
        <f t="shared" si="8"/>
        <v>103</v>
      </c>
      <c r="F22" s="78">
        <f t="shared" si="9"/>
        <v>103</v>
      </c>
      <c r="G22" s="78">
        <f t="shared" si="10"/>
        <v>103</v>
      </c>
      <c r="H22" s="78">
        <f t="shared" si="11"/>
        <v>103</v>
      </c>
      <c r="I22" s="78">
        <f t="shared" si="12"/>
        <v>354</v>
      </c>
      <c r="J22" s="78">
        <f t="shared" si="13"/>
        <v>152</v>
      </c>
      <c r="K22" s="78">
        <f t="shared" si="14"/>
        <v>303</v>
      </c>
      <c r="L22" s="78">
        <f t="shared" si="15"/>
        <v>202</v>
      </c>
      <c r="M22" s="78">
        <f t="shared" si="16"/>
        <v>5057</v>
      </c>
      <c r="O22" s="87">
        <v>18</v>
      </c>
      <c r="P22" s="87">
        <f t="shared" si="17"/>
        <v>256</v>
      </c>
      <c r="Q22" s="87">
        <f t="shared" si="18"/>
        <v>180</v>
      </c>
      <c r="R22" s="87">
        <f t="shared" si="18"/>
        <v>129</v>
      </c>
      <c r="S22" s="87">
        <f t="shared" si="18"/>
        <v>129</v>
      </c>
      <c r="T22" s="87">
        <f t="shared" si="18"/>
        <v>129</v>
      </c>
      <c r="U22" s="87">
        <f t="shared" si="18"/>
        <v>129</v>
      </c>
      <c r="V22" s="87">
        <f t="shared" si="18"/>
        <v>443</v>
      </c>
      <c r="W22" s="87">
        <f t="shared" si="18"/>
        <v>190</v>
      </c>
      <c r="X22" s="87">
        <f t="shared" si="18"/>
        <v>379</v>
      </c>
      <c r="Y22" s="87">
        <f t="shared" si="18"/>
        <v>253</v>
      </c>
      <c r="Z22" s="87">
        <f t="shared" si="18"/>
        <v>6321</v>
      </c>
      <c r="AB22" s="93">
        <v>18</v>
      </c>
      <c r="AC22" s="93">
        <f t="shared" si="19"/>
        <v>317</v>
      </c>
      <c r="AD22" s="93">
        <f t="shared" si="19"/>
        <v>223</v>
      </c>
      <c r="AE22" s="93">
        <f t="shared" si="19"/>
        <v>160</v>
      </c>
      <c r="AF22" s="93">
        <f t="shared" si="19"/>
        <v>160</v>
      </c>
      <c r="AG22" s="93">
        <f t="shared" si="19"/>
        <v>160</v>
      </c>
      <c r="AH22" s="93">
        <f t="shared" si="19"/>
        <v>160</v>
      </c>
      <c r="AI22" s="93">
        <f t="shared" si="19"/>
        <v>549</v>
      </c>
      <c r="AJ22" s="93">
        <f t="shared" si="19"/>
        <v>236</v>
      </c>
      <c r="AK22" s="93">
        <f t="shared" si="19"/>
        <v>470</v>
      </c>
      <c r="AL22" s="93">
        <f t="shared" si="19"/>
        <v>314</v>
      </c>
      <c r="AM22" s="93">
        <f t="shared" si="19"/>
        <v>7838</v>
      </c>
      <c r="AO22" s="99">
        <v>18</v>
      </c>
      <c r="AP22" s="99">
        <f t="shared" si="20"/>
        <v>399</v>
      </c>
      <c r="AQ22" s="99">
        <f t="shared" si="20"/>
        <v>281</v>
      </c>
      <c r="AR22" s="99">
        <f t="shared" si="20"/>
        <v>201</v>
      </c>
      <c r="AS22" s="99">
        <f t="shared" si="20"/>
        <v>201</v>
      </c>
      <c r="AT22" s="99">
        <f t="shared" si="20"/>
        <v>201</v>
      </c>
      <c r="AU22" s="99">
        <f t="shared" si="20"/>
        <v>201</v>
      </c>
      <c r="AV22" s="99">
        <f t="shared" si="20"/>
        <v>691</v>
      </c>
      <c r="AW22" s="99">
        <f t="shared" si="20"/>
        <v>297</v>
      </c>
      <c r="AX22" s="99">
        <f t="shared" si="20"/>
        <v>591</v>
      </c>
      <c r="AY22" s="99">
        <f t="shared" si="20"/>
        <v>395</v>
      </c>
      <c r="AZ22" s="99">
        <f t="shared" si="20"/>
        <v>9861</v>
      </c>
      <c r="BB22" s="105">
        <v>18</v>
      </c>
      <c r="BC22" s="105">
        <f t="shared" si="21"/>
        <v>512</v>
      </c>
      <c r="BD22" s="105">
        <f t="shared" si="21"/>
        <v>360</v>
      </c>
      <c r="BE22" s="105">
        <f t="shared" si="21"/>
        <v>258</v>
      </c>
      <c r="BF22" s="105">
        <f t="shared" si="21"/>
        <v>258</v>
      </c>
      <c r="BG22" s="105">
        <f t="shared" si="21"/>
        <v>258</v>
      </c>
      <c r="BH22" s="105">
        <f t="shared" si="21"/>
        <v>258</v>
      </c>
      <c r="BI22" s="105">
        <f t="shared" si="21"/>
        <v>886</v>
      </c>
      <c r="BJ22" s="105">
        <f t="shared" si="21"/>
        <v>381</v>
      </c>
      <c r="BK22" s="105">
        <f t="shared" si="21"/>
        <v>758</v>
      </c>
      <c r="BL22" s="105">
        <f t="shared" si="21"/>
        <v>506</v>
      </c>
      <c r="BM22" s="105">
        <f t="shared" si="21"/>
        <v>12642</v>
      </c>
      <c r="BO22" s="111">
        <v>18</v>
      </c>
      <c r="BP22" s="111">
        <f t="shared" si="22"/>
        <v>840</v>
      </c>
      <c r="BQ22" s="111">
        <f t="shared" si="23"/>
        <v>591</v>
      </c>
      <c r="BR22" s="111">
        <f t="shared" si="24"/>
        <v>423</v>
      </c>
      <c r="BS22" s="111">
        <f t="shared" si="25"/>
        <v>423</v>
      </c>
      <c r="BT22" s="111">
        <f t="shared" si="26"/>
        <v>423</v>
      </c>
      <c r="BU22" s="111">
        <f t="shared" si="27"/>
        <v>423</v>
      </c>
      <c r="BV22" s="111">
        <f t="shared" si="28"/>
        <v>1454</v>
      </c>
      <c r="BW22" s="111">
        <f t="shared" si="29"/>
        <v>625</v>
      </c>
      <c r="BX22" s="111">
        <f t="shared" si="30"/>
        <v>1244</v>
      </c>
      <c r="BY22" s="111">
        <f t="shared" si="31"/>
        <v>830</v>
      </c>
      <c r="BZ22" s="111">
        <f t="shared" si="32"/>
        <v>20746</v>
      </c>
      <c r="CB22" s="117">
        <v>18</v>
      </c>
      <c r="CC22" s="117">
        <f t="shared" si="33"/>
        <v>1103</v>
      </c>
      <c r="CD22" s="117">
        <f t="shared" si="34"/>
        <v>776</v>
      </c>
      <c r="CE22" s="117">
        <f t="shared" si="35"/>
        <v>555</v>
      </c>
      <c r="CF22" s="117">
        <f t="shared" si="36"/>
        <v>555</v>
      </c>
      <c r="CG22" s="117">
        <f t="shared" si="37"/>
        <v>555</v>
      </c>
      <c r="CH22" s="117">
        <f t="shared" si="38"/>
        <v>555</v>
      </c>
      <c r="CI22" s="117">
        <f t="shared" si="39"/>
        <v>1908</v>
      </c>
      <c r="CJ22" s="117">
        <f t="shared" si="40"/>
        <v>820</v>
      </c>
      <c r="CK22" s="117">
        <f t="shared" si="41"/>
        <v>1633</v>
      </c>
      <c r="CL22" s="117">
        <f t="shared" si="42"/>
        <v>1089</v>
      </c>
      <c r="CM22" s="117">
        <f t="shared" si="43"/>
        <v>27229</v>
      </c>
    </row>
    <row r="23" ht="16.5" spans="1:91">
      <c r="A23" s="78">
        <v>19</v>
      </c>
      <c r="B23" s="78">
        <f t="shared" si="44"/>
        <v>215</v>
      </c>
      <c r="C23" s="86">
        <v>10</v>
      </c>
      <c r="D23" s="78">
        <f t="shared" si="7"/>
        <v>151</v>
      </c>
      <c r="E23" s="78">
        <f t="shared" si="8"/>
        <v>108</v>
      </c>
      <c r="F23" s="78">
        <f t="shared" si="9"/>
        <v>108</v>
      </c>
      <c r="G23" s="78">
        <f t="shared" si="10"/>
        <v>108</v>
      </c>
      <c r="H23" s="78">
        <f t="shared" si="11"/>
        <v>108</v>
      </c>
      <c r="I23" s="78">
        <f t="shared" si="12"/>
        <v>371</v>
      </c>
      <c r="J23" s="78">
        <f t="shared" si="13"/>
        <v>159</v>
      </c>
      <c r="K23" s="78">
        <f t="shared" si="14"/>
        <v>318</v>
      </c>
      <c r="L23" s="78">
        <f t="shared" si="15"/>
        <v>212</v>
      </c>
      <c r="M23" s="78">
        <f t="shared" si="16"/>
        <v>5303</v>
      </c>
      <c r="O23" s="87">
        <v>19</v>
      </c>
      <c r="P23" s="87">
        <f t="shared" si="17"/>
        <v>269</v>
      </c>
      <c r="Q23" s="87">
        <f t="shared" si="18"/>
        <v>189</v>
      </c>
      <c r="R23" s="87">
        <f t="shared" si="18"/>
        <v>135</v>
      </c>
      <c r="S23" s="87">
        <f t="shared" si="18"/>
        <v>135</v>
      </c>
      <c r="T23" s="87">
        <f t="shared" si="18"/>
        <v>135</v>
      </c>
      <c r="U23" s="87">
        <f t="shared" si="18"/>
        <v>135</v>
      </c>
      <c r="V23" s="87">
        <f t="shared" si="18"/>
        <v>464</v>
      </c>
      <c r="W23" s="87">
        <f t="shared" si="18"/>
        <v>199</v>
      </c>
      <c r="X23" s="87">
        <f t="shared" si="18"/>
        <v>398</v>
      </c>
      <c r="Y23" s="87">
        <f t="shared" si="18"/>
        <v>265</v>
      </c>
      <c r="Z23" s="87">
        <f t="shared" si="18"/>
        <v>6629</v>
      </c>
      <c r="AB23" s="93">
        <v>19</v>
      </c>
      <c r="AC23" s="93">
        <f t="shared" si="19"/>
        <v>334</v>
      </c>
      <c r="AD23" s="93">
        <f t="shared" si="19"/>
        <v>234</v>
      </c>
      <c r="AE23" s="93">
        <f t="shared" si="19"/>
        <v>167</v>
      </c>
      <c r="AF23" s="93">
        <f t="shared" si="19"/>
        <v>167</v>
      </c>
      <c r="AG23" s="93">
        <f t="shared" si="19"/>
        <v>167</v>
      </c>
      <c r="AH23" s="93">
        <f t="shared" si="19"/>
        <v>167</v>
      </c>
      <c r="AI23" s="93">
        <f t="shared" si="19"/>
        <v>575</v>
      </c>
      <c r="AJ23" s="93">
        <f t="shared" si="19"/>
        <v>247</v>
      </c>
      <c r="AK23" s="93">
        <f t="shared" si="19"/>
        <v>494</v>
      </c>
      <c r="AL23" s="93">
        <f t="shared" si="19"/>
        <v>329</v>
      </c>
      <c r="AM23" s="93">
        <f t="shared" si="19"/>
        <v>8220</v>
      </c>
      <c r="AO23" s="99">
        <v>19</v>
      </c>
      <c r="AP23" s="99">
        <f t="shared" si="20"/>
        <v>420</v>
      </c>
      <c r="AQ23" s="99">
        <f t="shared" si="20"/>
        <v>294</v>
      </c>
      <c r="AR23" s="99">
        <f t="shared" si="20"/>
        <v>210</v>
      </c>
      <c r="AS23" s="99">
        <f t="shared" si="20"/>
        <v>210</v>
      </c>
      <c r="AT23" s="99">
        <f t="shared" si="20"/>
        <v>210</v>
      </c>
      <c r="AU23" s="99">
        <f t="shared" si="20"/>
        <v>210</v>
      </c>
      <c r="AV23" s="99">
        <f t="shared" si="20"/>
        <v>723</v>
      </c>
      <c r="AW23" s="99">
        <f t="shared" si="20"/>
        <v>311</v>
      </c>
      <c r="AX23" s="99">
        <f t="shared" si="20"/>
        <v>621</v>
      </c>
      <c r="AY23" s="99">
        <f t="shared" si="20"/>
        <v>414</v>
      </c>
      <c r="AZ23" s="99">
        <f t="shared" si="20"/>
        <v>10341</v>
      </c>
      <c r="BB23" s="105">
        <v>19</v>
      </c>
      <c r="BC23" s="105">
        <f t="shared" si="21"/>
        <v>538</v>
      </c>
      <c r="BD23" s="105">
        <f t="shared" si="21"/>
        <v>377</v>
      </c>
      <c r="BE23" s="105">
        <f t="shared" si="21"/>
        <v>269</v>
      </c>
      <c r="BF23" s="105">
        <f t="shared" si="21"/>
        <v>269</v>
      </c>
      <c r="BG23" s="105">
        <f t="shared" si="21"/>
        <v>269</v>
      </c>
      <c r="BH23" s="105">
        <f t="shared" si="21"/>
        <v>269</v>
      </c>
      <c r="BI23" s="105">
        <f t="shared" si="21"/>
        <v>927</v>
      </c>
      <c r="BJ23" s="105">
        <f t="shared" si="21"/>
        <v>399</v>
      </c>
      <c r="BK23" s="105">
        <f t="shared" si="21"/>
        <v>796</v>
      </c>
      <c r="BL23" s="105">
        <f t="shared" si="21"/>
        <v>531</v>
      </c>
      <c r="BM23" s="105">
        <f t="shared" si="21"/>
        <v>13258</v>
      </c>
      <c r="BO23" s="111">
        <v>19</v>
      </c>
      <c r="BP23" s="111">
        <f t="shared" si="22"/>
        <v>883</v>
      </c>
      <c r="BQ23" s="111">
        <f t="shared" si="23"/>
        <v>619</v>
      </c>
      <c r="BR23" s="111">
        <f t="shared" si="24"/>
        <v>441</v>
      </c>
      <c r="BS23" s="111">
        <f t="shared" si="25"/>
        <v>441</v>
      </c>
      <c r="BT23" s="111">
        <f t="shared" si="26"/>
        <v>441</v>
      </c>
      <c r="BU23" s="111">
        <f t="shared" si="27"/>
        <v>441</v>
      </c>
      <c r="BV23" s="111">
        <f t="shared" si="28"/>
        <v>1521</v>
      </c>
      <c r="BW23" s="111">
        <f t="shared" si="29"/>
        <v>655</v>
      </c>
      <c r="BX23" s="111">
        <f t="shared" si="30"/>
        <v>1306</v>
      </c>
      <c r="BY23" s="111">
        <f t="shared" si="31"/>
        <v>871</v>
      </c>
      <c r="BZ23" s="111">
        <f t="shared" si="32"/>
        <v>21757</v>
      </c>
      <c r="CB23" s="117">
        <v>19</v>
      </c>
      <c r="CC23" s="117">
        <f t="shared" si="33"/>
        <v>1159</v>
      </c>
      <c r="CD23" s="117">
        <f t="shared" si="34"/>
        <v>812</v>
      </c>
      <c r="CE23" s="117">
        <f t="shared" si="35"/>
        <v>579</v>
      </c>
      <c r="CF23" s="117">
        <f t="shared" si="36"/>
        <v>579</v>
      </c>
      <c r="CG23" s="117">
        <f t="shared" si="37"/>
        <v>579</v>
      </c>
      <c r="CH23" s="117">
        <f t="shared" si="38"/>
        <v>579</v>
      </c>
      <c r="CI23" s="117">
        <f t="shared" si="39"/>
        <v>1996</v>
      </c>
      <c r="CJ23" s="117">
        <f t="shared" si="40"/>
        <v>860</v>
      </c>
      <c r="CK23" s="117">
        <f t="shared" si="41"/>
        <v>1714</v>
      </c>
      <c r="CL23" s="117">
        <f t="shared" si="42"/>
        <v>1143</v>
      </c>
      <c r="CM23" s="117">
        <f t="shared" si="43"/>
        <v>28556</v>
      </c>
    </row>
    <row r="24" ht="16.5" spans="1:91">
      <c r="A24" s="78">
        <v>20</v>
      </c>
      <c r="B24" s="78">
        <f t="shared" si="44"/>
        <v>225</v>
      </c>
      <c r="C24" s="86">
        <v>10</v>
      </c>
      <c r="D24" s="78">
        <f t="shared" si="7"/>
        <v>158</v>
      </c>
      <c r="E24" s="78">
        <f t="shared" si="8"/>
        <v>113</v>
      </c>
      <c r="F24" s="78">
        <f t="shared" si="9"/>
        <v>113</v>
      </c>
      <c r="G24" s="78">
        <f t="shared" si="10"/>
        <v>113</v>
      </c>
      <c r="H24" s="78">
        <f t="shared" si="11"/>
        <v>113</v>
      </c>
      <c r="I24" s="78">
        <f t="shared" si="12"/>
        <v>389</v>
      </c>
      <c r="J24" s="78">
        <f t="shared" si="13"/>
        <v>167</v>
      </c>
      <c r="K24" s="78">
        <f t="shared" si="14"/>
        <v>333</v>
      </c>
      <c r="L24" s="78">
        <f t="shared" si="15"/>
        <v>222</v>
      </c>
      <c r="M24" s="78">
        <f t="shared" si="16"/>
        <v>5550</v>
      </c>
      <c r="O24" s="87">
        <v>20</v>
      </c>
      <c r="P24" s="87">
        <f t="shared" si="17"/>
        <v>281</v>
      </c>
      <c r="Q24" s="87">
        <f t="shared" si="18"/>
        <v>198</v>
      </c>
      <c r="R24" s="87">
        <f t="shared" si="18"/>
        <v>141</v>
      </c>
      <c r="S24" s="87">
        <f t="shared" si="18"/>
        <v>141</v>
      </c>
      <c r="T24" s="87">
        <f t="shared" si="18"/>
        <v>141</v>
      </c>
      <c r="U24" s="87">
        <f t="shared" si="18"/>
        <v>141</v>
      </c>
      <c r="V24" s="87">
        <f t="shared" si="18"/>
        <v>486</v>
      </c>
      <c r="W24" s="87">
        <f t="shared" si="18"/>
        <v>209</v>
      </c>
      <c r="X24" s="87">
        <f t="shared" si="18"/>
        <v>416</v>
      </c>
      <c r="Y24" s="87">
        <f t="shared" si="18"/>
        <v>278</v>
      </c>
      <c r="Z24" s="87">
        <f t="shared" si="18"/>
        <v>6938</v>
      </c>
      <c r="AB24" s="93">
        <v>20</v>
      </c>
      <c r="AC24" s="93">
        <f t="shared" si="19"/>
        <v>348</v>
      </c>
      <c r="AD24" s="93">
        <f t="shared" si="19"/>
        <v>246</v>
      </c>
      <c r="AE24" s="93">
        <f t="shared" si="19"/>
        <v>175</v>
      </c>
      <c r="AF24" s="93">
        <f t="shared" si="19"/>
        <v>175</v>
      </c>
      <c r="AG24" s="93">
        <f t="shared" si="19"/>
        <v>175</v>
      </c>
      <c r="AH24" s="93">
        <f t="shared" si="19"/>
        <v>175</v>
      </c>
      <c r="AI24" s="93">
        <f t="shared" si="19"/>
        <v>603</v>
      </c>
      <c r="AJ24" s="93">
        <f t="shared" si="19"/>
        <v>259</v>
      </c>
      <c r="AK24" s="93">
        <f t="shared" si="19"/>
        <v>516</v>
      </c>
      <c r="AL24" s="93">
        <f t="shared" si="19"/>
        <v>345</v>
      </c>
      <c r="AM24" s="93">
        <f t="shared" si="19"/>
        <v>8603</v>
      </c>
      <c r="AO24" s="99">
        <v>20</v>
      </c>
      <c r="AP24" s="99">
        <f t="shared" si="20"/>
        <v>438</v>
      </c>
      <c r="AQ24" s="99">
        <f t="shared" si="20"/>
        <v>309</v>
      </c>
      <c r="AR24" s="99">
        <f t="shared" si="20"/>
        <v>220</v>
      </c>
      <c r="AS24" s="99">
        <f t="shared" si="20"/>
        <v>220</v>
      </c>
      <c r="AT24" s="99">
        <f t="shared" si="20"/>
        <v>220</v>
      </c>
      <c r="AU24" s="99">
        <f t="shared" si="20"/>
        <v>220</v>
      </c>
      <c r="AV24" s="99">
        <f t="shared" si="20"/>
        <v>759</v>
      </c>
      <c r="AW24" s="99">
        <f t="shared" si="20"/>
        <v>326</v>
      </c>
      <c r="AX24" s="99">
        <f t="shared" si="20"/>
        <v>649</v>
      </c>
      <c r="AY24" s="99">
        <f t="shared" si="20"/>
        <v>434</v>
      </c>
      <c r="AZ24" s="99">
        <f t="shared" si="20"/>
        <v>10823</v>
      </c>
      <c r="BB24" s="105">
        <v>20</v>
      </c>
      <c r="BC24" s="105">
        <f t="shared" si="21"/>
        <v>562</v>
      </c>
      <c r="BD24" s="105">
        <f t="shared" si="21"/>
        <v>396</v>
      </c>
      <c r="BE24" s="105">
        <f t="shared" si="21"/>
        <v>282</v>
      </c>
      <c r="BF24" s="105">
        <f t="shared" si="21"/>
        <v>282</v>
      </c>
      <c r="BG24" s="105">
        <f t="shared" si="21"/>
        <v>282</v>
      </c>
      <c r="BH24" s="105">
        <f t="shared" si="21"/>
        <v>282</v>
      </c>
      <c r="BI24" s="105">
        <f t="shared" si="21"/>
        <v>973</v>
      </c>
      <c r="BJ24" s="105">
        <f t="shared" si="21"/>
        <v>418</v>
      </c>
      <c r="BK24" s="105">
        <f t="shared" si="21"/>
        <v>832</v>
      </c>
      <c r="BL24" s="105">
        <f t="shared" si="21"/>
        <v>556</v>
      </c>
      <c r="BM24" s="105">
        <f t="shared" si="21"/>
        <v>13876</v>
      </c>
      <c r="BO24" s="111">
        <v>20</v>
      </c>
      <c r="BP24" s="111">
        <f t="shared" si="22"/>
        <v>922</v>
      </c>
      <c r="BQ24" s="111">
        <f t="shared" si="23"/>
        <v>650</v>
      </c>
      <c r="BR24" s="111">
        <f t="shared" si="24"/>
        <v>463</v>
      </c>
      <c r="BS24" s="111">
        <f t="shared" si="25"/>
        <v>463</v>
      </c>
      <c r="BT24" s="111">
        <f t="shared" si="26"/>
        <v>463</v>
      </c>
      <c r="BU24" s="111">
        <f t="shared" si="27"/>
        <v>463</v>
      </c>
      <c r="BV24" s="111">
        <f t="shared" si="28"/>
        <v>1597</v>
      </c>
      <c r="BW24" s="111">
        <f t="shared" si="29"/>
        <v>686</v>
      </c>
      <c r="BX24" s="111">
        <f t="shared" si="30"/>
        <v>1365</v>
      </c>
      <c r="BY24" s="111">
        <f t="shared" si="31"/>
        <v>912</v>
      </c>
      <c r="BZ24" s="111">
        <f t="shared" si="32"/>
        <v>22771</v>
      </c>
      <c r="CB24" s="117">
        <v>20</v>
      </c>
      <c r="CC24" s="117">
        <f t="shared" si="33"/>
        <v>1210</v>
      </c>
      <c r="CD24" s="117">
        <f t="shared" si="34"/>
        <v>853</v>
      </c>
      <c r="CE24" s="117">
        <f t="shared" si="35"/>
        <v>608</v>
      </c>
      <c r="CF24" s="117">
        <f t="shared" si="36"/>
        <v>608</v>
      </c>
      <c r="CG24" s="117">
        <f t="shared" si="37"/>
        <v>608</v>
      </c>
      <c r="CH24" s="117">
        <f t="shared" si="38"/>
        <v>608</v>
      </c>
      <c r="CI24" s="117">
        <f t="shared" si="39"/>
        <v>2096</v>
      </c>
      <c r="CJ24" s="117">
        <f t="shared" si="40"/>
        <v>900</v>
      </c>
      <c r="CK24" s="117">
        <f t="shared" si="41"/>
        <v>1792</v>
      </c>
      <c r="CL24" s="117">
        <f t="shared" si="42"/>
        <v>1197</v>
      </c>
      <c r="CM24" s="117">
        <f t="shared" si="43"/>
        <v>29887</v>
      </c>
    </row>
    <row r="25" ht="16.5" spans="1:91">
      <c r="A25" s="78">
        <v>21</v>
      </c>
      <c r="B25" s="78">
        <f t="shared" si="44"/>
        <v>245</v>
      </c>
      <c r="C25" s="86">
        <v>20</v>
      </c>
      <c r="D25" s="78">
        <f t="shared" si="7"/>
        <v>172</v>
      </c>
      <c r="E25" s="78">
        <f t="shared" si="8"/>
        <v>123</v>
      </c>
      <c r="F25" s="78">
        <f t="shared" si="9"/>
        <v>123</v>
      </c>
      <c r="G25" s="78">
        <f t="shared" si="10"/>
        <v>123</v>
      </c>
      <c r="H25" s="78">
        <f t="shared" si="11"/>
        <v>123</v>
      </c>
      <c r="I25" s="78">
        <f t="shared" si="12"/>
        <v>423</v>
      </c>
      <c r="J25" s="78">
        <f t="shared" si="13"/>
        <v>181</v>
      </c>
      <c r="K25" s="78">
        <f t="shared" si="14"/>
        <v>363</v>
      </c>
      <c r="L25" s="78">
        <f t="shared" si="15"/>
        <v>242</v>
      </c>
      <c r="M25" s="78">
        <f t="shared" si="16"/>
        <v>6043</v>
      </c>
      <c r="O25" s="87">
        <v>21</v>
      </c>
      <c r="P25" s="87">
        <f t="shared" si="17"/>
        <v>306</v>
      </c>
      <c r="Q25" s="87">
        <f t="shared" si="18"/>
        <v>215</v>
      </c>
      <c r="R25" s="87">
        <f t="shared" si="18"/>
        <v>154</v>
      </c>
      <c r="S25" s="87">
        <f t="shared" si="18"/>
        <v>154</v>
      </c>
      <c r="T25" s="87">
        <f t="shared" si="18"/>
        <v>154</v>
      </c>
      <c r="U25" s="87">
        <f t="shared" si="18"/>
        <v>154</v>
      </c>
      <c r="V25" s="87">
        <f t="shared" si="18"/>
        <v>529</v>
      </c>
      <c r="W25" s="87">
        <f t="shared" si="18"/>
        <v>226</v>
      </c>
      <c r="X25" s="87">
        <f t="shared" si="18"/>
        <v>454</v>
      </c>
      <c r="Y25" s="87">
        <f t="shared" si="18"/>
        <v>303</v>
      </c>
      <c r="Z25" s="87">
        <f t="shared" si="18"/>
        <v>7554</v>
      </c>
      <c r="AB25" s="93">
        <v>21</v>
      </c>
      <c r="AC25" s="93">
        <f t="shared" si="19"/>
        <v>379</v>
      </c>
      <c r="AD25" s="93">
        <f t="shared" si="19"/>
        <v>267</v>
      </c>
      <c r="AE25" s="93">
        <f t="shared" si="19"/>
        <v>191</v>
      </c>
      <c r="AF25" s="93">
        <f t="shared" si="19"/>
        <v>191</v>
      </c>
      <c r="AG25" s="93">
        <f t="shared" si="19"/>
        <v>191</v>
      </c>
      <c r="AH25" s="93">
        <f t="shared" si="19"/>
        <v>191</v>
      </c>
      <c r="AI25" s="93">
        <f t="shared" si="19"/>
        <v>656</v>
      </c>
      <c r="AJ25" s="93">
        <f t="shared" si="19"/>
        <v>280</v>
      </c>
      <c r="AK25" s="93">
        <f t="shared" si="19"/>
        <v>563</v>
      </c>
      <c r="AL25" s="93">
        <f t="shared" si="19"/>
        <v>376</v>
      </c>
      <c r="AM25" s="93">
        <f t="shared" si="19"/>
        <v>9367</v>
      </c>
      <c r="AO25" s="99">
        <v>21</v>
      </c>
      <c r="AP25" s="99">
        <f t="shared" si="20"/>
        <v>477</v>
      </c>
      <c r="AQ25" s="99">
        <f t="shared" si="20"/>
        <v>336</v>
      </c>
      <c r="AR25" s="99">
        <f t="shared" si="20"/>
        <v>240</v>
      </c>
      <c r="AS25" s="99">
        <f t="shared" si="20"/>
        <v>240</v>
      </c>
      <c r="AT25" s="99">
        <f t="shared" si="20"/>
        <v>240</v>
      </c>
      <c r="AU25" s="99">
        <f t="shared" si="20"/>
        <v>240</v>
      </c>
      <c r="AV25" s="99">
        <f t="shared" si="20"/>
        <v>825</v>
      </c>
      <c r="AW25" s="99">
        <f t="shared" si="20"/>
        <v>352</v>
      </c>
      <c r="AX25" s="99">
        <f t="shared" si="20"/>
        <v>708</v>
      </c>
      <c r="AY25" s="99">
        <f t="shared" si="20"/>
        <v>473</v>
      </c>
      <c r="AZ25" s="99">
        <f t="shared" si="20"/>
        <v>11784</v>
      </c>
      <c r="BB25" s="105">
        <v>21</v>
      </c>
      <c r="BC25" s="105">
        <f t="shared" si="21"/>
        <v>612</v>
      </c>
      <c r="BD25" s="105">
        <f t="shared" si="21"/>
        <v>431</v>
      </c>
      <c r="BE25" s="105">
        <f t="shared" si="21"/>
        <v>308</v>
      </c>
      <c r="BF25" s="105">
        <f t="shared" si="21"/>
        <v>308</v>
      </c>
      <c r="BG25" s="105">
        <f t="shared" si="21"/>
        <v>308</v>
      </c>
      <c r="BH25" s="105">
        <f t="shared" si="21"/>
        <v>308</v>
      </c>
      <c r="BI25" s="105">
        <f t="shared" si="21"/>
        <v>1058</v>
      </c>
      <c r="BJ25" s="105">
        <f t="shared" si="21"/>
        <v>451</v>
      </c>
      <c r="BK25" s="105">
        <f t="shared" si="21"/>
        <v>908</v>
      </c>
      <c r="BL25" s="105">
        <f t="shared" si="21"/>
        <v>606</v>
      </c>
      <c r="BM25" s="105">
        <f t="shared" si="21"/>
        <v>15108</v>
      </c>
      <c r="BO25" s="111">
        <v>21</v>
      </c>
      <c r="BP25" s="111">
        <f t="shared" si="22"/>
        <v>1004</v>
      </c>
      <c r="BQ25" s="111">
        <f t="shared" si="23"/>
        <v>707</v>
      </c>
      <c r="BR25" s="111">
        <f t="shared" si="24"/>
        <v>505</v>
      </c>
      <c r="BS25" s="111">
        <f t="shared" si="25"/>
        <v>505</v>
      </c>
      <c r="BT25" s="111">
        <f t="shared" si="26"/>
        <v>505</v>
      </c>
      <c r="BU25" s="111">
        <f t="shared" si="27"/>
        <v>505</v>
      </c>
      <c r="BV25" s="111">
        <f t="shared" si="28"/>
        <v>1736</v>
      </c>
      <c r="BW25" s="111">
        <f t="shared" si="29"/>
        <v>740</v>
      </c>
      <c r="BX25" s="111">
        <f t="shared" si="30"/>
        <v>1490</v>
      </c>
      <c r="BY25" s="111">
        <f t="shared" si="31"/>
        <v>994</v>
      </c>
      <c r="BZ25" s="111">
        <f t="shared" si="32"/>
        <v>24793</v>
      </c>
      <c r="CB25" s="117">
        <v>21</v>
      </c>
      <c r="CC25" s="117">
        <f t="shared" si="33"/>
        <v>1318</v>
      </c>
      <c r="CD25" s="117">
        <f t="shared" si="34"/>
        <v>928</v>
      </c>
      <c r="CE25" s="117">
        <f t="shared" si="35"/>
        <v>663</v>
      </c>
      <c r="CF25" s="117">
        <f t="shared" si="36"/>
        <v>663</v>
      </c>
      <c r="CG25" s="117">
        <f t="shared" si="37"/>
        <v>663</v>
      </c>
      <c r="CH25" s="117">
        <f t="shared" si="38"/>
        <v>663</v>
      </c>
      <c r="CI25" s="117">
        <f t="shared" si="39"/>
        <v>2279</v>
      </c>
      <c r="CJ25" s="117">
        <f t="shared" si="40"/>
        <v>971</v>
      </c>
      <c r="CK25" s="117">
        <f t="shared" si="41"/>
        <v>1956</v>
      </c>
      <c r="CL25" s="117">
        <f t="shared" si="42"/>
        <v>1305</v>
      </c>
      <c r="CM25" s="117">
        <f t="shared" si="43"/>
        <v>32541</v>
      </c>
    </row>
    <row r="26" ht="16.5" spans="1:91">
      <c r="A26" s="78">
        <v>22</v>
      </c>
      <c r="B26" s="78">
        <f t="shared" si="44"/>
        <v>265</v>
      </c>
      <c r="C26" s="86">
        <v>20</v>
      </c>
      <c r="D26" s="78">
        <f t="shared" si="7"/>
        <v>186</v>
      </c>
      <c r="E26" s="78">
        <f t="shared" si="8"/>
        <v>133</v>
      </c>
      <c r="F26" s="78">
        <f t="shared" si="9"/>
        <v>133</v>
      </c>
      <c r="G26" s="78">
        <f t="shared" si="10"/>
        <v>133</v>
      </c>
      <c r="H26" s="78">
        <f t="shared" si="11"/>
        <v>133</v>
      </c>
      <c r="I26" s="78">
        <f t="shared" si="12"/>
        <v>458</v>
      </c>
      <c r="J26" s="78">
        <f t="shared" si="13"/>
        <v>196</v>
      </c>
      <c r="K26" s="78">
        <f t="shared" si="14"/>
        <v>392</v>
      </c>
      <c r="L26" s="78">
        <f t="shared" si="15"/>
        <v>261</v>
      </c>
      <c r="M26" s="78">
        <f t="shared" si="16"/>
        <v>6537</v>
      </c>
      <c r="O26" s="87">
        <v>22</v>
      </c>
      <c r="P26" s="87">
        <f t="shared" si="17"/>
        <v>331</v>
      </c>
      <c r="Q26" s="87">
        <f t="shared" si="18"/>
        <v>233</v>
      </c>
      <c r="R26" s="87">
        <f t="shared" si="18"/>
        <v>166</v>
      </c>
      <c r="S26" s="87">
        <f t="shared" si="18"/>
        <v>166</v>
      </c>
      <c r="T26" s="87">
        <f t="shared" si="18"/>
        <v>166</v>
      </c>
      <c r="U26" s="87">
        <f t="shared" si="18"/>
        <v>166</v>
      </c>
      <c r="V26" s="87">
        <f t="shared" si="18"/>
        <v>573</v>
      </c>
      <c r="W26" s="87">
        <f t="shared" si="18"/>
        <v>245</v>
      </c>
      <c r="X26" s="87">
        <f t="shared" si="18"/>
        <v>490</v>
      </c>
      <c r="Y26" s="87">
        <f t="shared" si="18"/>
        <v>326</v>
      </c>
      <c r="Z26" s="87">
        <f t="shared" si="18"/>
        <v>8171</v>
      </c>
      <c r="AB26" s="93">
        <v>22</v>
      </c>
      <c r="AC26" s="93">
        <f t="shared" si="19"/>
        <v>410</v>
      </c>
      <c r="AD26" s="93">
        <f t="shared" si="19"/>
        <v>289</v>
      </c>
      <c r="AE26" s="93">
        <f t="shared" si="19"/>
        <v>206</v>
      </c>
      <c r="AF26" s="93">
        <f t="shared" si="19"/>
        <v>206</v>
      </c>
      <c r="AG26" s="93">
        <f t="shared" si="19"/>
        <v>206</v>
      </c>
      <c r="AH26" s="93">
        <f t="shared" si="19"/>
        <v>206</v>
      </c>
      <c r="AI26" s="93">
        <f t="shared" si="19"/>
        <v>711</v>
      </c>
      <c r="AJ26" s="93">
        <f t="shared" si="19"/>
        <v>304</v>
      </c>
      <c r="AK26" s="93">
        <f t="shared" si="19"/>
        <v>608</v>
      </c>
      <c r="AL26" s="93">
        <f t="shared" si="19"/>
        <v>404</v>
      </c>
      <c r="AM26" s="93">
        <f t="shared" si="19"/>
        <v>10132</v>
      </c>
      <c r="AO26" s="99">
        <v>22</v>
      </c>
      <c r="AP26" s="99">
        <f t="shared" si="20"/>
        <v>516</v>
      </c>
      <c r="AQ26" s="99">
        <f t="shared" si="20"/>
        <v>364</v>
      </c>
      <c r="AR26" s="99">
        <f t="shared" si="20"/>
        <v>259</v>
      </c>
      <c r="AS26" s="99">
        <f t="shared" si="20"/>
        <v>259</v>
      </c>
      <c r="AT26" s="99">
        <f t="shared" si="20"/>
        <v>259</v>
      </c>
      <c r="AU26" s="99">
        <f t="shared" si="20"/>
        <v>259</v>
      </c>
      <c r="AV26" s="99">
        <f t="shared" si="20"/>
        <v>894</v>
      </c>
      <c r="AW26" s="99">
        <f t="shared" si="20"/>
        <v>382</v>
      </c>
      <c r="AX26" s="99">
        <f t="shared" si="20"/>
        <v>765</v>
      </c>
      <c r="AY26" s="99">
        <f t="shared" si="20"/>
        <v>508</v>
      </c>
      <c r="AZ26" s="99">
        <f t="shared" si="20"/>
        <v>12747</v>
      </c>
      <c r="BB26" s="105">
        <v>22</v>
      </c>
      <c r="BC26" s="105">
        <f t="shared" si="21"/>
        <v>662</v>
      </c>
      <c r="BD26" s="105">
        <f t="shared" si="21"/>
        <v>467</v>
      </c>
      <c r="BE26" s="105">
        <f t="shared" si="21"/>
        <v>332</v>
      </c>
      <c r="BF26" s="105">
        <f t="shared" si="21"/>
        <v>332</v>
      </c>
      <c r="BG26" s="105">
        <f t="shared" si="21"/>
        <v>332</v>
      </c>
      <c r="BH26" s="105">
        <f t="shared" si="21"/>
        <v>332</v>
      </c>
      <c r="BI26" s="105">
        <f t="shared" si="21"/>
        <v>1146</v>
      </c>
      <c r="BJ26" s="105">
        <f t="shared" si="21"/>
        <v>490</v>
      </c>
      <c r="BK26" s="105">
        <f t="shared" si="21"/>
        <v>981</v>
      </c>
      <c r="BL26" s="105">
        <f t="shared" si="21"/>
        <v>651</v>
      </c>
      <c r="BM26" s="105">
        <f t="shared" si="21"/>
        <v>16342</v>
      </c>
      <c r="BO26" s="111">
        <v>22</v>
      </c>
      <c r="BP26" s="111">
        <f t="shared" si="22"/>
        <v>1086</v>
      </c>
      <c r="BQ26" s="111">
        <f t="shared" si="23"/>
        <v>766</v>
      </c>
      <c r="BR26" s="111">
        <f t="shared" si="24"/>
        <v>545</v>
      </c>
      <c r="BS26" s="111">
        <f t="shared" si="25"/>
        <v>545</v>
      </c>
      <c r="BT26" s="111">
        <f t="shared" si="26"/>
        <v>545</v>
      </c>
      <c r="BU26" s="111">
        <f t="shared" si="27"/>
        <v>545</v>
      </c>
      <c r="BV26" s="111">
        <f t="shared" si="28"/>
        <v>1881</v>
      </c>
      <c r="BW26" s="111">
        <f t="shared" si="29"/>
        <v>804</v>
      </c>
      <c r="BX26" s="111">
        <f t="shared" si="30"/>
        <v>1610</v>
      </c>
      <c r="BY26" s="111">
        <f t="shared" si="31"/>
        <v>1068</v>
      </c>
      <c r="BZ26" s="111">
        <f t="shared" si="32"/>
        <v>26818</v>
      </c>
      <c r="CB26" s="117">
        <v>22</v>
      </c>
      <c r="CC26" s="117">
        <f t="shared" si="33"/>
        <v>1425</v>
      </c>
      <c r="CD26" s="117">
        <f t="shared" si="34"/>
        <v>1005</v>
      </c>
      <c r="CE26" s="117">
        <f t="shared" si="35"/>
        <v>715</v>
      </c>
      <c r="CF26" s="117">
        <f t="shared" si="36"/>
        <v>715</v>
      </c>
      <c r="CG26" s="117">
        <f t="shared" si="37"/>
        <v>715</v>
      </c>
      <c r="CH26" s="117">
        <f t="shared" si="38"/>
        <v>715</v>
      </c>
      <c r="CI26" s="117">
        <f t="shared" si="39"/>
        <v>2469</v>
      </c>
      <c r="CJ26" s="117">
        <f t="shared" si="40"/>
        <v>1055</v>
      </c>
      <c r="CK26" s="117">
        <f t="shared" si="41"/>
        <v>2113</v>
      </c>
      <c r="CL26" s="117">
        <f t="shared" si="42"/>
        <v>1402</v>
      </c>
      <c r="CM26" s="117">
        <f t="shared" si="43"/>
        <v>35199</v>
      </c>
    </row>
    <row r="27" ht="16.5" spans="1:91">
      <c r="A27" s="78">
        <v>23</v>
      </c>
      <c r="B27" s="78">
        <f t="shared" si="44"/>
        <v>285</v>
      </c>
      <c r="C27" s="86">
        <v>20</v>
      </c>
      <c r="D27" s="78">
        <f t="shared" si="7"/>
        <v>200</v>
      </c>
      <c r="E27" s="78">
        <f t="shared" si="8"/>
        <v>143</v>
      </c>
      <c r="F27" s="78">
        <f t="shared" si="9"/>
        <v>143</v>
      </c>
      <c r="G27" s="78">
        <f t="shared" si="10"/>
        <v>143</v>
      </c>
      <c r="H27" s="78">
        <f t="shared" si="11"/>
        <v>143</v>
      </c>
      <c r="I27" s="78">
        <f t="shared" si="12"/>
        <v>492</v>
      </c>
      <c r="J27" s="78">
        <f t="shared" si="13"/>
        <v>211</v>
      </c>
      <c r="K27" s="78">
        <f t="shared" si="14"/>
        <v>422</v>
      </c>
      <c r="L27" s="78">
        <f t="shared" si="15"/>
        <v>281</v>
      </c>
      <c r="M27" s="78">
        <f t="shared" si="16"/>
        <v>7030</v>
      </c>
      <c r="O27" s="87">
        <v>23</v>
      </c>
      <c r="P27" s="87">
        <f t="shared" si="17"/>
        <v>356</v>
      </c>
      <c r="Q27" s="87">
        <f t="shared" si="18"/>
        <v>250</v>
      </c>
      <c r="R27" s="87">
        <f t="shared" si="18"/>
        <v>179</v>
      </c>
      <c r="S27" s="87">
        <f t="shared" si="18"/>
        <v>179</v>
      </c>
      <c r="T27" s="87">
        <f t="shared" si="18"/>
        <v>179</v>
      </c>
      <c r="U27" s="87">
        <f t="shared" si="18"/>
        <v>179</v>
      </c>
      <c r="V27" s="87">
        <f t="shared" si="18"/>
        <v>615</v>
      </c>
      <c r="W27" s="87">
        <f t="shared" si="18"/>
        <v>264</v>
      </c>
      <c r="X27" s="87">
        <f t="shared" si="18"/>
        <v>528</v>
      </c>
      <c r="Y27" s="87">
        <f t="shared" si="18"/>
        <v>351</v>
      </c>
      <c r="Z27" s="87">
        <f t="shared" si="18"/>
        <v>8788</v>
      </c>
      <c r="AB27" s="93">
        <v>23</v>
      </c>
      <c r="AC27" s="93">
        <f t="shared" si="19"/>
        <v>441</v>
      </c>
      <c r="AD27" s="93">
        <f t="shared" si="19"/>
        <v>310</v>
      </c>
      <c r="AE27" s="93">
        <f t="shared" si="19"/>
        <v>222</v>
      </c>
      <c r="AF27" s="93">
        <f t="shared" si="19"/>
        <v>222</v>
      </c>
      <c r="AG27" s="93">
        <f t="shared" si="19"/>
        <v>222</v>
      </c>
      <c r="AH27" s="93">
        <f t="shared" si="19"/>
        <v>222</v>
      </c>
      <c r="AI27" s="93">
        <f t="shared" si="19"/>
        <v>763</v>
      </c>
      <c r="AJ27" s="93">
        <f t="shared" si="19"/>
        <v>327</v>
      </c>
      <c r="AK27" s="93">
        <f t="shared" si="19"/>
        <v>655</v>
      </c>
      <c r="AL27" s="93">
        <f t="shared" si="19"/>
        <v>435</v>
      </c>
      <c r="AM27" s="93">
        <f t="shared" si="19"/>
        <v>10897</v>
      </c>
      <c r="AO27" s="99">
        <v>23</v>
      </c>
      <c r="AP27" s="99">
        <f t="shared" si="20"/>
        <v>555</v>
      </c>
      <c r="AQ27" s="99">
        <f t="shared" si="20"/>
        <v>390</v>
      </c>
      <c r="AR27" s="99">
        <f t="shared" si="20"/>
        <v>279</v>
      </c>
      <c r="AS27" s="99">
        <f t="shared" si="20"/>
        <v>279</v>
      </c>
      <c r="AT27" s="99">
        <f t="shared" si="20"/>
        <v>279</v>
      </c>
      <c r="AU27" s="99">
        <f t="shared" si="20"/>
        <v>279</v>
      </c>
      <c r="AV27" s="99">
        <f t="shared" si="20"/>
        <v>960</v>
      </c>
      <c r="AW27" s="99">
        <f t="shared" si="20"/>
        <v>411</v>
      </c>
      <c r="AX27" s="99">
        <f t="shared" si="20"/>
        <v>824</v>
      </c>
      <c r="AY27" s="99">
        <f t="shared" si="20"/>
        <v>547</v>
      </c>
      <c r="AZ27" s="99">
        <f t="shared" si="20"/>
        <v>13709</v>
      </c>
      <c r="BB27" s="105">
        <v>23</v>
      </c>
      <c r="BC27" s="105">
        <f t="shared" si="21"/>
        <v>712</v>
      </c>
      <c r="BD27" s="105">
        <f t="shared" si="21"/>
        <v>500</v>
      </c>
      <c r="BE27" s="105">
        <f t="shared" si="21"/>
        <v>358</v>
      </c>
      <c r="BF27" s="105">
        <f t="shared" si="21"/>
        <v>358</v>
      </c>
      <c r="BG27" s="105">
        <f t="shared" si="21"/>
        <v>358</v>
      </c>
      <c r="BH27" s="105">
        <f t="shared" si="21"/>
        <v>358</v>
      </c>
      <c r="BI27" s="105">
        <f t="shared" si="21"/>
        <v>1231</v>
      </c>
      <c r="BJ27" s="105">
        <f t="shared" si="21"/>
        <v>527</v>
      </c>
      <c r="BK27" s="105">
        <f t="shared" si="21"/>
        <v>1056</v>
      </c>
      <c r="BL27" s="105">
        <f t="shared" si="21"/>
        <v>701</v>
      </c>
      <c r="BM27" s="105">
        <f t="shared" si="21"/>
        <v>17576</v>
      </c>
      <c r="BO27" s="111">
        <v>23</v>
      </c>
      <c r="BP27" s="111">
        <f t="shared" si="22"/>
        <v>1168</v>
      </c>
      <c r="BQ27" s="111">
        <f t="shared" si="23"/>
        <v>821</v>
      </c>
      <c r="BR27" s="111">
        <f t="shared" si="24"/>
        <v>587</v>
      </c>
      <c r="BS27" s="111">
        <f t="shared" si="25"/>
        <v>587</v>
      </c>
      <c r="BT27" s="111">
        <f t="shared" si="26"/>
        <v>587</v>
      </c>
      <c r="BU27" s="111">
        <f t="shared" si="27"/>
        <v>587</v>
      </c>
      <c r="BV27" s="111">
        <f t="shared" si="28"/>
        <v>2020</v>
      </c>
      <c r="BW27" s="111">
        <f t="shared" si="29"/>
        <v>865</v>
      </c>
      <c r="BX27" s="111">
        <f t="shared" si="30"/>
        <v>1733</v>
      </c>
      <c r="BY27" s="111">
        <f t="shared" si="31"/>
        <v>1150</v>
      </c>
      <c r="BZ27" s="111">
        <f t="shared" si="32"/>
        <v>28843</v>
      </c>
      <c r="CB27" s="117">
        <v>23</v>
      </c>
      <c r="CC27" s="117">
        <f t="shared" si="33"/>
        <v>1533</v>
      </c>
      <c r="CD27" s="117">
        <f t="shared" si="34"/>
        <v>1078</v>
      </c>
      <c r="CE27" s="117">
        <f t="shared" si="35"/>
        <v>770</v>
      </c>
      <c r="CF27" s="117">
        <f t="shared" si="36"/>
        <v>770</v>
      </c>
      <c r="CG27" s="117">
        <f t="shared" si="37"/>
        <v>770</v>
      </c>
      <c r="CH27" s="117">
        <f t="shared" si="38"/>
        <v>770</v>
      </c>
      <c r="CI27" s="117">
        <f t="shared" si="39"/>
        <v>2651</v>
      </c>
      <c r="CJ27" s="117">
        <f t="shared" si="40"/>
        <v>1135</v>
      </c>
      <c r="CK27" s="117">
        <f t="shared" si="41"/>
        <v>2275</v>
      </c>
      <c r="CL27" s="117">
        <f t="shared" si="42"/>
        <v>1509</v>
      </c>
      <c r="CM27" s="117">
        <f t="shared" si="43"/>
        <v>37856</v>
      </c>
    </row>
    <row r="28" ht="16.5" spans="1:91">
      <c r="A28" s="78">
        <v>24</v>
      </c>
      <c r="B28" s="78">
        <f t="shared" si="44"/>
        <v>305</v>
      </c>
      <c r="C28" s="86">
        <v>20</v>
      </c>
      <c r="D28" s="78">
        <f t="shared" si="7"/>
        <v>214</v>
      </c>
      <c r="E28" s="78">
        <f t="shared" si="8"/>
        <v>153</v>
      </c>
      <c r="F28" s="78">
        <f t="shared" si="9"/>
        <v>153</v>
      </c>
      <c r="G28" s="78">
        <f t="shared" si="10"/>
        <v>153</v>
      </c>
      <c r="H28" s="78">
        <f t="shared" si="11"/>
        <v>153</v>
      </c>
      <c r="I28" s="78">
        <f t="shared" si="12"/>
        <v>527</v>
      </c>
      <c r="J28" s="78">
        <f t="shared" si="13"/>
        <v>226</v>
      </c>
      <c r="K28" s="78">
        <f t="shared" si="14"/>
        <v>451</v>
      </c>
      <c r="L28" s="78">
        <f t="shared" si="15"/>
        <v>301</v>
      </c>
      <c r="M28" s="78">
        <f t="shared" si="16"/>
        <v>7523</v>
      </c>
      <c r="O28" s="87">
        <v>24</v>
      </c>
      <c r="P28" s="87">
        <f t="shared" si="17"/>
        <v>381</v>
      </c>
      <c r="Q28" s="87">
        <f t="shared" si="18"/>
        <v>268</v>
      </c>
      <c r="R28" s="87">
        <f t="shared" si="18"/>
        <v>191</v>
      </c>
      <c r="S28" s="87">
        <f t="shared" si="18"/>
        <v>191</v>
      </c>
      <c r="T28" s="87">
        <f t="shared" si="18"/>
        <v>191</v>
      </c>
      <c r="U28" s="87">
        <f t="shared" si="18"/>
        <v>191</v>
      </c>
      <c r="V28" s="87">
        <f t="shared" si="18"/>
        <v>659</v>
      </c>
      <c r="W28" s="87">
        <f t="shared" si="18"/>
        <v>283</v>
      </c>
      <c r="X28" s="87">
        <f t="shared" si="18"/>
        <v>564</v>
      </c>
      <c r="Y28" s="87">
        <f t="shared" si="18"/>
        <v>376</v>
      </c>
      <c r="Z28" s="87">
        <f t="shared" si="18"/>
        <v>9404</v>
      </c>
      <c r="AB28" s="93">
        <v>24</v>
      </c>
      <c r="AC28" s="93">
        <f t="shared" si="19"/>
        <v>472</v>
      </c>
      <c r="AD28" s="93">
        <f t="shared" si="19"/>
        <v>332</v>
      </c>
      <c r="AE28" s="93">
        <f t="shared" si="19"/>
        <v>237</v>
      </c>
      <c r="AF28" s="93">
        <f t="shared" si="19"/>
        <v>237</v>
      </c>
      <c r="AG28" s="93">
        <f t="shared" si="19"/>
        <v>237</v>
      </c>
      <c r="AH28" s="93">
        <f t="shared" si="19"/>
        <v>237</v>
      </c>
      <c r="AI28" s="93">
        <f t="shared" si="19"/>
        <v>817</v>
      </c>
      <c r="AJ28" s="93">
        <f t="shared" si="19"/>
        <v>351</v>
      </c>
      <c r="AK28" s="93">
        <f t="shared" si="19"/>
        <v>699</v>
      </c>
      <c r="AL28" s="93">
        <f t="shared" si="19"/>
        <v>466</v>
      </c>
      <c r="AM28" s="93">
        <f t="shared" si="19"/>
        <v>11661</v>
      </c>
      <c r="AO28" s="99">
        <v>24</v>
      </c>
      <c r="AP28" s="99">
        <f t="shared" si="20"/>
        <v>594</v>
      </c>
      <c r="AQ28" s="99">
        <f t="shared" si="20"/>
        <v>418</v>
      </c>
      <c r="AR28" s="99">
        <f t="shared" si="20"/>
        <v>298</v>
      </c>
      <c r="AS28" s="99">
        <f t="shared" si="20"/>
        <v>298</v>
      </c>
      <c r="AT28" s="99">
        <f t="shared" si="20"/>
        <v>298</v>
      </c>
      <c r="AU28" s="99">
        <f t="shared" si="20"/>
        <v>298</v>
      </c>
      <c r="AV28" s="99">
        <f t="shared" si="20"/>
        <v>1028</v>
      </c>
      <c r="AW28" s="99">
        <f t="shared" si="20"/>
        <v>442</v>
      </c>
      <c r="AX28" s="99">
        <f t="shared" si="20"/>
        <v>879</v>
      </c>
      <c r="AY28" s="99">
        <f t="shared" si="20"/>
        <v>586</v>
      </c>
      <c r="AZ28" s="99">
        <f t="shared" si="20"/>
        <v>14670</v>
      </c>
      <c r="BB28" s="105">
        <v>24</v>
      </c>
      <c r="BC28" s="105">
        <f t="shared" si="21"/>
        <v>762</v>
      </c>
      <c r="BD28" s="105">
        <f t="shared" si="21"/>
        <v>536</v>
      </c>
      <c r="BE28" s="105">
        <f t="shared" si="21"/>
        <v>382</v>
      </c>
      <c r="BF28" s="105">
        <f t="shared" si="21"/>
        <v>382</v>
      </c>
      <c r="BG28" s="105">
        <f t="shared" si="21"/>
        <v>382</v>
      </c>
      <c r="BH28" s="105">
        <f t="shared" si="21"/>
        <v>382</v>
      </c>
      <c r="BI28" s="105">
        <f t="shared" si="21"/>
        <v>1318</v>
      </c>
      <c r="BJ28" s="105">
        <f t="shared" si="21"/>
        <v>567</v>
      </c>
      <c r="BK28" s="105">
        <f t="shared" si="21"/>
        <v>1127</v>
      </c>
      <c r="BL28" s="105">
        <f t="shared" si="21"/>
        <v>751</v>
      </c>
      <c r="BM28" s="105">
        <f t="shared" si="21"/>
        <v>18808</v>
      </c>
      <c r="BO28" s="111">
        <v>24</v>
      </c>
      <c r="BP28" s="111">
        <f t="shared" si="22"/>
        <v>1250</v>
      </c>
      <c r="BQ28" s="111">
        <f t="shared" si="23"/>
        <v>880</v>
      </c>
      <c r="BR28" s="111">
        <f t="shared" si="24"/>
        <v>627</v>
      </c>
      <c r="BS28" s="111">
        <f t="shared" si="25"/>
        <v>627</v>
      </c>
      <c r="BT28" s="111">
        <f t="shared" si="26"/>
        <v>627</v>
      </c>
      <c r="BU28" s="111">
        <f t="shared" si="27"/>
        <v>627</v>
      </c>
      <c r="BV28" s="111">
        <f t="shared" si="28"/>
        <v>2163</v>
      </c>
      <c r="BW28" s="111">
        <f t="shared" si="29"/>
        <v>930</v>
      </c>
      <c r="BX28" s="111">
        <f t="shared" si="30"/>
        <v>1849</v>
      </c>
      <c r="BY28" s="111">
        <f t="shared" si="31"/>
        <v>1232</v>
      </c>
      <c r="BZ28" s="111">
        <f t="shared" si="32"/>
        <v>30864</v>
      </c>
      <c r="CB28" s="117">
        <v>24</v>
      </c>
      <c r="CC28" s="117">
        <f t="shared" si="33"/>
        <v>1641</v>
      </c>
      <c r="CD28" s="117">
        <f t="shared" si="34"/>
        <v>1155</v>
      </c>
      <c r="CE28" s="117">
        <f t="shared" si="35"/>
        <v>823</v>
      </c>
      <c r="CF28" s="117">
        <f t="shared" si="36"/>
        <v>823</v>
      </c>
      <c r="CG28" s="117">
        <f t="shared" si="37"/>
        <v>823</v>
      </c>
      <c r="CH28" s="117">
        <f t="shared" si="38"/>
        <v>823</v>
      </c>
      <c r="CI28" s="117">
        <f t="shared" si="39"/>
        <v>2839</v>
      </c>
      <c r="CJ28" s="117">
        <f t="shared" si="40"/>
        <v>1221</v>
      </c>
      <c r="CK28" s="117">
        <f t="shared" si="41"/>
        <v>2427</v>
      </c>
      <c r="CL28" s="117">
        <f t="shared" si="42"/>
        <v>1617</v>
      </c>
      <c r="CM28" s="117">
        <f t="shared" si="43"/>
        <v>40509</v>
      </c>
    </row>
    <row r="29" ht="16.5" spans="1:91">
      <c r="A29" s="78">
        <v>25</v>
      </c>
      <c r="B29" s="78">
        <f t="shared" si="44"/>
        <v>325</v>
      </c>
      <c r="C29" s="86">
        <v>20</v>
      </c>
      <c r="D29" s="78">
        <f t="shared" si="7"/>
        <v>228</v>
      </c>
      <c r="E29" s="78">
        <f t="shared" si="8"/>
        <v>163</v>
      </c>
      <c r="F29" s="78">
        <f t="shared" si="9"/>
        <v>163</v>
      </c>
      <c r="G29" s="78">
        <f t="shared" si="10"/>
        <v>163</v>
      </c>
      <c r="H29" s="78">
        <f t="shared" si="11"/>
        <v>163</v>
      </c>
      <c r="I29" s="78">
        <f t="shared" si="12"/>
        <v>561</v>
      </c>
      <c r="J29" s="78">
        <f t="shared" si="13"/>
        <v>240</v>
      </c>
      <c r="K29" s="78">
        <f t="shared" si="14"/>
        <v>481</v>
      </c>
      <c r="L29" s="78">
        <f t="shared" si="15"/>
        <v>321</v>
      </c>
      <c r="M29" s="78">
        <f t="shared" si="16"/>
        <v>8017</v>
      </c>
      <c r="O29" s="87">
        <v>25</v>
      </c>
      <c r="P29" s="87">
        <f t="shared" si="17"/>
        <v>406</v>
      </c>
      <c r="Q29" s="87">
        <f t="shared" si="18"/>
        <v>285</v>
      </c>
      <c r="R29" s="87">
        <f t="shared" si="18"/>
        <v>204</v>
      </c>
      <c r="S29" s="87">
        <f t="shared" si="18"/>
        <v>204</v>
      </c>
      <c r="T29" s="87">
        <f t="shared" si="18"/>
        <v>204</v>
      </c>
      <c r="U29" s="87">
        <f t="shared" si="18"/>
        <v>204</v>
      </c>
      <c r="V29" s="87">
        <f t="shared" si="18"/>
        <v>701</v>
      </c>
      <c r="W29" s="87">
        <f t="shared" si="18"/>
        <v>300</v>
      </c>
      <c r="X29" s="87">
        <f t="shared" si="18"/>
        <v>601</v>
      </c>
      <c r="Y29" s="87">
        <f t="shared" si="18"/>
        <v>401</v>
      </c>
      <c r="Z29" s="87">
        <f t="shared" si="18"/>
        <v>10021</v>
      </c>
      <c r="AB29" s="93">
        <v>25</v>
      </c>
      <c r="AC29" s="93">
        <f t="shared" si="19"/>
        <v>503</v>
      </c>
      <c r="AD29" s="93">
        <f t="shared" si="19"/>
        <v>353</v>
      </c>
      <c r="AE29" s="93">
        <f t="shared" si="19"/>
        <v>253</v>
      </c>
      <c r="AF29" s="93">
        <f t="shared" si="19"/>
        <v>253</v>
      </c>
      <c r="AG29" s="93">
        <f t="shared" si="19"/>
        <v>253</v>
      </c>
      <c r="AH29" s="93">
        <f t="shared" si="19"/>
        <v>253</v>
      </c>
      <c r="AI29" s="93">
        <f t="shared" si="19"/>
        <v>869</v>
      </c>
      <c r="AJ29" s="93">
        <f t="shared" si="19"/>
        <v>372</v>
      </c>
      <c r="AK29" s="93">
        <f t="shared" si="19"/>
        <v>745</v>
      </c>
      <c r="AL29" s="93">
        <f t="shared" si="19"/>
        <v>497</v>
      </c>
      <c r="AM29" s="93">
        <f t="shared" si="19"/>
        <v>12426</v>
      </c>
      <c r="AO29" s="99">
        <v>25</v>
      </c>
      <c r="AP29" s="99">
        <f t="shared" si="20"/>
        <v>633</v>
      </c>
      <c r="AQ29" s="99">
        <f t="shared" si="20"/>
        <v>444</v>
      </c>
      <c r="AR29" s="99">
        <f t="shared" si="20"/>
        <v>318</v>
      </c>
      <c r="AS29" s="99">
        <f t="shared" si="20"/>
        <v>318</v>
      </c>
      <c r="AT29" s="99">
        <f t="shared" si="20"/>
        <v>318</v>
      </c>
      <c r="AU29" s="99">
        <f t="shared" si="20"/>
        <v>318</v>
      </c>
      <c r="AV29" s="99">
        <f t="shared" si="20"/>
        <v>1093</v>
      </c>
      <c r="AW29" s="99">
        <f t="shared" si="20"/>
        <v>468</v>
      </c>
      <c r="AX29" s="99">
        <f t="shared" si="20"/>
        <v>937</v>
      </c>
      <c r="AY29" s="99">
        <f t="shared" si="20"/>
        <v>625</v>
      </c>
      <c r="AZ29" s="99">
        <f t="shared" si="20"/>
        <v>15633</v>
      </c>
      <c r="BB29" s="105">
        <v>25</v>
      </c>
      <c r="BC29" s="105">
        <f t="shared" si="21"/>
        <v>812</v>
      </c>
      <c r="BD29" s="105">
        <f t="shared" si="21"/>
        <v>569</v>
      </c>
      <c r="BE29" s="105">
        <f t="shared" si="21"/>
        <v>408</v>
      </c>
      <c r="BF29" s="105">
        <f t="shared" si="21"/>
        <v>408</v>
      </c>
      <c r="BG29" s="105">
        <f t="shared" si="21"/>
        <v>408</v>
      </c>
      <c r="BH29" s="105">
        <f t="shared" si="21"/>
        <v>408</v>
      </c>
      <c r="BI29" s="105">
        <f t="shared" si="21"/>
        <v>1401</v>
      </c>
      <c r="BJ29" s="105">
        <f t="shared" si="21"/>
        <v>600</v>
      </c>
      <c r="BK29" s="105">
        <f t="shared" si="21"/>
        <v>1201</v>
      </c>
      <c r="BL29" s="105">
        <f t="shared" si="21"/>
        <v>801</v>
      </c>
      <c r="BM29" s="105">
        <f t="shared" si="21"/>
        <v>20042</v>
      </c>
      <c r="BO29" s="111">
        <v>25</v>
      </c>
      <c r="BP29" s="111">
        <f t="shared" si="22"/>
        <v>1333</v>
      </c>
      <c r="BQ29" s="111">
        <f t="shared" si="23"/>
        <v>934</v>
      </c>
      <c r="BR29" s="111">
        <f t="shared" si="24"/>
        <v>670</v>
      </c>
      <c r="BS29" s="111">
        <f t="shared" si="25"/>
        <v>670</v>
      </c>
      <c r="BT29" s="111">
        <f t="shared" si="26"/>
        <v>670</v>
      </c>
      <c r="BU29" s="111">
        <f t="shared" si="27"/>
        <v>670</v>
      </c>
      <c r="BV29" s="111">
        <f t="shared" si="28"/>
        <v>2299</v>
      </c>
      <c r="BW29" s="111">
        <f t="shared" si="29"/>
        <v>985</v>
      </c>
      <c r="BX29" s="111">
        <f t="shared" si="30"/>
        <v>1971</v>
      </c>
      <c r="BY29" s="111">
        <f t="shared" si="31"/>
        <v>1314</v>
      </c>
      <c r="BZ29" s="111">
        <f t="shared" si="32"/>
        <v>32889</v>
      </c>
      <c r="CB29" s="117">
        <v>25</v>
      </c>
      <c r="CC29" s="117">
        <f t="shared" si="33"/>
        <v>1750</v>
      </c>
      <c r="CD29" s="117">
        <f t="shared" si="34"/>
        <v>1226</v>
      </c>
      <c r="CE29" s="117">
        <f t="shared" si="35"/>
        <v>879</v>
      </c>
      <c r="CF29" s="117">
        <f t="shared" si="36"/>
        <v>879</v>
      </c>
      <c r="CG29" s="117">
        <f t="shared" si="37"/>
        <v>879</v>
      </c>
      <c r="CH29" s="117">
        <f t="shared" si="38"/>
        <v>879</v>
      </c>
      <c r="CI29" s="117">
        <f t="shared" si="39"/>
        <v>3017</v>
      </c>
      <c r="CJ29" s="117">
        <f t="shared" si="40"/>
        <v>1293</v>
      </c>
      <c r="CK29" s="117">
        <f t="shared" si="41"/>
        <v>2587</v>
      </c>
      <c r="CL29" s="117">
        <f t="shared" si="42"/>
        <v>1725</v>
      </c>
      <c r="CM29" s="117">
        <f t="shared" si="43"/>
        <v>43167</v>
      </c>
    </row>
    <row r="30" ht="16.5" spans="1:91">
      <c r="A30" s="78">
        <v>26</v>
      </c>
      <c r="B30" s="78">
        <f t="shared" si="44"/>
        <v>345</v>
      </c>
      <c r="C30" s="86">
        <v>20</v>
      </c>
      <c r="D30" s="78">
        <f t="shared" si="7"/>
        <v>242</v>
      </c>
      <c r="E30" s="78">
        <f t="shared" si="8"/>
        <v>173</v>
      </c>
      <c r="F30" s="78">
        <f t="shared" si="9"/>
        <v>173</v>
      </c>
      <c r="G30" s="78">
        <f t="shared" si="10"/>
        <v>173</v>
      </c>
      <c r="H30" s="78">
        <f t="shared" si="11"/>
        <v>173</v>
      </c>
      <c r="I30" s="78">
        <f t="shared" si="12"/>
        <v>596</v>
      </c>
      <c r="J30" s="78">
        <f t="shared" si="13"/>
        <v>255</v>
      </c>
      <c r="K30" s="78">
        <f t="shared" si="14"/>
        <v>511</v>
      </c>
      <c r="L30" s="78">
        <f t="shared" si="15"/>
        <v>341</v>
      </c>
      <c r="M30" s="78">
        <f t="shared" si="16"/>
        <v>8510</v>
      </c>
      <c r="O30" s="87">
        <v>26</v>
      </c>
      <c r="P30" s="87">
        <f t="shared" si="17"/>
        <v>431</v>
      </c>
      <c r="Q30" s="87">
        <f t="shared" si="18"/>
        <v>303</v>
      </c>
      <c r="R30" s="87">
        <f t="shared" si="18"/>
        <v>216</v>
      </c>
      <c r="S30" s="87">
        <f t="shared" si="18"/>
        <v>216</v>
      </c>
      <c r="T30" s="87">
        <f t="shared" si="18"/>
        <v>216</v>
      </c>
      <c r="U30" s="87">
        <f t="shared" si="18"/>
        <v>216</v>
      </c>
      <c r="V30" s="87">
        <f t="shared" si="18"/>
        <v>745</v>
      </c>
      <c r="W30" s="87">
        <f t="shared" si="18"/>
        <v>319</v>
      </c>
      <c r="X30" s="87">
        <f t="shared" si="18"/>
        <v>639</v>
      </c>
      <c r="Y30" s="87">
        <f t="shared" si="18"/>
        <v>426</v>
      </c>
      <c r="Z30" s="87">
        <f t="shared" si="18"/>
        <v>10638</v>
      </c>
      <c r="AB30" s="93">
        <v>26</v>
      </c>
      <c r="AC30" s="93">
        <f t="shared" si="19"/>
        <v>534</v>
      </c>
      <c r="AD30" s="93">
        <f t="shared" si="19"/>
        <v>376</v>
      </c>
      <c r="AE30" s="93">
        <f t="shared" si="19"/>
        <v>268</v>
      </c>
      <c r="AF30" s="93">
        <f t="shared" si="19"/>
        <v>268</v>
      </c>
      <c r="AG30" s="93">
        <f t="shared" si="19"/>
        <v>268</v>
      </c>
      <c r="AH30" s="93">
        <f t="shared" si="19"/>
        <v>268</v>
      </c>
      <c r="AI30" s="93">
        <f t="shared" si="19"/>
        <v>924</v>
      </c>
      <c r="AJ30" s="93">
        <f t="shared" si="19"/>
        <v>396</v>
      </c>
      <c r="AK30" s="93">
        <f t="shared" si="19"/>
        <v>792</v>
      </c>
      <c r="AL30" s="93">
        <f t="shared" si="19"/>
        <v>528</v>
      </c>
      <c r="AM30" s="93">
        <f t="shared" si="19"/>
        <v>13191</v>
      </c>
      <c r="AO30" s="99">
        <v>26</v>
      </c>
      <c r="AP30" s="99">
        <f t="shared" si="20"/>
        <v>672</v>
      </c>
      <c r="AQ30" s="99">
        <f t="shared" si="20"/>
        <v>473</v>
      </c>
      <c r="AR30" s="99">
        <f t="shared" si="20"/>
        <v>337</v>
      </c>
      <c r="AS30" s="99">
        <f t="shared" si="20"/>
        <v>337</v>
      </c>
      <c r="AT30" s="99">
        <f t="shared" si="20"/>
        <v>337</v>
      </c>
      <c r="AU30" s="99">
        <f t="shared" si="20"/>
        <v>337</v>
      </c>
      <c r="AV30" s="99">
        <f t="shared" si="20"/>
        <v>1162</v>
      </c>
      <c r="AW30" s="99">
        <f t="shared" si="20"/>
        <v>498</v>
      </c>
      <c r="AX30" s="99">
        <f t="shared" si="20"/>
        <v>996</v>
      </c>
      <c r="AY30" s="99">
        <f t="shared" si="20"/>
        <v>664</v>
      </c>
      <c r="AZ30" s="99">
        <f t="shared" si="20"/>
        <v>16595</v>
      </c>
      <c r="BB30" s="105">
        <v>26</v>
      </c>
      <c r="BC30" s="105">
        <f t="shared" si="21"/>
        <v>862</v>
      </c>
      <c r="BD30" s="105">
        <f t="shared" si="21"/>
        <v>606</v>
      </c>
      <c r="BE30" s="105">
        <f t="shared" si="21"/>
        <v>432</v>
      </c>
      <c r="BF30" s="105">
        <f t="shared" si="21"/>
        <v>432</v>
      </c>
      <c r="BG30" s="105">
        <f t="shared" si="21"/>
        <v>432</v>
      </c>
      <c r="BH30" s="105">
        <f t="shared" si="21"/>
        <v>432</v>
      </c>
      <c r="BI30" s="105">
        <f t="shared" si="21"/>
        <v>1490</v>
      </c>
      <c r="BJ30" s="105">
        <f t="shared" si="21"/>
        <v>638</v>
      </c>
      <c r="BK30" s="105">
        <f t="shared" si="21"/>
        <v>1277</v>
      </c>
      <c r="BL30" s="105">
        <f t="shared" si="21"/>
        <v>851</v>
      </c>
      <c r="BM30" s="105">
        <f t="shared" si="21"/>
        <v>21276</v>
      </c>
      <c r="BO30" s="111">
        <v>26</v>
      </c>
      <c r="BP30" s="111">
        <f t="shared" si="22"/>
        <v>1415</v>
      </c>
      <c r="BQ30" s="111">
        <f t="shared" si="23"/>
        <v>994</v>
      </c>
      <c r="BR30" s="111">
        <f t="shared" si="24"/>
        <v>709</v>
      </c>
      <c r="BS30" s="111">
        <f t="shared" si="25"/>
        <v>709</v>
      </c>
      <c r="BT30" s="111">
        <f t="shared" si="26"/>
        <v>709</v>
      </c>
      <c r="BU30" s="111">
        <f t="shared" si="27"/>
        <v>709</v>
      </c>
      <c r="BV30" s="111">
        <f t="shared" si="28"/>
        <v>2445</v>
      </c>
      <c r="BW30" s="111">
        <f t="shared" si="29"/>
        <v>1047</v>
      </c>
      <c r="BX30" s="111">
        <f t="shared" si="30"/>
        <v>2096</v>
      </c>
      <c r="BY30" s="111">
        <f t="shared" si="31"/>
        <v>1397</v>
      </c>
      <c r="BZ30" s="111">
        <f t="shared" si="32"/>
        <v>34914</v>
      </c>
      <c r="CB30" s="117">
        <v>26</v>
      </c>
      <c r="CC30" s="117">
        <f t="shared" si="33"/>
        <v>1857</v>
      </c>
      <c r="CD30" s="117">
        <f t="shared" si="34"/>
        <v>1305</v>
      </c>
      <c r="CE30" s="117">
        <f t="shared" si="35"/>
        <v>931</v>
      </c>
      <c r="CF30" s="117">
        <f t="shared" si="36"/>
        <v>931</v>
      </c>
      <c r="CG30" s="117">
        <f t="shared" si="37"/>
        <v>931</v>
      </c>
      <c r="CH30" s="117">
        <f t="shared" si="38"/>
        <v>931</v>
      </c>
      <c r="CI30" s="117">
        <f t="shared" si="39"/>
        <v>3209</v>
      </c>
      <c r="CJ30" s="117">
        <f t="shared" si="40"/>
        <v>1374</v>
      </c>
      <c r="CK30" s="117">
        <f t="shared" si="41"/>
        <v>2751</v>
      </c>
      <c r="CL30" s="117">
        <f t="shared" si="42"/>
        <v>1834</v>
      </c>
      <c r="CM30" s="117">
        <f t="shared" si="43"/>
        <v>45825</v>
      </c>
    </row>
    <row r="31" ht="16.5" spans="1:91">
      <c r="A31" s="78">
        <v>27</v>
      </c>
      <c r="B31" s="78">
        <f t="shared" si="44"/>
        <v>365</v>
      </c>
      <c r="C31" s="86">
        <v>20</v>
      </c>
      <c r="D31" s="78">
        <f t="shared" si="7"/>
        <v>256</v>
      </c>
      <c r="E31" s="78">
        <f t="shared" si="8"/>
        <v>183</v>
      </c>
      <c r="F31" s="78">
        <f t="shared" si="9"/>
        <v>183</v>
      </c>
      <c r="G31" s="78">
        <f t="shared" si="10"/>
        <v>183</v>
      </c>
      <c r="H31" s="78">
        <f t="shared" si="11"/>
        <v>183</v>
      </c>
      <c r="I31" s="78">
        <f t="shared" si="12"/>
        <v>630</v>
      </c>
      <c r="J31" s="78">
        <f t="shared" si="13"/>
        <v>270</v>
      </c>
      <c r="K31" s="78">
        <f t="shared" si="14"/>
        <v>540</v>
      </c>
      <c r="L31" s="78">
        <f t="shared" si="15"/>
        <v>360</v>
      </c>
      <c r="M31" s="78">
        <f t="shared" si="16"/>
        <v>9003</v>
      </c>
      <c r="O31" s="87">
        <v>27</v>
      </c>
      <c r="P31" s="87">
        <f t="shared" si="17"/>
        <v>456</v>
      </c>
      <c r="Q31" s="87">
        <f t="shared" si="18"/>
        <v>320</v>
      </c>
      <c r="R31" s="87">
        <f t="shared" si="18"/>
        <v>229</v>
      </c>
      <c r="S31" s="87">
        <f t="shared" si="18"/>
        <v>229</v>
      </c>
      <c r="T31" s="87">
        <f t="shared" si="18"/>
        <v>229</v>
      </c>
      <c r="U31" s="87">
        <f t="shared" si="18"/>
        <v>229</v>
      </c>
      <c r="V31" s="87">
        <f t="shared" si="18"/>
        <v>788</v>
      </c>
      <c r="W31" s="87">
        <f t="shared" si="18"/>
        <v>338</v>
      </c>
      <c r="X31" s="87">
        <f t="shared" si="18"/>
        <v>675</v>
      </c>
      <c r="Y31" s="87">
        <f t="shared" si="18"/>
        <v>450</v>
      </c>
      <c r="Z31" s="87">
        <f t="shared" si="18"/>
        <v>11254</v>
      </c>
      <c r="AB31" s="93">
        <v>27</v>
      </c>
      <c r="AC31" s="93">
        <f t="shared" si="19"/>
        <v>565</v>
      </c>
      <c r="AD31" s="93">
        <f t="shared" si="19"/>
        <v>397</v>
      </c>
      <c r="AE31" s="93">
        <f t="shared" si="19"/>
        <v>284</v>
      </c>
      <c r="AF31" s="93">
        <f t="shared" si="19"/>
        <v>284</v>
      </c>
      <c r="AG31" s="93">
        <f t="shared" si="19"/>
        <v>284</v>
      </c>
      <c r="AH31" s="93">
        <f t="shared" si="19"/>
        <v>284</v>
      </c>
      <c r="AI31" s="93">
        <f t="shared" si="19"/>
        <v>977</v>
      </c>
      <c r="AJ31" s="93">
        <f t="shared" si="19"/>
        <v>419</v>
      </c>
      <c r="AK31" s="93">
        <f t="shared" si="19"/>
        <v>837</v>
      </c>
      <c r="AL31" s="93">
        <f t="shared" si="19"/>
        <v>558</v>
      </c>
      <c r="AM31" s="93">
        <f t="shared" si="19"/>
        <v>13955</v>
      </c>
      <c r="AO31" s="99">
        <v>27</v>
      </c>
      <c r="AP31" s="99">
        <f t="shared" si="20"/>
        <v>711</v>
      </c>
      <c r="AQ31" s="99">
        <f t="shared" si="20"/>
        <v>499</v>
      </c>
      <c r="AR31" s="99">
        <f t="shared" si="20"/>
        <v>357</v>
      </c>
      <c r="AS31" s="99">
        <f t="shared" si="20"/>
        <v>357</v>
      </c>
      <c r="AT31" s="99">
        <f t="shared" si="20"/>
        <v>357</v>
      </c>
      <c r="AU31" s="99">
        <f t="shared" si="20"/>
        <v>357</v>
      </c>
      <c r="AV31" s="99">
        <f t="shared" si="20"/>
        <v>1229</v>
      </c>
      <c r="AW31" s="99">
        <f t="shared" si="20"/>
        <v>527</v>
      </c>
      <c r="AX31" s="99">
        <f t="shared" si="20"/>
        <v>1053</v>
      </c>
      <c r="AY31" s="99">
        <f t="shared" si="20"/>
        <v>702</v>
      </c>
      <c r="AZ31" s="99">
        <f t="shared" si="20"/>
        <v>17556</v>
      </c>
      <c r="BB31" s="105">
        <v>27</v>
      </c>
      <c r="BC31" s="105">
        <f t="shared" si="21"/>
        <v>912</v>
      </c>
      <c r="BD31" s="105">
        <f t="shared" si="21"/>
        <v>640</v>
      </c>
      <c r="BE31" s="105">
        <f t="shared" si="21"/>
        <v>458</v>
      </c>
      <c r="BF31" s="105">
        <f t="shared" si="21"/>
        <v>458</v>
      </c>
      <c r="BG31" s="105">
        <f t="shared" si="21"/>
        <v>458</v>
      </c>
      <c r="BH31" s="105">
        <f t="shared" si="21"/>
        <v>458</v>
      </c>
      <c r="BI31" s="105">
        <f t="shared" si="21"/>
        <v>1576</v>
      </c>
      <c r="BJ31" s="105">
        <f t="shared" si="21"/>
        <v>676</v>
      </c>
      <c r="BK31" s="105">
        <f t="shared" si="21"/>
        <v>1350</v>
      </c>
      <c r="BL31" s="105">
        <f t="shared" si="21"/>
        <v>900</v>
      </c>
      <c r="BM31" s="105">
        <f t="shared" si="21"/>
        <v>22508</v>
      </c>
      <c r="BO31" s="111">
        <v>27</v>
      </c>
      <c r="BP31" s="111">
        <f t="shared" si="22"/>
        <v>1497</v>
      </c>
      <c r="BQ31" s="111">
        <f t="shared" si="23"/>
        <v>1050</v>
      </c>
      <c r="BR31" s="111">
        <f t="shared" si="24"/>
        <v>752</v>
      </c>
      <c r="BS31" s="111">
        <f t="shared" si="25"/>
        <v>752</v>
      </c>
      <c r="BT31" s="111">
        <f t="shared" si="26"/>
        <v>752</v>
      </c>
      <c r="BU31" s="111">
        <f t="shared" si="27"/>
        <v>752</v>
      </c>
      <c r="BV31" s="111">
        <f t="shared" si="28"/>
        <v>2586</v>
      </c>
      <c r="BW31" s="111">
        <f t="shared" si="29"/>
        <v>1109</v>
      </c>
      <c r="BX31" s="111">
        <f t="shared" si="30"/>
        <v>2215</v>
      </c>
      <c r="BY31" s="111">
        <f t="shared" si="31"/>
        <v>1477</v>
      </c>
      <c r="BZ31" s="111">
        <f t="shared" si="32"/>
        <v>36936</v>
      </c>
      <c r="CB31" s="117">
        <v>27</v>
      </c>
      <c r="CC31" s="117">
        <f t="shared" si="33"/>
        <v>1965</v>
      </c>
      <c r="CD31" s="117">
        <f t="shared" si="34"/>
        <v>1378</v>
      </c>
      <c r="CE31" s="117">
        <f t="shared" si="35"/>
        <v>987</v>
      </c>
      <c r="CF31" s="117">
        <f t="shared" si="36"/>
        <v>987</v>
      </c>
      <c r="CG31" s="117">
        <f t="shared" si="37"/>
        <v>987</v>
      </c>
      <c r="CH31" s="117">
        <f t="shared" si="38"/>
        <v>987</v>
      </c>
      <c r="CI31" s="117">
        <f t="shared" si="39"/>
        <v>3394</v>
      </c>
      <c r="CJ31" s="117">
        <f t="shared" si="40"/>
        <v>1456</v>
      </c>
      <c r="CK31" s="117">
        <f t="shared" si="41"/>
        <v>2907</v>
      </c>
      <c r="CL31" s="117">
        <f t="shared" si="42"/>
        <v>1939</v>
      </c>
      <c r="CM31" s="117">
        <f t="shared" si="43"/>
        <v>48479</v>
      </c>
    </row>
    <row r="32" ht="16.5" spans="1:91">
      <c r="A32" s="78">
        <v>28</v>
      </c>
      <c r="B32" s="78">
        <f t="shared" si="44"/>
        <v>385</v>
      </c>
      <c r="C32" s="86">
        <v>20</v>
      </c>
      <c r="D32" s="78">
        <f t="shared" si="7"/>
        <v>270</v>
      </c>
      <c r="E32" s="78">
        <f t="shared" si="8"/>
        <v>193</v>
      </c>
      <c r="F32" s="78">
        <f t="shared" si="9"/>
        <v>193</v>
      </c>
      <c r="G32" s="78">
        <f t="shared" si="10"/>
        <v>193</v>
      </c>
      <c r="H32" s="78">
        <f t="shared" si="11"/>
        <v>193</v>
      </c>
      <c r="I32" s="78">
        <f t="shared" si="12"/>
        <v>665</v>
      </c>
      <c r="J32" s="78">
        <f t="shared" si="13"/>
        <v>285</v>
      </c>
      <c r="K32" s="78">
        <f t="shared" si="14"/>
        <v>570</v>
      </c>
      <c r="L32" s="78">
        <f t="shared" si="15"/>
        <v>380</v>
      </c>
      <c r="M32" s="78">
        <f t="shared" si="16"/>
        <v>9497</v>
      </c>
      <c r="O32" s="87">
        <v>28</v>
      </c>
      <c r="P32" s="87">
        <f t="shared" si="17"/>
        <v>481</v>
      </c>
      <c r="Q32" s="87">
        <f t="shared" si="18"/>
        <v>338</v>
      </c>
      <c r="R32" s="87">
        <f t="shared" si="18"/>
        <v>241</v>
      </c>
      <c r="S32" s="87">
        <f t="shared" si="18"/>
        <v>241</v>
      </c>
      <c r="T32" s="87">
        <f t="shared" si="18"/>
        <v>241</v>
      </c>
      <c r="U32" s="87">
        <f t="shared" si="18"/>
        <v>241</v>
      </c>
      <c r="V32" s="87">
        <f t="shared" si="18"/>
        <v>831</v>
      </c>
      <c r="W32" s="87">
        <f t="shared" si="18"/>
        <v>356</v>
      </c>
      <c r="X32" s="87">
        <f t="shared" si="18"/>
        <v>713</v>
      </c>
      <c r="Y32" s="87">
        <f t="shared" si="18"/>
        <v>475</v>
      </c>
      <c r="Z32" s="87">
        <f t="shared" si="18"/>
        <v>11871</v>
      </c>
      <c r="AB32" s="93">
        <v>28</v>
      </c>
      <c r="AC32" s="93">
        <f t="shared" si="19"/>
        <v>596</v>
      </c>
      <c r="AD32" s="93">
        <f t="shared" si="19"/>
        <v>419</v>
      </c>
      <c r="AE32" s="93">
        <f t="shared" si="19"/>
        <v>299</v>
      </c>
      <c r="AF32" s="93">
        <f t="shared" si="19"/>
        <v>299</v>
      </c>
      <c r="AG32" s="93">
        <f t="shared" si="19"/>
        <v>299</v>
      </c>
      <c r="AH32" s="93">
        <f t="shared" si="19"/>
        <v>299</v>
      </c>
      <c r="AI32" s="93">
        <f t="shared" si="19"/>
        <v>1030</v>
      </c>
      <c r="AJ32" s="93">
        <f t="shared" si="19"/>
        <v>441</v>
      </c>
      <c r="AK32" s="93">
        <f t="shared" si="19"/>
        <v>884</v>
      </c>
      <c r="AL32" s="93">
        <f t="shared" si="19"/>
        <v>589</v>
      </c>
      <c r="AM32" s="93">
        <f t="shared" si="19"/>
        <v>14720</v>
      </c>
      <c r="AO32" s="99">
        <v>28</v>
      </c>
      <c r="AP32" s="99">
        <f t="shared" si="20"/>
        <v>750</v>
      </c>
      <c r="AQ32" s="99">
        <f t="shared" si="20"/>
        <v>527</v>
      </c>
      <c r="AR32" s="99">
        <f t="shared" si="20"/>
        <v>376</v>
      </c>
      <c r="AS32" s="99">
        <f t="shared" si="20"/>
        <v>376</v>
      </c>
      <c r="AT32" s="99">
        <f t="shared" si="20"/>
        <v>376</v>
      </c>
      <c r="AU32" s="99">
        <f t="shared" si="20"/>
        <v>376</v>
      </c>
      <c r="AV32" s="99">
        <f t="shared" si="20"/>
        <v>1296</v>
      </c>
      <c r="AW32" s="99">
        <f t="shared" si="20"/>
        <v>555</v>
      </c>
      <c r="AX32" s="99">
        <f t="shared" si="20"/>
        <v>1112</v>
      </c>
      <c r="AY32" s="99">
        <f t="shared" si="20"/>
        <v>741</v>
      </c>
      <c r="AZ32" s="99">
        <f t="shared" si="20"/>
        <v>18519</v>
      </c>
      <c r="BB32" s="105">
        <v>28</v>
      </c>
      <c r="BC32" s="105">
        <f t="shared" si="21"/>
        <v>962</v>
      </c>
      <c r="BD32" s="105">
        <f t="shared" si="21"/>
        <v>676</v>
      </c>
      <c r="BE32" s="105">
        <f t="shared" si="21"/>
        <v>482</v>
      </c>
      <c r="BF32" s="105">
        <f t="shared" si="21"/>
        <v>482</v>
      </c>
      <c r="BG32" s="105">
        <f t="shared" si="21"/>
        <v>482</v>
      </c>
      <c r="BH32" s="105">
        <f t="shared" si="21"/>
        <v>482</v>
      </c>
      <c r="BI32" s="105">
        <f t="shared" si="21"/>
        <v>1662</v>
      </c>
      <c r="BJ32" s="105">
        <f t="shared" si="21"/>
        <v>712</v>
      </c>
      <c r="BK32" s="105">
        <f t="shared" si="21"/>
        <v>1426</v>
      </c>
      <c r="BL32" s="105">
        <f t="shared" si="21"/>
        <v>950</v>
      </c>
      <c r="BM32" s="105">
        <f t="shared" si="21"/>
        <v>23742</v>
      </c>
      <c r="BO32" s="111">
        <v>28</v>
      </c>
      <c r="BP32" s="111">
        <f t="shared" si="22"/>
        <v>1579</v>
      </c>
      <c r="BQ32" s="111">
        <f t="shared" si="23"/>
        <v>1109</v>
      </c>
      <c r="BR32" s="111">
        <f t="shared" si="24"/>
        <v>791</v>
      </c>
      <c r="BS32" s="111">
        <f t="shared" si="25"/>
        <v>791</v>
      </c>
      <c r="BT32" s="111">
        <f t="shared" si="26"/>
        <v>791</v>
      </c>
      <c r="BU32" s="111">
        <f t="shared" si="27"/>
        <v>791</v>
      </c>
      <c r="BV32" s="111">
        <f t="shared" si="28"/>
        <v>2727</v>
      </c>
      <c r="BW32" s="111">
        <f t="shared" si="29"/>
        <v>1168</v>
      </c>
      <c r="BX32" s="111">
        <f t="shared" si="30"/>
        <v>2340</v>
      </c>
      <c r="BY32" s="111">
        <f t="shared" si="31"/>
        <v>1559</v>
      </c>
      <c r="BZ32" s="111">
        <f t="shared" si="32"/>
        <v>38961</v>
      </c>
      <c r="CB32" s="117">
        <v>28</v>
      </c>
      <c r="CC32" s="117">
        <f t="shared" si="33"/>
        <v>2072</v>
      </c>
      <c r="CD32" s="117">
        <f t="shared" si="34"/>
        <v>1456</v>
      </c>
      <c r="CE32" s="117">
        <f t="shared" si="35"/>
        <v>1038</v>
      </c>
      <c r="CF32" s="117">
        <f t="shared" si="36"/>
        <v>1038</v>
      </c>
      <c r="CG32" s="117">
        <f t="shared" si="37"/>
        <v>1038</v>
      </c>
      <c r="CH32" s="117">
        <f t="shared" si="38"/>
        <v>1038</v>
      </c>
      <c r="CI32" s="117">
        <f t="shared" si="39"/>
        <v>3579</v>
      </c>
      <c r="CJ32" s="117">
        <f t="shared" si="40"/>
        <v>1533</v>
      </c>
      <c r="CK32" s="117">
        <f t="shared" si="41"/>
        <v>3071</v>
      </c>
      <c r="CL32" s="117">
        <f t="shared" si="42"/>
        <v>2046</v>
      </c>
      <c r="CM32" s="117">
        <f t="shared" si="43"/>
        <v>51136</v>
      </c>
    </row>
    <row r="33" ht="16.5" spans="1:91">
      <c r="A33" s="78">
        <v>29</v>
      </c>
      <c r="B33" s="78">
        <f t="shared" si="44"/>
        <v>425</v>
      </c>
      <c r="C33" s="86">
        <v>40</v>
      </c>
      <c r="D33" s="78">
        <f t="shared" si="7"/>
        <v>298</v>
      </c>
      <c r="E33" s="78">
        <f t="shared" si="8"/>
        <v>213</v>
      </c>
      <c r="F33" s="78">
        <f t="shared" si="9"/>
        <v>213</v>
      </c>
      <c r="G33" s="78">
        <f t="shared" si="10"/>
        <v>213</v>
      </c>
      <c r="H33" s="78">
        <f t="shared" si="11"/>
        <v>213</v>
      </c>
      <c r="I33" s="78">
        <f t="shared" si="12"/>
        <v>734</v>
      </c>
      <c r="J33" s="78">
        <f t="shared" si="13"/>
        <v>315</v>
      </c>
      <c r="K33" s="78">
        <f t="shared" si="14"/>
        <v>629</v>
      </c>
      <c r="L33" s="78">
        <f t="shared" si="15"/>
        <v>419</v>
      </c>
      <c r="M33" s="78">
        <f t="shared" si="16"/>
        <v>10483</v>
      </c>
      <c r="O33" s="87">
        <v>29</v>
      </c>
      <c r="P33" s="87">
        <f t="shared" si="17"/>
        <v>531</v>
      </c>
      <c r="Q33" s="87">
        <f t="shared" si="18"/>
        <v>373</v>
      </c>
      <c r="R33" s="87">
        <f t="shared" si="18"/>
        <v>266</v>
      </c>
      <c r="S33" s="87">
        <f t="shared" si="18"/>
        <v>266</v>
      </c>
      <c r="T33" s="87">
        <f t="shared" si="18"/>
        <v>266</v>
      </c>
      <c r="U33" s="87">
        <f t="shared" si="18"/>
        <v>266</v>
      </c>
      <c r="V33" s="87">
        <f t="shared" si="18"/>
        <v>918</v>
      </c>
      <c r="W33" s="87">
        <f t="shared" si="18"/>
        <v>394</v>
      </c>
      <c r="X33" s="87">
        <f t="shared" si="18"/>
        <v>786</v>
      </c>
      <c r="Y33" s="87">
        <f t="shared" si="18"/>
        <v>524</v>
      </c>
      <c r="Z33" s="87">
        <f t="shared" si="18"/>
        <v>13104</v>
      </c>
      <c r="AB33" s="93">
        <v>29</v>
      </c>
      <c r="AC33" s="93">
        <f t="shared" si="19"/>
        <v>658</v>
      </c>
      <c r="AD33" s="93">
        <f t="shared" si="19"/>
        <v>463</v>
      </c>
      <c r="AE33" s="93">
        <f t="shared" si="19"/>
        <v>330</v>
      </c>
      <c r="AF33" s="93">
        <f t="shared" si="19"/>
        <v>330</v>
      </c>
      <c r="AG33" s="93">
        <f t="shared" si="19"/>
        <v>330</v>
      </c>
      <c r="AH33" s="93">
        <f t="shared" si="19"/>
        <v>330</v>
      </c>
      <c r="AI33" s="93">
        <f t="shared" si="19"/>
        <v>1138</v>
      </c>
      <c r="AJ33" s="93">
        <f t="shared" si="19"/>
        <v>489</v>
      </c>
      <c r="AK33" s="93">
        <f t="shared" si="19"/>
        <v>975</v>
      </c>
      <c r="AL33" s="93">
        <f t="shared" si="19"/>
        <v>650</v>
      </c>
      <c r="AM33" s="93">
        <f t="shared" si="19"/>
        <v>16249</v>
      </c>
      <c r="AO33" s="99">
        <v>29</v>
      </c>
      <c r="AP33" s="99">
        <f t="shared" si="20"/>
        <v>828</v>
      </c>
      <c r="AQ33" s="99">
        <f t="shared" si="20"/>
        <v>582</v>
      </c>
      <c r="AR33" s="99">
        <f t="shared" si="20"/>
        <v>415</v>
      </c>
      <c r="AS33" s="99">
        <f t="shared" si="20"/>
        <v>415</v>
      </c>
      <c r="AT33" s="99">
        <f t="shared" si="20"/>
        <v>415</v>
      </c>
      <c r="AU33" s="99">
        <f t="shared" si="20"/>
        <v>415</v>
      </c>
      <c r="AV33" s="99">
        <f t="shared" si="20"/>
        <v>1432</v>
      </c>
      <c r="AW33" s="99">
        <f t="shared" si="20"/>
        <v>615</v>
      </c>
      <c r="AX33" s="99">
        <f t="shared" si="20"/>
        <v>1227</v>
      </c>
      <c r="AY33" s="99">
        <f t="shared" si="20"/>
        <v>818</v>
      </c>
      <c r="AZ33" s="99">
        <f t="shared" si="20"/>
        <v>20442</v>
      </c>
      <c r="BB33" s="105">
        <v>29</v>
      </c>
      <c r="BC33" s="105">
        <f t="shared" si="21"/>
        <v>1062</v>
      </c>
      <c r="BD33" s="105">
        <f t="shared" si="21"/>
        <v>746</v>
      </c>
      <c r="BE33" s="105">
        <f t="shared" si="21"/>
        <v>532</v>
      </c>
      <c r="BF33" s="105">
        <f t="shared" si="21"/>
        <v>532</v>
      </c>
      <c r="BG33" s="105">
        <f t="shared" si="21"/>
        <v>532</v>
      </c>
      <c r="BH33" s="105">
        <f t="shared" si="21"/>
        <v>532</v>
      </c>
      <c r="BI33" s="105">
        <f t="shared" si="21"/>
        <v>1836</v>
      </c>
      <c r="BJ33" s="105">
        <f t="shared" si="21"/>
        <v>788</v>
      </c>
      <c r="BK33" s="105">
        <f t="shared" si="21"/>
        <v>1573</v>
      </c>
      <c r="BL33" s="105">
        <f t="shared" si="21"/>
        <v>1049</v>
      </c>
      <c r="BM33" s="105">
        <f t="shared" si="21"/>
        <v>26208</v>
      </c>
      <c r="BO33" s="111">
        <v>29</v>
      </c>
      <c r="BP33" s="111">
        <f t="shared" si="22"/>
        <v>1743</v>
      </c>
      <c r="BQ33" s="111">
        <f t="shared" si="23"/>
        <v>1224</v>
      </c>
      <c r="BR33" s="111">
        <f t="shared" si="24"/>
        <v>873</v>
      </c>
      <c r="BS33" s="111">
        <f t="shared" si="25"/>
        <v>873</v>
      </c>
      <c r="BT33" s="111">
        <f t="shared" si="26"/>
        <v>873</v>
      </c>
      <c r="BU33" s="111">
        <f t="shared" si="27"/>
        <v>873</v>
      </c>
      <c r="BV33" s="111">
        <f t="shared" si="28"/>
        <v>3013</v>
      </c>
      <c r="BW33" s="111">
        <f t="shared" si="29"/>
        <v>1293</v>
      </c>
      <c r="BX33" s="111">
        <f t="shared" si="30"/>
        <v>2581</v>
      </c>
      <c r="BY33" s="111">
        <f t="shared" si="31"/>
        <v>1721</v>
      </c>
      <c r="BZ33" s="111">
        <f t="shared" si="32"/>
        <v>43008</v>
      </c>
      <c r="CB33" s="117">
        <v>29</v>
      </c>
      <c r="CC33" s="117">
        <f t="shared" si="33"/>
        <v>2288</v>
      </c>
      <c r="CD33" s="117">
        <f t="shared" si="34"/>
        <v>1607</v>
      </c>
      <c r="CE33" s="117">
        <f t="shared" si="35"/>
        <v>1146</v>
      </c>
      <c r="CF33" s="117">
        <f t="shared" si="36"/>
        <v>1146</v>
      </c>
      <c r="CG33" s="117">
        <f t="shared" si="37"/>
        <v>1146</v>
      </c>
      <c r="CH33" s="117">
        <f t="shared" si="38"/>
        <v>1146</v>
      </c>
      <c r="CI33" s="117">
        <f t="shared" si="39"/>
        <v>3955</v>
      </c>
      <c r="CJ33" s="117">
        <f t="shared" si="40"/>
        <v>1697</v>
      </c>
      <c r="CK33" s="117">
        <f t="shared" si="41"/>
        <v>3388</v>
      </c>
      <c r="CL33" s="117">
        <f t="shared" si="42"/>
        <v>2259</v>
      </c>
      <c r="CM33" s="117">
        <f t="shared" si="43"/>
        <v>56448</v>
      </c>
    </row>
    <row r="34" ht="16.5" spans="1:91">
      <c r="A34" s="78">
        <v>30</v>
      </c>
      <c r="B34" s="78">
        <f t="shared" si="44"/>
        <v>465</v>
      </c>
      <c r="C34" s="86">
        <v>40</v>
      </c>
      <c r="D34" s="78">
        <f t="shared" si="7"/>
        <v>326</v>
      </c>
      <c r="E34" s="78">
        <f t="shared" si="8"/>
        <v>233</v>
      </c>
      <c r="F34" s="78">
        <f t="shared" si="9"/>
        <v>233</v>
      </c>
      <c r="G34" s="78">
        <f t="shared" si="10"/>
        <v>233</v>
      </c>
      <c r="H34" s="78">
        <f t="shared" si="11"/>
        <v>233</v>
      </c>
      <c r="I34" s="78">
        <f t="shared" si="12"/>
        <v>803</v>
      </c>
      <c r="J34" s="78">
        <f t="shared" si="13"/>
        <v>344</v>
      </c>
      <c r="K34" s="78">
        <f t="shared" si="14"/>
        <v>688</v>
      </c>
      <c r="L34" s="78">
        <f t="shared" si="15"/>
        <v>459</v>
      </c>
      <c r="M34" s="78">
        <f t="shared" si="16"/>
        <v>11470</v>
      </c>
      <c r="O34" s="87">
        <v>30</v>
      </c>
      <c r="P34" s="87">
        <f t="shared" si="17"/>
        <v>581</v>
      </c>
      <c r="Q34" s="87">
        <f t="shared" si="18"/>
        <v>408</v>
      </c>
      <c r="R34" s="87">
        <f t="shared" si="18"/>
        <v>291</v>
      </c>
      <c r="S34" s="87">
        <f t="shared" si="18"/>
        <v>291</v>
      </c>
      <c r="T34" s="87">
        <f t="shared" si="18"/>
        <v>291</v>
      </c>
      <c r="U34" s="87">
        <f t="shared" si="18"/>
        <v>291</v>
      </c>
      <c r="V34" s="87">
        <f t="shared" si="18"/>
        <v>1004</v>
      </c>
      <c r="W34" s="87">
        <f t="shared" si="18"/>
        <v>430</v>
      </c>
      <c r="X34" s="87">
        <f t="shared" si="18"/>
        <v>860</v>
      </c>
      <c r="Y34" s="87">
        <f t="shared" si="18"/>
        <v>574</v>
      </c>
      <c r="Z34" s="87">
        <f t="shared" si="18"/>
        <v>14338</v>
      </c>
      <c r="AB34" s="93">
        <v>30</v>
      </c>
      <c r="AC34" s="93">
        <f t="shared" si="19"/>
        <v>720</v>
      </c>
      <c r="AD34" s="93">
        <f t="shared" si="19"/>
        <v>506</v>
      </c>
      <c r="AE34" s="93">
        <f t="shared" si="19"/>
        <v>361</v>
      </c>
      <c r="AF34" s="93">
        <f t="shared" si="19"/>
        <v>361</v>
      </c>
      <c r="AG34" s="93">
        <f t="shared" si="19"/>
        <v>361</v>
      </c>
      <c r="AH34" s="93">
        <f t="shared" si="19"/>
        <v>361</v>
      </c>
      <c r="AI34" s="93">
        <f t="shared" si="19"/>
        <v>1245</v>
      </c>
      <c r="AJ34" s="93">
        <f t="shared" si="19"/>
        <v>533</v>
      </c>
      <c r="AK34" s="93">
        <f t="shared" si="19"/>
        <v>1066</v>
      </c>
      <c r="AL34" s="93">
        <f t="shared" si="19"/>
        <v>712</v>
      </c>
      <c r="AM34" s="93">
        <f t="shared" si="19"/>
        <v>17779</v>
      </c>
      <c r="AO34" s="99">
        <v>30</v>
      </c>
      <c r="AP34" s="99">
        <f t="shared" si="20"/>
        <v>906</v>
      </c>
      <c r="AQ34" s="99">
        <f t="shared" si="20"/>
        <v>637</v>
      </c>
      <c r="AR34" s="99">
        <f t="shared" si="20"/>
        <v>454</v>
      </c>
      <c r="AS34" s="99">
        <f t="shared" si="20"/>
        <v>454</v>
      </c>
      <c r="AT34" s="99">
        <f t="shared" si="20"/>
        <v>454</v>
      </c>
      <c r="AU34" s="99">
        <f t="shared" si="20"/>
        <v>454</v>
      </c>
      <c r="AV34" s="99">
        <f t="shared" si="20"/>
        <v>1566</v>
      </c>
      <c r="AW34" s="99">
        <f t="shared" si="20"/>
        <v>671</v>
      </c>
      <c r="AX34" s="99">
        <f t="shared" si="20"/>
        <v>1341</v>
      </c>
      <c r="AY34" s="99">
        <f t="shared" si="20"/>
        <v>896</v>
      </c>
      <c r="AZ34" s="99">
        <f t="shared" si="20"/>
        <v>22367</v>
      </c>
      <c r="BB34" s="105">
        <v>30</v>
      </c>
      <c r="BC34" s="105">
        <f t="shared" si="21"/>
        <v>1162</v>
      </c>
      <c r="BD34" s="105">
        <f t="shared" si="21"/>
        <v>817</v>
      </c>
      <c r="BE34" s="105">
        <f t="shared" si="21"/>
        <v>582</v>
      </c>
      <c r="BF34" s="105">
        <f t="shared" si="21"/>
        <v>582</v>
      </c>
      <c r="BG34" s="105">
        <f t="shared" si="21"/>
        <v>582</v>
      </c>
      <c r="BH34" s="105">
        <f t="shared" si="21"/>
        <v>582</v>
      </c>
      <c r="BI34" s="105">
        <f t="shared" si="21"/>
        <v>2008</v>
      </c>
      <c r="BJ34" s="105">
        <f t="shared" si="21"/>
        <v>860</v>
      </c>
      <c r="BK34" s="105">
        <f t="shared" si="21"/>
        <v>1719</v>
      </c>
      <c r="BL34" s="105">
        <f t="shared" si="21"/>
        <v>1149</v>
      </c>
      <c r="BM34" s="105">
        <f t="shared" si="21"/>
        <v>28676</v>
      </c>
      <c r="BO34" s="111">
        <v>30</v>
      </c>
      <c r="BP34" s="111">
        <f t="shared" si="22"/>
        <v>1907</v>
      </c>
      <c r="BQ34" s="111">
        <f t="shared" si="23"/>
        <v>1341</v>
      </c>
      <c r="BR34" s="111">
        <f t="shared" si="24"/>
        <v>955</v>
      </c>
      <c r="BS34" s="111">
        <f t="shared" si="25"/>
        <v>955</v>
      </c>
      <c r="BT34" s="111">
        <f t="shared" si="26"/>
        <v>955</v>
      </c>
      <c r="BU34" s="111">
        <f t="shared" si="27"/>
        <v>955</v>
      </c>
      <c r="BV34" s="111">
        <f t="shared" si="28"/>
        <v>3295</v>
      </c>
      <c r="BW34" s="111">
        <f t="shared" si="29"/>
        <v>1411</v>
      </c>
      <c r="BX34" s="111">
        <f t="shared" si="30"/>
        <v>2821</v>
      </c>
      <c r="BY34" s="111">
        <f t="shared" si="31"/>
        <v>1886</v>
      </c>
      <c r="BZ34" s="111">
        <f t="shared" si="32"/>
        <v>47058</v>
      </c>
      <c r="CB34" s="117">
        <v>30</v>
      </c>
      <c r="CC34" s="117">
        <f t="shared" si="33"/>
        <v>2503</v>
      </c>
      <c r="CD34" s="117">
        <f t="shared" si="34"/>
        <v>1760</v>
      </c>
      <c r="CE34" s="117">
        <f t="shared" si="35"/>
        <v>1253</v>
      </c>
      <c r="CF34" s="117">
        <f t="shared" si="36"/>
        <v>1253</v>
      </c>
      <c r="CG34" s="117">
        <f t="shared" si="37"/>
        <v>1253</v>
      </c>
      <c r="CH34" s="117">
        <f t="shared" si="38"/>
        <v>1253</v>
      </c>
      <c r="CI34" s="117">
        <f t="shared" si="39"/>
        <v>4325</v>
      </c>
      <c r="CJ34" s="117">
        <f t="shared" si="40"/>
        <v>1852</v>
      </c>
      <c r="CK34" s="117">
        <f t="shared" si="41"/>
        <v>3703</v>
      </c>
      <c r="CL34" s="117">
        <f t="shared" si="42"/>
        <v>2475</v>
      </c>
      <c r="CM34" s="117">
        <f t="shared" si="43"/>
        <v>61764</v>
      </c>
    </row>
    <row r="35" ht="16.5" spans="1:91">
      <c r="A35" s="78">
        <v>31</v>
      </c>
      <c r="B35" s="78">
        <f t="shared" si="44"/>
        <v>505</v>
      </c>
      <c r="C35" s="86">
        <v>40</v>
      </c>
      <c r="D35" s="78">
        <f t="shared" si="7"/>
        <v>354</v>
      </c>
      <c r="E35" s="78">
        <f t="shared" si="8"/>
        <v>253</v>
      </c>
      <c r="F35" s="78">
        <f t="shared" si="9"/>
        <v>253</v>
      </c>
      <c r="G35" s="78">
        <f t="shared" si="10"/>
        <v>253</v>
      </c>
      <c r="H35" s="78">
        <f t="shared" si="11"/>
        <v>253</v>
      </c>
      <c r="I35" s="78">
        <f t="shared" si="12"/>
        <v>872</v>
      </c>
      <c r="J35" s="78">
        <f t="shared" si="13"/>
        <v>374</v>
      </c>
      <c r="K35" s="78">
        <f t="shared" si="14"/>
        <v>747</v>
      </c>
      <c r="L35" s="78">
        <f t="shared" si="15"/>
        <v>498</v>
      </c>
      <c r="M35" s="78">
        <f t="shared" si="16"/>
        <v>12457</v>
      </c>
      <c r="O35" s="87">
        <v>31</v>
      </c>
      <c r="P35" s="87">
        <f t="shared" si="17"/>
        <v>631</v>
      </c>
      <c r="Q35" s="87">
        <f t="shared" si="18"/>
        <v>443</v>
      </c>
      <c r="R35" s="87">
        <f t="shared" si="18"/>
        <v>316</v>
      </c>
      <c r="S35" s="87">
        <f t="shared" si="18"/>
        <v>316</v>
      </c>
      <c r="T35" s="87">
        <f t="shared" si="18"/>
        <v>316</v>
      </c>
      <c r="U35" s="87">
        <f t="shared" si="18"/>
        <v>316</v>
      </c>
      <c r="V35" s="87">
        <f t="shared" si="18"/>
        <v>1090</v>
      </c>
      <c r="W35" s="87">
        <f t="shared" si="18"/>
        <v>468</v>
      </c>
      <c r="X35" s="87">
        <f t="shared" si="18"/>
        <v>934</v>
      </c>
      <c r="Y35" s="87">
        <f t="shared" si="18"/>
        <v>623</v>
      </c>
      <c r="Z35" s="87">
        <f t="shared" si="18"/>
        <v>15571</v>
      </c>
      <c r="AB35" s="93">
        <v>31</v>
      </c>
      <c r="AC35" s="93">
        <f t="shared" si="19"/>
        <v>782</v>
      </c>
      <c r="AD35" s="93">
        <f t="shared" si="19"/>
        <v>549</v>
      </c>
      <c r="AE35" s="93">
        <f t="shared" si="19"/>
        <v>392</v>
      </c>
      <c r="AF35" s="93">
        <f t="shared" si="19"/>
        <v>392</v>
      </c>
      <c r="AG35" s="93">
        <f t="shared" si="19"/>
        <v>392</v>
      </c>
      <c r="AH35" s="93">
        <f t="shared" si="19"/>
        <v>392</v>
      </c>
      <c r="AI35" s="93">
        <f t="shared" si="19"/>
        <v>1352</v>
      </c>
      <c r="AJ35" s="93">
        <f t="shared" si="19"/>
        <v>580</v>
      </c>
      <c r="AK35" s="93">
        <f t="shared" si="19"/>
        <v>1158</v>
      </c>
      <c r="AL35" s="93">
        <f t="shared" si="19"/>
        <v>773</v>
      </c>
      <c r="AM35" s="93">
        <f t="shared" si="19"/>
        <v>19308</v>
      </c>
      <c r="AO35" s="99">
        <v>31</v>
      </c>
      <c r="AP35" s="99">
        <f t="shared" si="20"/>
        <v>984</v>
      </c>
      <c r="AQ35" s="99">
        <f t="shared" si="20"/>
        <v>691</v>
      </c>
      <c r="AR35" s="99">
        <f t="shared" si="20"/>
        <v>493</v>
      </c>
      <c r="AS35" s="99">
        <f t="shared" si="20"/>
        <v>493</v>
      </c>
      <c r="AT35" s="99">
        <f t="shared" si="20"/>
        <v>493</v>
      </c>
      <c r="AU35" s="99">
        <f t="shared" si="20"/>
        <v>493</v>
      </c>
      <c r="AV35" s="99">
        <f t="shared" si="20"/>
        <v>1701</v>
      </c>
      <c r="AW35" s="99">
        <f t="shared" si="20"/>
        <v>730</v>
      </c>
      <c r="AX35" s="99">
        <f t="shared" si="20"/>
        <v>1457</v>
      </c>
      <c r="AY35" s="99">
        <f t="shared" si="20"/>
        <v>972</v>
      </c>
      <c r="AZ35" s="99">
        <f t="shared" si="20"/>
        <v>24291</v>
      </c>
      <c r="BB35" s="105">
        <v>31</v>
      </c>
      <c r="BC35" s="105">
        <f t="shared" si="21"/>
        <v>1262</v>
      </c>
      <c r="BD35" s="105">
        <f t="shared" si="21"/>
        <v>886</v>
      </c>
      <c r="BE35" s="105">
        <f t="shared" si="21"/>
        <v>632</v>
      </c>
      <c r="BF35" s="105">
        <f t="shared" si="21"/>
        <v>632</v>
      </c>
      <c r="BG35" s="105">
        <f t="shared" si="21"/>
        <v>632</v>
      </c>
      <c r="BH35" s="105">
        <f t="shared" si="21"/>
        <v>632</v>
      </c>
      <c r="BI35" s="105">
        <f t="shared" si="21"/>
        <v>2181</v>
      </c>
      <c r="BJ35" s="105">
        <f t="shared" si="21"/>
        <v>936</v>
      </c>
      <c r="BK35" s="105">
        <f t="shared" si="21"/>
        <v>1868</v>
      </c>
      <c r="BL35" s="105">
        <f t="shared" si="21"/>
        <v>1246</v>
      </c>
      <c r="BM35" s="105">
        <f t="shared" si="21"/>
        <v>31142</v>
      </c>
      <c r="BO35" s="111">
        <v>31</v>
      </c>
      <c r="BP35" s="111">
        <f t="shared" si="22"/>
        <v>2071</v>
      </c>
      <c r="BQ35" s="111">
        <f t="shared" si="23"/>
        <v>1454</v>
      </c>
      <c r="BR35" s="111">
        <f t="shared" si="24"/>
        <v>1037</v>
      </c>
      <c r="BS35" s="111">
        <f t="shared" si="25"/>
        <v>1037</v>
      </c>
      <c r="BT35" s="111">
        <f t="shared" si="26"/>
        <v>1037</v>
      </c>
      <c r="BU35" s="111">
        <f t="shared" si="27"/>
        <v>1037</v>
      </c>
      <c r="BV35" s="111">
        <f t="shared" si="28"/>
        <v>3579</v>
      </c>
      <c r="BW35" s="111">
        <f t="shared" si="29"/>
        <v>1536</v>
      </c>
      <c r="BX35" s="111">
        <f t="shared" si="30"/>
        <v>3065</v>
      </c>
      <c r="BY35" s="111">
        <f t="shared" si="31"/>
        <v>2045</v>
      </c>
      <c r="BZ35" s="111">
        <f t="shared" si="32"/>
        <v>51105</v>
      </c>
      <c r="CB35" s="117">
        <v>31</v>
      </c>
      <c r="CC35" s="117">
        <f t="shared" si="33"/>
        <v>2718</v>
      </c>
      <c r="CD35" s="117">
        <f t="shared" si="34"/>
        <v>1908</v>
      </c>
      <c r="CE35" s="117">
        <f t="shared" si="35"/>
        <v>1361</v>
      </c>
      <c r="CF35" s="117">
        <f t="shared" si="36"/>
        <v>1361</v>
      </c>
      <c r="CG35" s="117">
        <f t="shared" si="37"/>
        <v>1361</v>
      </c>
      <c r="CH35" s="117">
        <f t="shared" si="38"/>
        <v>1361</v>
      </c>
      <c r="CI35" s="117">
        <f t="shared" si="39"/>
        <v>4697</v>
      </c>
      <c r="CJ35" s="117">
        <f t="shared" si="40"/>
        <v>2016</v>
      </c>
      <c r="CK35" s="117">
        <f t="shared" si="41"/>
        <v>4023</v>
      </c>
      <c r="CL35" s="117">
        <f t="shared" si="42"/>
        <v>2684</v>
      </c>
      <c r="CM35" s="117">
        <f t="shared" si="43"/>
        <v>67075</v>
      </c>
    </row>
    <row r="36" ht="16.5" spans="1:91">
      <c r="A36" s="78">
        <v>32</v>
      </c>
      <c r="B36" s="78">
        <f t="shared" si="44"/>
        <v>545</v>
      </c>
      <c r="C36" s="86">
        <v>40</v>
      </c>
      <c r="D36" s="78">
        <f t="shared" si="7"/>
        <v>382</v>
      </c>
      <c r="E36" s="78">
        <f t="shared" si="8"/>
        <v>273</v>
      </c>
      <c r="F36" s="78">
        <f t="shared" si="9"/>
        <v>273</v>
      </c>
      <c r="G36" s="78">
        <f t="shared" si="10"/>
        <v>273</v>
      </c>
      <c r="H36" s="78">
        <f t="shared" si="11"/>
        <v>273</v>
      </c>
      <c r="I36" s="78">
        <f t="shared" si="12"/>
        <v>941</v>
      </c>
      <c r="J36" s="78">
        <f t="shared" si="13"/>
        <v>403</v>
      </c>
      <c r="K36" s="78">
        <f t="shared" si="14"/>
        <v>807</v>
      </c>
      <c r="L36" s="78">
        <f t="shared" si="15"/>
        <v>538</v>
      </c>
      <c r="M36" s="78">
        <f t="shared" si="16"/>
        <v>13443</v>
      </c>
      <c r="O36" s="87">
        <v>32</v>
      </c>
      <c r="P36" s="87">
        <f t="shared" si="17"/>
        <v>681</v>
      </c>
      <c r="Q36" s="87">
        <f t="shared" si="18"/>
        <v>478</v>
      </c>
      <c r="R36" s="87">
        <f t="shared" si="18"/>
        <v>341</v>
      </c>
      <c r="S36" s="87">
        <f t="shared" si="18"/>
        <v>341</v>
      </c>
      <c r="T36" s="87">
        <f t="shared" si="18"/>
        <v>341</v>
      </c>
      <c r="U36" s="87">
        <f t="shared" si="18"/>
        <v>341</v>
      </c>
      <c r="V36" s="87">
        <f t="shared" si="18"/>
        <v>1176</v>
      </c>
      <c r="W36" s="87">
        <f t="shared" si="18"/>
        <v>504</v>
      </c>
      <c r="X36" s="87">
        <f t="shared" si="18"/>
        <v>1009</v>
      </c>
      <c r="Y36" s="87">
        <f t="shared" si="18"/>
        <v>673</v>
      </c>
      <c r="Z36" s="87">
        <f t="shared" si="18"/>
        <v>16804</v>
      </c>
      <c r="AB36" s="93">
        <v>32</v>
      </c>
      <c r="AC36" s="93">
        <f t="shared" si="19"/>
        <v>844</v>
      </c>
      <c r="AD36" s="93">
        <f t="shared" si="19"/>
        <v>593</v>
      </c>
      <c r="AE36" s="93">
        <f t="shared" si="19"/>
        <v>423</v>
      </c>
      <c r="AF36" s="93">
        <f t="shared" si="19"/>
        <v>423</v>
      </c>
      <c r="AG36" s="93">
        <f t="shared" si="19"/>
        <v>423</v>
      </c>
      <c r="AH36" s="93">
        <f t="shared" si="19"/>
        <v>423</v>
      </c>
      <c r="AI36" s="93">
        <f t="shared" si="19"/>
        <v>1458</v>
      </c>
      <c r="AJ36" s="93">
        <f t="shared" si="19"/>
        <v>625</v>
      </c>
      <c r="AK36" s="93">
        <f t="shared" si="19"/>
        <v>1251</v>
      </c>
      <c r="AL36" s="93">
        <f t="shared" si="19"/>
        <v>835</v>
      </c>
      <c r="AM36" s="93">
        <f t="shared" si="19"/>
        <v>20837</v>
      </c>
      <c r="AO36" s="99">
        <v>32</v>
      </c>
      <c r="AP36" s="99">
        <f t="shared" si="20"/>
        <v>1062</v>
      </c>
      <c r="AQ36" s="99">
        <f t="shared" si="20"/>
        <v>746</v>
      </c>
      <c r="AR36" s="99">
        <f t="shared" si="20"/>
        <v>532</v>
      </c>
      <c r="AS36" s="99">
        <f t="shared" si="20"/>
        <v>532</v>
      </c>
      <c r="AT36" s="99">
        <f t="shared" si="20"/>
        <v>532</v>
      </c>
      <c r="AU36" s="99">
        <f t="shared" si="20"/>
        <v>532</v>
      </c>
      <c r="AV36" s="99">
        <f t="shared" si="20"/>
        <v>1834</v>
      </c>
      <c r="AW36" s="99">
        <f t="shared" si="20"/>
        <v>786</v>
      </c>
      <c r="AX36" s="99">
        <f t="shared" si="20"/>
        <v>1574</v>
      </c>
      <c r="AY36" s="99">
        <f t="shared" si="20"/>
        <v>1050</v>
      </c>
      <c r="AZ36" s="99">
        <f t="shared" si="20"/>
        <v>26214</v>
      </c>
      <c r="BB36" s="105">
        <v>32</v>
      </c>
      <c r="BC36" s="105">
        <f t="shared" si="21"/>
        <v>1362</v>
      </c>
      <c r="BD36" s="105">
        <f t="shared" si="21"/>
        <v>956</v>
      </c>
      <c r="BE36" s="105">
        <f t="shared" si="21"/>
        <v>682</v>
      </c>
      <c r="BF36" s="105">
        <f t="shared" si="21"/>
        <v>682</v>
      </c>
      <c r="BG36" s="105">
        <f t="shared" si="21"/>
        <v>682</v>
      </c>
      <c r="BH36" s="105">
        <f t="shared" si="21"/>
        <v>682</v>
      </c>
      <c r="BI36" s="105">
        <f t="shared" si="21"/>
        <v>2351</v>
      </c>
      <c r="BJ36" s="105">
        <f t="shared" si="21"/>
        <v>1008</v>
      </c>
      <c r="BK36" s="105">
        <f t="shared" si="21"/>
        <v>2018</v>
      </c>
      <c r="BL36" s="105">
        <f t="shared" si="21"/>
        <v>1346</v>
      </c>
      <c r="BM36" s="105">
        <f t="shared" si="21"/>
        <v>33608</v>
      </c>
      <c r="BO36" s="111">
        <v>32</v>
      </c>
      <c r="BP36" s="111">
        <f t="shared" si="22"/>
        <v>2235</v>
      </c>
      <c r="BQ36" s="111">
        <f t="shared" si="23"/>
        <v>1569</v>
      </c>
      <c r="BR36" s="111">
        <f t="shared" si="24"/>
        <v>1119</v>
      </c>
      <c r="BS36" s="111">
        <f t="shared" si="25"/>
        <v>1119</v>
      </c>
      <c r="BT36" s="111">
        <f t="shared" si="26"/>
        <v>1119</v>
      </c>
      <c r="BU36" s="111">
        <f t="shared" si="27"/>
        <v>1119</v>
      </c>
      <c r="BV36" s="111">
        <f t="shared" si="28"/>
        <v>3858</v>
      </c>
      <c r="BW36" s="111">
        <f t="shared" si="29"/>
        <v>1654</v>
      </c>
      <c r="BX36" s="111">
        <f t="shared" si="30"/>
        <v>3312</v>
      </c>
      <c r="BY36" s="111">
        <f t="shared" si="31"/>
        <v>2209</v>
      </c>
      <c r="BZ36" s="111">
        <f t="shared" si="32"/>
        <v>55152</v>
      </c>
      <c r="CB36" s="117">
        <v>32</v>
      </c>
      <c r="CC36" s="117">
        <f t="shared" si="33"/>
        <v>2933</v>
      </c>
      <c r="CD36" s="117">
        <f t="shared" si="34"/>
        <v>2059</v>
      </c>
      <c r="CE36" s="117">
        <f t="shared" si="35"/>
        <v>1469</v>
      </c>
      <c r="CF36" s="117">
        <f t="shared" si="36"/>
        <v>1469</v>
      </c>
      <c r="CG36" s="117">
        <f t="shared" si="37"/>
        <v>1469</v>
      </c>
      <c r="CH36" s="117">
        <f t="shared" si="38"/>
        <v>1469</v>
      </c>
      <c r="CI36" s="117">
        <f t="shared" si="39"/>
        <v>5064</v>
      </c>
      <c r="CJ36" s="117">
        <f t="shared" si="40"/>
        <v>2171</v>
      </c>
      <c r="CK36" s="117">
        <f t="shared" si="41"/>
        <v>4347</v>
      </c>
      <c r="CL36" s="117">
        <f t="shared" si="42"/>
        <v>2899</v>
      </c>
      <c r="CM36" s="117">
        <f t="shared" si="43"/>
        <v>72387</v>
      </c>
    </row>
    <row r="37" ht="16.5" spans="1:91">
      <c r="A37" s="78">
        <v>33</v>
      </c>
      <c r="B37" s="78">
        <f t="shared" si="44"/>
        <v>585</v>
      </c>
      <c r="C37" s="86">
        <v>40</v>
      </c>
      <c r="D37" s="78">
        <f t="shared" si="7"/>
        <v>410</v>
      </c>
      <c r="E37" s="78">
        <f t="shared" si="8"/>
        <v>293</v>
      </c>
      <c r="F37" s="78">
        <f t="shared" si="9"/>
        <v>293</v>
      </c>
      <c r="G37" s="78">
        <f t="shared" si="10"/>
        <v>293</v>
      </c>
      <c r="H37" s="78">
        <f t="shared" si="11"/>
        <v>293</v>
      </c>
      <c r="I37" s="78">
        <f t="shared" si="12"/>
        <v>1010</v>
      </c>
      <c r="J37" s="78">
        <f t="shared" si="13"/>
        <v>433</v>
      </c>
      <c r="K37" s="78">
        <f t="shared" si="14"/>
        <v>866</v>
      </c>
      <c r="L37" s="78">
        <f t="shared" si="15"/>
        <v>577</v>
      </c>
      <c r="M37" s="78">
        <f t="shared" si="16"/>
        <v>14430</v>
      </c>
      <c r="O37" s="87">
        <v>33</v>
      </c>
      <c r="P37" s="87">
        <f t="shared" si="17"/>
        <v>731</v>
      </c>
      <c r="Q37" s="87">
        <f t="shared" si="18"/>
        <v>513</v>
      </c>
      <c r="R37" s="87">
        <f t="shared" si="18"/>
        <v>366</v>
      </c>
      <c r="S37" s="87">
        <f t="shared" si="18"/>
        <v>366</v>
      </c>
      <c r="T37" s="87">
        <f t="shared" si="18"/>
        <v>366</v>
      </c>
      <c r="U37" s="87">
        <f t="shared" si="18"/>
        <v>366</v>
      </c>
      <c r="V37" s="87">
        <f t="shared" si="18"/>
        <v>1263</v>
      </c>
      <c r="W37" s="87">
        <f t="shared" si="18"/>
        <v>541</v>
      </c>
      <c r="X37" s="87">
        <f t="shared" si="18"/>
        <v>1083</v>
      </c>
      <c r="Y37" s="87">
        <f t="shared" si="18"/>
        <v>721</v>
      </c>
      <c r="Z37" s="87">
        <f t="shared" si="18"/>
        <v>18038</v>
      </c>
      <c r="AB37" s="93">
        <v>33</v>
      </c>
      <c r="AC37" s="93">
        <f t="shared" si="19"/>
        <v>906</v>
      </c>
      <c r="AD37" s="93">
        <f t="shared" si="19"/>
        <v>636</v>
      </c>
      <c r="AE37" s="93">
        <f t="shared" si="19"/>
        <v>454</v>
      </c>
      <c r="AF37" s="93">
        <f t="shared" si="19"/>
        <v>454</v>
      </c>
      <c r="AG37" s="93">
        <f t="shared" si="19"/>
        <v>454</v>
      </c>
      <c r="AH37" s="93">
        <f t="shared" si="19"/>
        <v>454</v>
      </c>
      <c r="AI37" s="93">
        <f t="shared" si="19"/>
        <v>1566</v>
      </c>
      <c r="AJ37" s="93">
        <f t="shared" si="19"/>
        <v>671</v>
      </c>
      <c r="AK37" s="93">
        <f t="shared" si="19"/>
        <v>1343</v>
      </c>
      <c r="AL37" s="93">
        <f t="shared" si="19"/>
        <v>894</v>
      </c>
      <c r="AM37" s="93">
        <f t="shared" si="19"/>
        <v>22367</v>
      </c>
      <c r="AO37" s="99">
        <v>33</v>
      </c>
      <c r="AP37" s="99">
        <f t="shared" si="20"/>
        <v>1140</v>
      </c>
      <c r="AQ37" s="99">
        <f t="shared" si="20"/>
        <v>800</v>
      </c>
      <c r="AR37" s="99">
        <f t="shared" si="20"/>
        <v>571</v>
      </c>
      <c r="AS37" s="99">
        <f t="shared" si="20"/>
        <v>571</v>
      </c>
      <c r="AT37" s="99">
        <f t="shared" si="20"/>
        <v>571</v>
      </c>
      <c r="AU37" s="99">
        <f t="shared" si="20"/>
        <v>571</v>
      </c>
      <c r="AV37" s="99">
        <f t="shared" si="20"/>
        <v>1970</v>
      </c>
      <c r="AW37" s="99">
        <f t="shared" si="20"/>
        <v>844</v>
      </c>
      <c r="AX37" s="99">
        <f t="shared" si="20"/>
        <v>1690</v>
      </c>
      <c r="AY37" s="99">
        <f t="shared" si="20"/>
        <v>1125</v>
      </c>
      <c r="AZ37" s="99">
        <f t="shared" si="20"/>
        <v>28139</v>
      </c>
      <c r="BB37" s="105">
        <v>33</v>
      </c>
      <c r="BC37" s="105">
        <f t="shared" si="21"/>
        <v>1462</v>
      </c>
      <c r="BD37" s="105">
        <f t="shared" si="21"/>
        <v>1026</v>
      </c>
      <c r="BE37" s="105">
        <f t="shared" si="21"/>
        <v>732</v>
      </c>
      <c r="BF37" s="105">
        <f t="shared" si="21"/>
        <v>732</v>
      </c>
      <c r="BG37" s="105">
        <f t="shared" si="21"/>
        <v>732</v>
      </c>
      <c r="BH37" s="105">
        <f t="shared" si="21"/>
        <v>732</v>
      </c>
      <c r="BI37" s="105">
        <f t="shared" si="21"/>
        <v>2526</v>
      </c>
      <c r="BJ37" s="105">
        <f t="shared" si="21"/>
        <v>1082</v>
      </c>
      <c r="BK37" s="105">
        <f t="shared" si="21"/>
        <v>2167</v>
      </c>
      <c r="BL37" s="105">
        <f t="shared" si="21"/>
        <v>1442</v>
      </c>
      <c r="BM37" s="105">
        <f t="shared" si="21"/>
        <v>36076</v>
      </c>
      <c r="BO37" s="111">
        <v>33</v>
      </c>
      <c r="BP37" s="111">
        <f t="shared" si="22"/>
        <v>2399</v>
      </c>
      <c r="BQ37" s="111">
        <f t="shared" si="23"/>
        <v>1684</v>
      </c>
      <c r="BR37" s="111">
        <f t="shared" si="24"/>
        <v>1201</v>
      </c>
      <c r="BS37" s="111">
        <f t="shared" si="25"/>
        <v>1201</v>
      </c>
      <c r="BT37" s="111">
        <f t="shared" si="26"/>
        <v>1201</v>
      </c>
      <c r="BU37" s="111">
        <f t="shared" si="27"/>
        <v>1201</v>
      </c>
      <c r="BV37" s="111">
        <f t="shared" si="28"/>
        <v>4145</v>
      </c>
      <c r="BW37" s="111">
        <f t="shared" si="29"/>
        <v>1776</v>
      </c>
      <c r="BX37" s="111">
        <f t="shared" si="30"/>
        <v>3556</v>
      </c>
      <c r="BY37" s="111">
        <f t="shared" si="31"/>
        <v>2366</v>
      </c>
      <c r="BZ37" s="111">
        <f t="shared" si="32"/>
        <v>59202</v>
      </c>
      <c r="CB37" s="117">
        <v>33</v>
      </c>
      <c r="CC37" s="117">
        <f t="shared" si="33"/>
        <v>3149</v>
      </c>
      <c r="CD37" s="117">
        <f t="shared" si="34"/>
        <v>2210</v>
      </c>
      <c r="CE37" s="117">
        <f t="shared" si="35"/>
        <v>1576</v>
      </c>
      <c r="CF37" s="117">
        <f t="shared" si="36"/>
        <v>1576</v>
      </c>
      <c r="CG37" s="117">
        <f t="shared" si="37"/>
        <v>1576</v>
      </c>
      <c r="CH37" s="117">
        <f t="shared" si="38"/>
        <v>1576</v>
      </c>
      <c r="CI37" s="117">
        <f t="shared" si="39"/>
        <v>5440</v>
      </c>
      <c r="CJ37" s="117">
        <f t="shared" si="40"/>
        <v>2331</v>
      </c>
      <c r="CK37" s="117">
        <f t="shared" si="41"/>
        <v>4667</v>
      </c>
      <c r="CL37" s="117">
        <f t="shared" si="42"/>
        <v>3105</v>
      </c>
      <c r="CM37" s="117">
        <f t="shared" si="43"/>
        <v>77703</v>
      </c>
    </row>
    <row r="38" ht="16.5" spans="1:91">
      <c r="A38" s="78">
        <v>34</v>
      </c>
      <c r="B38" s="78">
        <f t="shared" si="44"/>
        <v>625</v>
      </c>
      <c r="C38" s="86">
        <v>40</v>
      </c>
      <c r="D38" s="78">
        <f t="shared" si="7"/>
        <v>438</v>
      </c>
      <c r="E38" s="78">
        <f t="shared" si="8"/>
        <v>313</v>
      </c>
      <c r="F38" s="78">
        <f t="shared" si="9"/>
        <v>313</v>
      </c>
      <c r="G38" s="78">
        <f t="shared" si="10"/>
        <v>313</v>
      </c>
      <c r="H38" s="78">
        <f t="shared" si="11"/>
        <v>313</v>
      </c>
      <c r="I38" s="78">
        <f t="shared" si="12"/>
        <v>1079</v>
      </c>
      <c r="J38" s="78">
        <f t="shared" si="13"/>
        <v>462</v>
      </c>
      <c r="K38" s="78">
        <f t="shared" si="14"/>
        <v>925</v>
      </c>
      <c r="L38" s="78">
        <f t="shared" si="15"/>
        <v>617</v>
      </c>
      <c r="M38" s="78">
        <f t="shared" si="16"/>
        <v>15417</v>
      </c>
      <c r="O38" s="87">
        <v>34</v>
      </c>
      <c r="P38" s="87">
        <f t="shared" si="17"/>
        <v>781</v>
      </c>
      <c r="Q38" s="87">
        <f t="shared" si="18"/>
        <v>548</v>
      </c>
      <c r="R38" s="87">
        <f t="shared" si="18"/>
        <v>391</v>
      </c>
      <c r="S38" s="87">
        <f t="shared" si="18"/>
        <v>391</v>
      </c>
      <c r="T38" s="87">
        <f t="shared" si="18"/>
        <v>391</v>
      </c>
      <c r="U38" s="87">
        <f t="shared" si="18"/>
        <v>391</v>
      </c>
      <c r="V38" s="87">
        <f t="shared" si="18"/>
        <v>1349</v>
      </c>
      <c r="W38" s="87">
        <f t="shared" si="18"/>
        <v>578</v>
      </c>
      <c r="X38" s="87">
        <f t="shared" si="18"/>
        <v>1156</v>
      </c>
      <c r="Y38" s="87">
        <f t="shared" si="18"/>
        <v>771</v>
      </c>
      <c r="Z38" s="87">
        <f t="shared" si="18"/>
        <v>19271</v>
      </c>
      <c r="AB38" s="93">
        <v>34</v>
      </c>
      <c r="AC38" s="93">
        <f t="shared" si="19"/>
        <v>968</v>
      </c>
      <c r="AD38" s="93">
        <f t="shared" si="19"/>
        <v>680</v>
      </c>
      <c r="AE38" s="93">
        <f t="shared" si="19"/>
        <v>485</v>
      </c>
      <c r="AF38" s="93">
        <f t="shared" si="19"/>
        <v>485</v>
      </c>
      <c r="AG38" s="93">
        <f t="shared" si="19"/>
        <v>485</v>
      </c>
      <c r="AH38" s="93">
        <f t="shared" si="19"/>
        <v>485</v>
      </c>
      <c r="AI38" s="93">
        <f t="shared" si="19"/>
        <v>1673</v>
      </c>
      <c r="AJ38" s="93">
        <f t="shared" si="19"/>
        <v>717</v>
      </c>
      <c r="AK38" s="93">
        <f t="shared" si="19"/>
        <v>1433</v>
      </c>
      <c r="AL38" s="93">
        <f t="shared" si="19"/>
        <v>956</v>
      </c>
      <c r="AM38" s="93">
        <f t="shared" si="19"/>
        <v>23896</v>
      </c>
      <c r="AO38" s="99">
        <v>34</v>
      </c>
      <c r="AP38" s="99">
        <f t="shared" si="20"/>
        <v>1218</v>
      </c>
      <c r="AQ38" s="99">
        <f t="shared" si="20"/>
        <v>855</v>
      </c>
      <c r="AR38" s="99">
        <f t="shared" si="20"/>
        <v>610</v>
      </c>
      <c r="AS38" s="99">
        <f t="shared" si="20"/>
        <v>610</v>
      </c>
      <c r="AT38" s="99">
        <f t="shared" si="20"/>
        <v>610</v>
      </c>
      <c r="AU38" s="99">
        <f t="shared" si="20"/>
        <v>610</v>
      </c>
      <c r="AV38" s="99">
        <f t="shared" si="20"/>
        <v>2105</v>
      </c>
      <c r="AW38" s="99">
        <f t="shared" si="20"/>
        <v>902</v>
      </c>
      <c r="AX38" s="99">
        <f t="shared" si="20"/>
        <v>1803</v>
      </c>
      <c r="AY38" s="99">
        <f t="shared" si="20"/>
        <v>1203</v>
      </c>
      <c r="AZ38" s="99">
        <f t="shared" si="20"/>
        <v>30063</v>
      </c>
      <c r="BB38" s="105">
        <v>34</v>
      </c>
      <c r="BC38" s="105">
        <f t="shared" si="21"/>
        <v>1562</v>
      </c>
      <c r="BD38" s="105">
        <f t="shared" si="21"/>
        <v>1096</v>
      </c>
      <c r="BE38" s="105">
        <f t="shared" si="21"/>
        <v>782</v>
      </c>
      <c r="BF38" s="105">
        <f t="shared" si="21"/>
        <v>782</v>
      </c>
      <c r="BG38" s="105">
        <f t="shared" si="21"/>
        <v>782</v>
      </c>
      <c r="BH38" s="105">
        <f t="shared" si="21"/>
        <v>782</v>
      </c>
      <c r="BI38" s="105">
        <f t="shared" si="21"/>
        <v>2699</v>
      </c>
      <c r="BJ38" s="105">
        <f t="shared" si="21"/>
        <v>1156</v>
      </c>
      <c r="BK38" s="105">
        <f t="shared" si="21"/>
        <v>2312</v>
      </c>
      <c r="BL38" s="105">
        <f t="shared" si="21"/>
        <v>1542</v>
      </c>
      <c r="BM38" s="105">
        <f t="shared" si="21"/>
        <v>38542</v>
      </c>
      <c r="BO38" s="111">
        <v>34</v>
      </c>
      <c r="BP38" s="111">
        <f t="shared" si="22"/>
        <v>2563</v>
      </c>
      <c r="BQ38" s="111">
        <f t="shared" si="23"/>
        <v>1799</v>
      </c>
      <c r="BR38" s="111">
        <f t="shared" si="24"/>
        <v>1283</v>
      </c>
      <c r="BS38" s="111">
        <f t="shared" si="25"/>
        <v>1283</v>
      </c>
      <c r="BT38" s="111">
        <f t="shared" si="26"/>
        <v>1283</v>
      </c>
      <c r="BU38" s="111">
        <f t="shared" si="27"/>
        <v>1283</v>
      </c>
      <c r="BV38" s="111">
        <f t="shared" si="28"/>
        <v>4429</v>
      </c>
      <c r="BW38" s="111">
        <f t="shared" si="29"/>
        <v>1897</v>
      </c>
      <c r="BX38" s="111">
        <f t="shared" si="30"/>
        <v>3794</v>
      </c>
      <c r="BY38" s="111">
        <f t="shared" si="31"/>
        <v>2530</v>
      </c>
      <c r="BZ38" s="111">
        <f t="shared" si="32"/>
        <v>63248</v>
      </c>
      <c r="CB38" s="117">
        <v>34</v>
      </c>
      <c r="CC38" s="117">
        <f t="shared" ref="CC38:CC69" si="45">ROUND(BP38/$BO$2*$CB$2,0)</f>
        <v>3364</v>
      </c>
      <c r="CD38" s="117">
        <f t="shared" ref="CD38:CD69" si="46">ROUND(BQ38/$BO$2*$CB$2,0)</f>
        <v>2361</v>
      </c>
      <c r="CE38" s="117">
        <f t="shared" ref="CE38:CE69" si="47">ROUND(BR38/$BO$2*$CB$2,0)</f>
        <v>1684</v>
      </c>
      <c r="CF38" s="117">
        <f t="shared" ref="CF38:CF69" si="48">ROUND(BS38/$BO$2*$CB$2,0)</f>
        <v>1684</v>
      </c>
      <c r="CG38" s="117">
        <f t="shared" ref="CG38:CG69" si="49">ROUND(BT38/$BO$2*$CB$2,0)</f>
        <v>1684</v>
      </c>
      <c r="CH38" s="117">
        <f t="shared" ref="CH38:CH69" si="50">ROUND(BU38/$BO$2*$CB$2,0)</f>
        <v>1684</v>
      </c>
      <c r="CI38" s="117">
        <f t="shared" ref="CI38:CI69" si="51">ROUND(BV38/$BO$2*$CB$2,0)</f>
        <v>5813</v>
      </c>
      <c r="CJ38" s="117">
        <f t="shared" ref="CJ38:CJ69" si="52">ROUND(BW38/$BO$2*$CB$2,0)</f>
        <v>2490</v>
      </c>
      <c r="CK38" s="117">
        <f t="shared" ref="CK38:CK69" si="53">ROUND(BX38/$BO$2*$CB$2,0)</f>
        <v>4980</v>
      </c>
      <c r="CL38" s="117">
        <f t="shared" ref="CL38:CL69" si="54">ROUND(BY38/$BO$2*$CB$2,0)</f>
        <v>3321</v>
      </c>
      <c r="CM38" s="117">
        <f t="shared" ref="CM38:CM69" si="55">ROUND(BZ38/$BO$2*$CB$2,0)</f>
        <v>83013</v>
      </c>
    </row>
    <row r="39" ht="16.5" spans="1:91">
      <c r="A39" s="78">
        <v>35</v>
      </c>
      <c r="B39" s="78">
        <f t="shared" si="44"/>
        <v>665</v>
      </c>
      <c r="C39" s="86">
        <v>40</v>
      </c>
      <c r="D39" s="78">
        <f t="shared" si="7"/>
        <v>466</v>
      </c>
      <c r="E39" s="78">
        <f t="shared" si="8"/>
        <v>333</v>
      </c>
      <c r="F39" s="78">
        <f t="shared" si="9"/>
        <v>333</v>
      </c>
      <c r="G39" s="78">
        <f t="shared" si="10"/>
        <v>333</v>
      </c>
      <c r="H39" s="78">
        <f t="shared" si="11"/>
        <v>333</v>
      </c>
      <c r="I39" s="78">
        <f t="shared" si="12"/>
        <v>1148</v>
      </c>
      <c r="J39" s="78">
        <f t="shared" si="13"/>
        <v>492</v>
      </c>
      <c r="K39" s="78">
        <f t="shared" si="14"/>
        <v>984</v>
      </c>
      <c r="L39" s="78">
        <f t="shared" si="15"/>
        <v>656</v>
      </c>
      <c r="M39" s="78">
        <f t="shared" si="16"/>
        <v>16403</v>
      </c>
      <c r="O39" s="87">
        <v>35</v>
      </c>
      <c r="P39" s="87">
        <f t="shared" si="17"/>
        <v>831</v>
      </c>
      <c r="Q39" s="87">
        <f t="shared" si="18"/>
        <v>583</v>
      </c>
      <c r="R39" s="87">
        <f t="shared" si="18"/>
        <v>416</v>
      </c>
      <c r="S39" s="87">
        <f t="shared" si="18"/>
        <v>416</v>
      </c>
      <c r="T39" s="87">
        <f t="shared" si="18"/>
        <v>416</v>
      </c>
      <c r="U39" s="87">
        <f t="shared" si="18"/>
        <v>416</v>
      </c>
      <c r="V39" s="87">
        <f t="shared" si="18"/>
        <v>1435</v>
      </c>
      <c r="W39" s="87">
        <f t="shared" si="18"/>
        <v>615</v>
      </c>
      <c r="X39" s="87">
        <f t="shared" si="18"/>
        <v>1230</v>
      </c>
      <c r="Y39" s="87">
        <f t="shared" si="18"/>
        <v>820</v>
      </c>
      <c r="Z39" s="87">
        <f t="shared" si="18"/>
        <v>20504</v>
      </c>
      <c r="AB39" s="93">
        <v>35</v>
      </c>
      <c r="AC39" s="93">
        <f t="shared" si="19"/>
        <v>1030</v>
      </c>
      <c r="AD39" s="93">
        <f t="shared" si="19"/>
        <v>723</v>
      </c>
      <c r="AE39" s="93">
        <f t="shared" si="19"/>
        <v>516</v>
      </c>
      <c r="AF39" s="93">
        <f t="shared" si="19"/>
        <v>516</v>
      </c>
      <c r="AG39" s="93">
        <f t="shared" si="19"/>
        <v>516</v>
      </c>
      <c r="AH39" s="93">
        <f t="shared" si="19"/>
        <v>516</v>
      </c>
      <c r="AI39" s="93">
        <f t="shared" si="19"/>
        <v>1779</v>
      </c>
      <c r="AJ39" s="93">
        <f t="shared" si="19"/>
        <v>763</v>
      </c>
      <c r="AK39" s="93">
        <f t="shared" si="19"/>
        <v>1525</v>
      </c>
      <c r="AL39" s="93">
        <f t="shared" si="19"/>
        <v>1017</v>
      </c>
      <c r="AM39" s="93">
        <f t="shared" si="19"/>
        <v>25425</v>
      </c>
      <c r="AO39" s="99">
        <v>35</v>
      </c>
      <c r="AP39" s="99">
        <f t="shared" si="20"/>
        <v>1296</v>
      </c>
      <c r="AQ39" s="99">
        <f t="shared" si="20"/>
        <v>910</v>
      </c>
      <c r="AR39" s="99">
        <f t="shared" si="20"/>
        <v>649</v>
      </c>
      <c r="AS39" s="99">
        <f t="shared" si="20"/>
        <v>649</v>
      </c>
      <c r="AT39" s="99">
        <f t="shared" si="20"/>
        <v>649</v>
      </c>
      <c r="AU39" s="99">
        <f t="shared" si="20"/>
        <v>649</v>
      </c>
      <c r="AV39" s="99">
        <f t="shared" si="20"/>
        <v>2238</v>
      </c>
      <c r="AW39" s="99">
        <f t="shared" si="20"/>
        <v>960</v>
      </c>
      <c r="AX39" s="99">
        <f t="shared" si="20"/>
        <v>1919</v>
      </c>
      <c r="AY39" s="99">
        <f t="shared" si="20"/>
        <v>1279</v>
      </c>
      <c r="AZ39" s="99">
        <f t="shared" si="20"/>
        <v>31986</v>
      </c>
      <c r="BB39" s="105">
        <v>35</v>
      </c>
      <c r="BC39" s="105">
        <f t="shared" si="21"/>
        <v>1662</v>
      </c>
      <c r="BD39" s="105">
        <f t="shared" si="21"/>
        <v>1167</v>
      </c>
      <c r="BE39" s="105">
        <f t="shared" si="21"/>
        <v>832</v>
      </c>
      <c r="BF39" s="105">
        <f t="shared" si="21"/>
        <v>832</v>
      </c>
      <c r="BG39" s="105">
        <f t="shared" si="21"/>
        <v>832</v>
      </c>
      <c r="BH39" s="105">
        <f t="shared" si="21"/>
        <v>832</v>
      </c>
      <c r="BI39" s="105">
        <f t="shared" si="21"/>
        <v>2869</v>
      </c>
      <c r="BJ39" s="105">
        <f t="shared" si="21"/>
        <v>1231</v>
      </c>
      <c r="BK39" s="105">
        <f t="shared" si="21"/>
        <v>2460</v>
      </c>
      <c r="BL39" s="105">
        <f t="shared" si="21"/>
        <v>1640</v>
      </c>
      <c r="BM39" s="105">
        <f t="shared" si="21"/>
        <v>41008</v>
      </c>
      <c r="BO39" s="111">
        <v>35</v>
      </c>
      <c r="BP39" s="111">
        <f t="shared" si="22"/>
        <v>2727</v>
      </c>
      <c r="BQ39" s="111">
        <f t="shared" si="23"/>
        <v>1915</v>
      </c>
      <c r="BR39" s="111">
        <f t="shared" si="24"/>
        <v>1365</v>
      </c>
      <c r="BS39" s="111">
        <f t="shared" si="25"/>
        <v>1365</v>
      </c>
      <c r="BT39" s="111">
        <f t="shared" si="26"/>
        <v>1365</v>
      </c>
      <c r="BU39" s="111">
        <f t="shared" si="27"/>
        <v>1365</v>
      </c>
      <c r="BV39" s="111">
        <f t="shared" si="28"/>
        <v>4708</v>
      </c>
      <c r="BW39" s="111">
        <f t="shared" si="29"/>
        <v>2020</v>
      </c>
      <c r="BX39" s="111">
        <f t="shared" si="30"/>
        <v>4037</v>
      </c>
      <c r="BY39" s="111">
        <f t="shared" si="31"/>
        <v>2691</v>
      </c>
      <c r="BZ39" s="111">
        <f t="shared" si="32"/>
        <v>67295</v>
      </c>
      <c r="CB39" s="117">
        <v>35</v>
      </c>
      <c r="CC39" s="117">
        <f t="shared" si="45"/>
        <v>3579</v>
      </c>
      <c r="CD39" s="117">
        <f t="shared" si="46"/>
        <v>2513</v>
      </c>
      <c r="CE39" s="117">
        <f t="shared" si="47"/>
        <v>1792</v>
      </c>
      <c r="CF39" s="117">
        <f t="shared" si="48"/>
        <v>1792</v>
      </c>
      <c r="CG39" s="117">
        <f t="shared" si="49"/>
        <v>1792</v>
      </c>
      <c r="CH39" s="117">
        <f t="shared" si="50"/>
        <v>1792</v>
      </c>
      <c r="CI39" s="117">
        <f t="shared" si="51"/>
        <v>6179</v>
      </c>
      <c r="CJ39" s="117">
        <f t="shared" si="52"/>
        <v>2651</v>
      </c>
      <c r="CK39" s="117">
        <f t="shared" si="53"/>
        <v>5299</v>
      </c>
      <c r="CL39" s="117">
        <f t="shared" si="54"/>
        <v>3532</v>
      </c>
      <c r="CM39" s="117">
        <f t="shared" si="55"/>
        <v>88325</v>
      </c>
    </row>
    <row r="40" ht="16.5" spans="1:91">
      <c r="A40" s="78">
        <v>36</v>
      </c>
      <c r="B40" s="78">
        <f t="shared" si="44"/>
        <v>705</v>
      </c>
      <c r="C40" s="86">
        <v>40</v>
      </c>
      <c r="D40" s="78">
        <f t="shared" si="7"/>
        <v>494</v>
      </c>
      <c r="E40" s="78">
        <f t="shared" si="8"/>
        <v>353</v>
      </c>
      <c r="F40" s="78">
        <f t="shared" si="9"/>
        <v>353</v>
      </c>
      <c r="G40" s="78">
        <f t="shared" si="10"/>
        <v>353</v>
      </c>
      <c r="H40" s="78">
        <f t="shared" si="11"/>
        <v>353</v>
      </c>
      <c r="I40" s="78">
        <f t="shared" si="12"/>
        <v>1217</v>
      </c>
      <c r="J40" s="78">
        <f t="shared" si="13"/>
        <v>522</v>
      </c>
      <c r="K40" s="78">
        <f t="shared" si="14"/>
        <v>1043</v>
      </c>
      <c r="L40" s="78">
        <f t="shared" si="15"/>
        <v>695</v>
      </c>
      <c r="M40" s="78">
        <f t="shared" si="16"/>
        <v>17390</v>
      </c>
      <c r="O40" s="87">
        <v>36</v>
      </c>
      <c r="P40" s="87">
        <f t="shared" si="17"/>
        <v>881</v>
      </c>
      <c r="Q40" s="87">
        <f t="shared" si="18"/>
        <v>618</v>
      </c>
      <c r="R40" s="87">
        <f t="shared" si="18"/>
        <v>441</v>
      </c>
      <c r="S40" s="87">
        <f t="shared" si="18"/>
        <v>441</v>
      </c>
      <c r="T40" s="87">
        <f t="shared" si="18"/>
        <v>441</v>
      </c>
      <c r="U40" s="87">
        <f t="shared" si="18"/>
        <v>441</v>
      </c>
      <c r="V40" s="87">
        <f t="shared" si="18"/>
        <v>1521</v>
      </c>
      <c r="W40" s="87">
        <f t="shared" si="18"/>
        <v>653</v>
      </c>
      <c r="X40" s="87">
        <f t="shared" si="18"/>
        <v>1304</v>
      </c>
      <c r="Y40" s="87">
        <f t="shared" si="18"/>
        <v>869</v>
      </c>
      <c r="Z40" s="87">
        <f t="shared" si="18"/>
        <v>21738</v>
      </c>
      <c r="AB40" s="93">
        <v>36</v>
      </c>
      <c r="AC40" s="93">
        <f t="shared" si="19"/>
        <v>1092</v>
      </c>
      <c r="AD40" s="93">
        <f t="shared" si="19"/>
        <v>766</v>
      </c>
      <c r="AE40" s="93">
        <f t="shared" si="19"/>
        <v>547</v>
      </c>
      <c r="AF40" s="93">
        <f t="shared" si="19"/>
        <v>547</v>
      </c>
      <c r="AG40" s="93">
        <f t="shared" si="19"/>
        <v>547</v>
      </c>
      <c r="AH40" s="93">
        <f t="shared" si="19"/>
        <v>547</v>
      </c>
      <c r="AI40" s="93">
        <f t="shared" si="19"/>
        <v>1886</v>
      </c>
      <c r="AJ40" s="93">
        <f t="shared" si="19"/>
        <v>810</v>
      </c>
      <c r="AK40" s="93">
        <f t="shared" si="19"/>
        <v>1617</v>
      </c>
      <c r="AL40" s="93">
        <f t="shared" si="19"/>
        <v>1078</v>
      </c>
      <c r="AM40" s="93">
        <f t="shared" si="19"/>
        <v>26955</v>
      </c>
      <c r="AO40" s="99">
        <v>36</v>
      </c>
      <c r="AP40" s="99">
        <f t="shared" si="20"/>
        <v>1374</v>
      </c>
      <c r="AQ40" s="99">
        <f t="shared" si="20"/>
        <v>964</v>
      </c>
      <c r="AR40" s="99">
        <f t="shared" si="20"/>
        <v>688</v>
      </c>
      <c r="AS40" s="99">
        <f t="shared" si="20"/>
        <v>688</v>
      </c>
      <c r="AT40" s="99">
        <f t="shared" si="20"/>
        <v>688</v>
      </c>
      <c r="AU40" s="99">
        <f t="shared" si="20"/>
        <v>688</v>
      </c>
      <c r="AV40" s="99">
        <f t="shared" si="20"/>
        <v>2373</v>
      </c>
      <c r="AW40" s="99">
        <f t="shared" si="20"/>
        <v>1019</v>
      </c>
      <c r="AX40" s="99">
        <f t="shared" si="20"/>
        <v>2034</v>
      </c>
      <c r="AY40" s="99">
        <f t="shared" si="20"/>
        <v>1356</v>
      </c>
      <c r="AZ40" s="99">
        <f t="shared" si="20"/>
        <v>33911</v>
      </c>
      <c r="BB40" s="105">
        <v>36</v>
      </c>
      <c r="BC40" s="105">
        <f t="shared" si="21"/>
        <v>1762</v>
      </c>
      <c r="BD40" s="105">
        <f t="shared" si="21"/>
        <v>1236</v>
      </c>
      <c r="BE40" s="105">
        <f t="shared" si="21"/>
        <v>882</v>
      </c>
      <c r="BF40" s="105">
        <f t="shared" si="21"/>
        <v>882</v>
      </c>
      <c r="BG40" s="105">
        <f t="shared" si="21"/>
        <v>882</v>
      </c>
      <c r="BH40" s="105">
        <f t="shared" si="21"/>
        <v>882</v>
      </c>
      <c r="BI40" s="105">
        <f t="shared" si="21"/>
        <v>3042</v>
      </c>
      <c r="BJ40" s="105">
        <f t="shared" si="21"/>
        <v>1306</v>
      </c>
      <c r="BK40" s="105">
        <f t="shared" si="21"/>
        <v>2608</v>
      </c>
      <c r="BL40" s="105">
        <f t="shared" si="21"/>
        <v>1738</v>
      </c>
      <c r="BM40" s="105">
        <f t="shared" si="21"/>
        <v>43476</v>
      </c>
      <c r="BO40" s="111">
        <v>36</v>
      </c>
      <c r="BP40" s="111">
        <f t="shared" si="22"/>
        <v>2891</v>
      </c>
      <c r="BQ40" s="111">
        <f t="shared" si="23"/>
        <v>2028</v>
      </c>
      <c r="BR40" s="111">
        <f t="shared" si="24"/>
        <v>1447</v>
      </c>
      <c r="BS40" s="111">
        <f t="shared" si="25"/>
        <v>1447</v>
      </c>
      <c r="BT40" s="111">
        <f t="shared" si="26"/>
        <v>1447</v>
      </c>
      <c r="BU40" s="111">
        <f t="shared" si="27"/>
        <v>1447</v>
      </c>
      <c r="BV40" s="111">
        <f t="shared" si="28"/>
        <v>4992</v>
      </c>
      <c r="BW40" s="111">
        <f t="shared" si="29"/>
        <v>2143</v>
      </c>
      <c r="BX40" s="111">
        <f t="shared" si="30"/>
        <v>4280</v>
      </c>
      <c r="BY40" s="111">
        <f t="shared" si="31"/>
        <v>2852</v>
      </c>
      <c r="BZ40" s="111">
        <f t="shared" si="32"/>
        <v>71345</v>
      </c>
      <c r="CB40" s="117">
        <v>36</v>
      </c>
      <c r="CC40" s="117">
        <f t="shared" si="45"/>
        <v>3794</v>
      </c>
      <c r="CD40" s="117">
        <f t="shared" si="46"/>
        <v>2662</v>
      </c>
      <c r="CE40" s="117">
        <f t="shared" si="47"/>
        <v>1899</v>
      </c>
      <c r="CF40" s="117">
        <f t="shared" si="48"/>
        <v>1899</v>
      </c>
      <c r="CG40" s="117">
        <f t="shared" si="49"/>
        <v>1899</v>
      </c>
      <c r="CH40" s="117">
        <f t="shared" si="50"/>
        <v>1899</v>
      </c>
      <c r="CI40" s="117">
        <f t="shared" si="51"/>
        <v>6552</v>
      </c>
      <c r="CJ40" s="117">
        <f t="shared" si="52"/>
        <v>2813</v>
      </c>
      <c r="CK40" s="117">
        <f t="shared" si="53"/>
        <v>5618</v>
      </c>
      <c r="CL40" s="117">
        <f t="shared" si="54"/>
        <v>3743</v>
      </c>
      <c r="CM40" s="117">
        <f t="shared" si="55"/>
        <v>93640</v>
      </c>
    </row>
    <row r="41" ht="16.5" spans="1:91">
      <c r="A41" s="78">
        <v>37</v>
      </c>
      <c r="B41" s="78">
        <f t="shared" si="44"/>
        <v>745</v>
      </c>
      <c r="C41" s="86">
        <v>40</v>
      </c>
      <c r="D41" s="78">
        <f t="shared" si="7"/>
        <v>522</v>
      </c>
      <c r="E41" s="78">
        <f t="shared" si="8"/>
        <v>373</v>
      </c>
      <c r="F41" s="78">
        <f t="shared" si="9"/>
        <v>373</v>
      </c>
      <c r="G41" s="78">
        <f t="shared" si="10"/>
        <v>373</v>
      </c>
      <c r="H41" s="78">
        <f t="shared" si="11"/>
        <v>373</v>
      </c>
      <c r="I41" s="78">
        <f t="shared" si="12"/>
        <v>1286</v>
      </c>
      <c r="J41" s="78">
        <f t="shared" si="13"/>
        <v>551</v>
      </c>
      <c r="K41" s="78">
        <f t="shared" si="14"/>
        <v>1103</v>
      </c>
      <c r="L41" s="78">
        <f t="shared" si="15"/>
        <v>735</v>
      </c>
      <c r="M41" s="78">
        <f t="shared" si="16"/>
        <v>18377</v>
      </c>
      <c r="O41" s="87">
        <v>37</v>
      </c>
      <c r="P41" s="87">
        <f t="shared" si="17"/>
        <v>931</v>
      </c>
      <c r="Q41" s="87">
        <f t="shared" si="18"/>
        <v>653</v>
      </c>
      <c r="R41" s="87">
        <f t="shared" si="18"/>
        <v>466</v>
      </c>
      <c r="S41" s="87">
        <f t="shared" si="18"/>
        <v>466</v>
      </c>
      <c r="T41" s="87">
        <f t="shared" si="18"/>
        <v>466</v>
      </c>
      <c r="U41" s="87">
        <f t="shared" si="18"/>
        <v>466</v>
      </c>
      <c r="V41" s="87">
        <f t="shared" si="18"/>
        <v>1608</v>
      </c>
      <c r="W41" s="87">
        <f t="shared" si="18"/>
        <v>689</v>
      </c>
      <c r="X41" s="87">
        <f t="shared" si="18"/>
        <v>1379</v>
      </c>
      <c r="Y41" s="87">
        <f t="shared" si="18"/>
        <v>919</v>
      </c>
      <c r="Z41" s="87">
        <f t="shared" si="18"/>
        <v>22971</v>
      </c>
      <c r="AB41" s="93">
        <v>37</v>
      </c>
      <c r="AC41" s="93">
        <f t="shared" si="19"/>
        <v>1154</v>
      </c>
      <c r="AD41" s="93">
        <f t="shared" si="19"/>
        <v>810</v>
      </c>
      <c r="AE41" s="93">
        <f t="shared" si="19"/>
        <v>578</v>
      </c>
      <c r="AF41" s="93">
        <f t="shared" si="19"/>
        <v>578</v>
      </c>
      <c r="AG41" s="93">
        <f t="shared" si="19"/>
        <v>578</v>
      </c>
      <c r="AH41" s="93">
        <f t="shared" si="19"/>
        <v>578</v>
      </c>
      <c r="AI41" s="93">
        <f t="shared" si="19"/>
        <v>1994</v>
      </c>
      <c r="AJ41" s="93">
        <f t="shared" si="19"/>
        <v>854</v>
      </c>
      <c r="AK41" s="93">
        <f t="shared" si="19"/>
        <v>1710</v>
      </c>
      <c r="AL41" s="93">
        <f t="shared" si="19"/>
        <v>1140</v>
      </c>
      <c r="AM41" s="93">
        <f t="shared" si="19"/>
        <v>28484</v>
      </c>
      <c r="AO41" s="99">
        <v>37</v>
      </c>
      <c r="AP41" s="99">
        <f t="shared" si="20"/>
        <v>1452</v>
      </c>
      <c r="AQ41" s="99">
        <f t="shared" si="20"/>
        <v>1019</v>
      </c>
      <c r="AR41" s="99">
        <f t="shared" si="20"/>
        <v>727</v>
      </c>
      <c r="AS41" s="99">
        <f t="shared" si="20"/>
        <v>727</v>
      </c>
      <c r="AT41" s="99">
        <f t="shared" si="20"/>
        <v>727</v>
      </c>
      <c r="AU41" s="99">
        <f t="shared" si="20"/>
        <v>727</v>
      </c>
      <c r="AV41" s="99">
        <f t="shared" si="20"/>
        <v>2509</v>
      </c>
      <c r="AW41" s="99">
        <f t="shared" si="20"/>
        <v>1074</v>
      </c>
      <c r="AX41" s="99">
        <f t="shared" si="20"/>
        <v>2151</v>
      </c>
      <c r="AY41" s="99">
        <f t="shared" si="20"/>
        <v>1434</v>
      </c>
      <c r="AZ41" s="99">
        <f t="shared" si="20"/>
        <v>35835</v>
      </c>
      <c r="BB41" s="105">
        <v>37</v>
      </c>
      <c r="BC41" s="105">
        <f t="shared" si="21"/>
        <v>1862</v>
      </c>
      <c r="BD41" s="105">
        <f t="shared" si="21"/>
        <v>1306</v>
      </c>
      <c r="BE41" s="105">
        <f t="shared" si="21"/>
        <v>932</v>
      </c>
      <c r="BF41" s="105">
        <f t="shared" si="21"/>
        <v>932</v>
      </c>
      <c r="BG41" s="105">
        <f t="shared" si="21"/>
        <v>932</v>
      </c>
      <c r="BH41" s="105">
        <f t="shared" si="21"/>
        <v>932</v>
      </c>
      <c r="BI41" s="105">
        <f t="shared" si="21"/>
        <v>3217</v>
      </c>
      <c r="BJ41" s="105">
        <f t="shared" si="21"/>
        <v>1377</v>
      </c>
      <c r="BK41" s="105">
        <f t="shared" si="21"/>
        <v>2758</v>
      </c>
      <c r="BL41" s="105">
        <f t="shared" si="21"/>
        <v>1838</v>
      </c>
      <c r="BM41" s="105">
        <f t="shared" si="21"/>
        <v>45942</v>
      </c>
      <c r="BO41" s="111">
        <v>37</v>
      </c>
      <c r="BP41" s="111">
        <f t="shared" si="22"/>
        <v>3056</v>
      </c>
      <c r="BQ41" s="111">
        <f t="shared" si="23"/>
        <v>2143</v>
      </c>
      <c r="BR41" s="111">
        <f t="shared" si="24"/>
        <v>1529</v>
      </c>
      <c r="BS41" s="111">
        <f t="shared" si="25"/>
        <v>1529</v>
      </c>
      <c r="BT41" s="111">
        <f t="shared" si="26"/>
        <v>1529</v>
      </c>
      <c r="BU41" s="111">
        <f t="shared" si="27"/>
        <v>1529</v>
      </c>
      <c r="BV41" s="111">
        <f t="shared" si="28"/>
        <v>5279</v>
      </c>
      <c r="BW41" s="111">
        <f t="shared" si="29"/>
        <v>2260</v>
      </c>
      <c r="BX41" s="111">
        <f t="shared" si="30"/>
        <v>4526</v>
      </c>
      <c r="BY41" s="111">
        <f t="shared" si="31"/>
        <v>3016</v>
      </c>
      <c r="BZ41" s="111">
        <f t="shared" si="32"/>
        <v>75392</v>
      </c>
      <c r="CB41" s="117">
        <v>37</v>
      </c>
      <c r="CC41" s="117">
        <f t="shared" si="45"/>
        <v>4011</v>
      </c>
      <c r="CD41" s="117">
        <f t="shared" si="46"/>
        <v>2813</v>
      </c>
      <c r="CE41" s="117">
        <f t="shared" si="47"/>
        <v>2007</v>
      </c>
      <c r="CF41" s="117">
        <f t="shared" si="48"/>
        <v>2007</v>
      </c>
      <c r="CG41" s="117">
        <f t="shared" si="49"/>
        <v>2007</v>
      </c>
      <c r="CH41" s="117">
        <f t="shared" si="50"/>
        <v>2007</v>
      </c>
      <c r="CI41" s="117">
        <f t="shared" si="51"/>
        <v>6929</v>
      </c>
      <c r="CJ41" s="117">
        <f t="shared" si="52"/>
        <v>2966</v>
      </c>
      <c r="CK41" s="117">
        <f t="shared" si="53"/>
        <v>5940</v>
      </c>
      <c r="CL41" s="117">
        <f t="shared" si="54"/>
        <v>3959</v>
      </c>
      <c r="CM41" s="117">
        <f t="shared" si="55"/>
        <v>98952</v>
      </c>
    </row>
    <row r="42" ht="16.5" spans="1:91">
      <c r="A42" s="78">
        <v>38</v>
      </c>
      <c r="B42" s="78">
        <f t="shared" si="44"/>
        <v>825</v>
      </c>
      <c r="C42" s="86">
        <v>80</v>
      </c>
      <c r="D42" s="78">
        <f t="shared" si="7"/>
        <v>578</v>
      </c>
      <c r="E42" s="78">
        <f t="shared" si="8"/>
        <v>413</v>
      </c>
      <c r="F42" s="78">
        <f t="shared" si="9"/>
        <v>413</v>
      </c>
      <c r="G42" s="78">
        <f t="shared" si="10"/>
        <v>413</v>
      </c>
      <c r="H42" s="78">
        <f t="shared" si="11"/>
        <v>413</v>
      </c>
      <c r="I42" s="78">
        <f t="shared" si="12"/>
        <v>1425</v>
      </c>
      <c r="J42" s="78">
        <f t="shared" si="13"/>
        <v>611</v>
      </c>
      <c r="K42" s="78">
        <f t="shared" si="14"/>
        <v>1221</v>
      </c>
      <c r="L42" s="78">
        <f t="shared" si="15"/>
        <v>814</v>
      </c>
      <c r="M42" s="78">
        <f t="shared" si="16"/>
        <v>20350</v>
      </c>
      <c r="O42" s="87">
        <v>38</v>
      </c>
      <c r="P42" s="87">
        <f t="shared" si="17"/>
        <v>1031</v>
      </c>
      <c r="Q42" s="87">
        <f t="shared" si="18"/>
        <v>723</v>
      </c>
      <c r="R42" s="87">
        <f t="shared" si="18"/>
        <v>516</v>
      </c>
      <c r="S42" s="87">
        <f t="shared" si="18"/>
        <v>516</v>
      </c>
      <c r="T42" s="87">
        <f t="shared" si="18"/>
        <v>516</v>
      </c>
      <c r="U42" s="87">
        <f t="shared" si="18"/>
        <v>516</v>
      </c>
      <c r="V42" s="87">
        <f t="shared" si="18"/>
        <v>1781</v>
      </c>
      <c r="W42" s="87">
        <f t="shared" si="18"/>
        <v>764</v>
      </c>
      <c r="X42" s="87">
        <f t="shared" si="18"/>
        <v>1526</v>
      </c>
      <c r="Y42" s="87">
        <f t="shared" si="18"/>
        <v>1018</v>
      </c>
      <c r="Z42" s="87">
        <f t="shared" si="18"/>
        <v>25438</v>
      </c>
      <c r="AB42" s="93">
        <v>38</v>
      </c>
      <c r="AC42" s="93">
        <f t="shared" si="19"/>
        <v>1278</v>
      </c>
      <c r="AD42" s="93">
        <f t="shared" si="19"/>
        <v>897</v>
      </c>
      <c r="AE42" s="93">
        <f t="shared" si="19"/>
        <v>640</v>
      </c>
      <c r="AF42" s="93">
        <f t="shared" si="19"/>
        <v>640</v>
      </c>
      <c r="AG42" s="93">
        <f t="shared" si="19"/>
        <v>640</v>
      </c>
      <c r="AH42" s="93">
        <f t="shared" si="19"/>
        <v>640</v>
      </c>
      <c r="AI42" s="93">
        <f t="shared" si="19"/>
        <v>2208</v>
      </c>
      <c r="AJ42" s="93">
        <f t="shared" si="19"/>
        <v>947</v>
      </c>
      <c r="AK42" s="93">
        <f t="shared" si="19"/>
        <v>1892</v>
      </c>
      <c r="AL42" s="93">
        <f t="shared" ref="AL42:AM106" si="56">ROUND(Y42/$O$2*$AB$2,0)</f>
        <v>1262</v>
      </c>
      <c r="AM42" s="93">
        <f t="shared" si="56"/>
        <v>31543</v>
      </c>
      <c r="AO42" s="99">
        <v>38</v>
      </c>
      <c r="AP42" s="99">
        <f t="shared" si="20"/>
        <v>1608</v>
      </c>
      <c r="AQ42" s="99">
        <f t="shared" si="20"/>
        <v>1128</v>
      </c>
      <c r="AR42" s="99">
        <f t="shared" si="20"/>
        <v>805</v>
      </c>
      <c r="AS42" s="99">
        <f t="shared" si="20"/>
        <v>805</v>
      </c>
      <c r="AT42" s="99">
        <f t="shared" si="20"/>
        <v>805</v>
      </c>
      <c r="AU42" s="99">
        <f t="shared" si="20"/>
        <v>805</v>
      </c>
      <c r="AV42" s="99">
        <f t="shared" si="20"/>
        <v>2778</v>
      </c>
      <c r="AW42" s="99">
        <f t="shared" si="20"/>
        <v>1191</v>
      </c>
      <c r="AX42" s="99">
        <f t="shared" si="20"/>
        <v>2380</v>
      </c>
      <c r="AY42" s="99">
        <f t="shared" ref="AY42:AZ106" si="57">ROUND(AL42/$AB$2*$AO$2,0)</f>
        <v>1588</v>
      </c>
      <c r="AZ42" s="99">
        <f t="shared" si="57"/>
        <v>39683</v>
      </c>
      <c r="BB42" s="105">
        <v>38</v>
      </c>
      <c r="BC42" s="105">
        <f t="shared" si="21"/>
        <v>2062</v>
      </c>
      <c r="BD42" s="105">
        <f t="shared" si="21"/>
        <v>1446</v>
      </c>
      <c r="BE42" s="105">
        <f t="shared" si="21"/>
        <v>1032</v>
      </c>
      <c r="BF42" s="105">
        <f t="shared" si="21"/>
        <v>1032</v>
      </c>
      <c r="BG42" s="105">
        <f t="shared" si="21"/>
        <v>1032</v>
      </c>
      <c r="BH42" s="105">
        <f t="shared" si="21"/>
        <v>1032</v>
      </c>
      <c r="BI42" s="105">
        <f t="shared" si="21"/>
        <v>3562</v>
      </c>
      <c r="BJ42" s="105">
        <f t="shared" si="21"/>
        <v>1527</v>
      </c>
      <c r="BK42" s="105">
        <f t="shared" si="21"/>
        <v>3051</v>
      </c>
      <c r="BL42" s="105">
        <f t="shared" ref="BL42:BM106" si="58">ROUND(AY42/$AO$2*$BB$2,0)</f>
        <v>2036</v>
      </c>
      <c r="BM42" s="105">
        <f t="shared" si="58"/>
        <v>50876</v>
      </c>
      <c r="BO42" s="111">
        <v>38</v>
      </c>
      <c r="BP42" s="111">
        <f t="shared" si="22"/>
        <v>3384</v>
      </c>
      <c r="BQ42" s="111">
        <f t="shared" si="23"/>
        <v>2373</v>
      </c>
      <c r="BR42" s="111">
        <f t="shared" si="24"/>
        <v>1694</v>
      </c>
      <c r="BS42" s="111">
        <f t="shared" si="25"/>
        <v>1694</v>
      </c>
      <c r="BT42" s="111">
        <f t="shared" si="26"/>
        <v>1694</v>
      </c>
      <c r="BU42" s="111">
        <f t="shared" si="27"/>
        <v>1694</v>
      </c>
      <c r="BV42" s="111">
        <f t="shared" si="28"/>
        <v>5845</v>
      </c>
      <c r="BW42" s="111">
        <f t="shared" si="29"/>
        <v>2506</v>
      </c>
      <c r="BX42" s="111">
        <f t="shared" si="30"/>
        <v>5007</v>
      </c>
      <c r="BY42" s="111">
        <f t="shared" si="31"/>
        <v>3341</v>
      </c>
      <c r="BZ42" s="111">
        <f t="shared" si="32"/>
        <v>83489</v>
      </c>
      <c r="CB42" s="117">
        <v>38</v>
      </c>
      <c r="CC42" s="117">
        <f t="shared" si="45"/>
        <v>4442</v>
      </c>
      <c r="CD42" s="117">
        <f t="shared" si="46"/>
        <v>3115</v>
      </c>
      <c r="CE42" s="117">
        <f t="shared" si="47"/>
        <v>2223</v>
      </c>
      <c r="CF42" s="117">
        <f t="shared" si="48"/>
        <v>2223</v>
      </c>
      <c r="CG42" s="117">
        <f t="shared" si="49"/>
        <v>2223</v>
      </c>
      <c r="CH42" s="117">
        <f t="shared" si="50"/>
        <v>2223</v>
      </c>
      <c r="CI42" s="117">
        <f t="shared" si="51"/>
        <v>7672</v>
      </c>
      <c r="CJ42" s="117">
        <f t="shared" si="52"/>
        <v>3289</v>
      </c>
      <c r="CK42" s="117">
        <f t="shared" si="53"/>
        <v>6572</v>
      </c>
      <c r="CL42" s="117">
        <f t="shared" si="54"/>
        <v>4385</v>
      </c>
      <c r="CM42" s="117">
        <f t="shared" si="55"/>
        <v>109579</v>
      </c>
    </row>
    <row r="43" ht="16.5" spans="1:91">
      <c r="A43" s="78">
        <v>39</v>
      </c>
      <c r="B43" s="78">
        <f t="shared" si="44"/>
        <v>905</v>
      </c>
      <c r="C43" s="86">
        <v>80</v>
      </c>
      <c r="D43" s="78">
        <f t="shared" si="7"/>
        <v>634</v>
      </c>
      <c r="E43" s="78">
        <f t="shared" si="8"/>
        <v>453</v>
      </c>
      <c r="F43" s="78">
        <f t="shared" si="9"/>
        <v>453</v>
      </c>
      <c r="G43" s="78">
        <f t="shared" si="10"/>
        <v>453</v>
      </c>
      <c r="H43" s="78">
        <f t="shared" si="11"/>
        <v>453</v>
      </c>
      <c r="I43" s="78">
        <f t="shared" si="12"/>
        <v>1563</v>
      </c>
      <c r="J43" s="78">
        <f t="shared" si="13"/>
        <v>670</v>
      </c>
      <c r="K43" s="78">
        <f t="shared" si="14"/>
        <v>1339</v>
      </c>
      <c r="L43" s="78">
        <f t="shared" si="15"/>
        <v>893</v>
      </c>
      <c r="M43" s="78">
        <f t="shared" si="16"/>
        <v>22323</v>
      </c>
      <c r="O43" s="87">
        <v>39</v>
      </c>
      <c r="P43" s="87">
        <f t="shared" si="17"/>
        <v>1131</v>
      </c>
      <c r="Q43" s="87">
        <f t="shared" si="18"/>
        <v>793</v>
      </c>
      <c r="R43" s="87">
        <f t="shared" si="18"/>
        <v>566</v>
      </c>
      <c r="S43" s="87">
        <f t="shared" si="18"/>
        <v>566</v>
      </c>
      <c r="T43" s="87">
        <f t="shared" si="18"/>
        <v>566</v>
      </c>
      <c r="U43" s="87">
        <f t="shared" si="18"/>
        <v>566</v>
      </c>
      <c r="V43" s="87">
        <f t="shared" si="18"/>
        <v>1954</v>
      </c>
      <c r="W43" s="87">
        <f t="shared" si="18"/>
        <v>838</v>
      </c>
      <c r="X43" s="87">
        <f t="shared" si="18"/>
        <v>1674</v>
      </c>
      <c r="Y43" s="87">
        <f t="shared" si="18"/>
        <v>1116</v>
      </c>
      <c r="Z43" s="87">
        <f t="shared" si="18"/>
        <v>27904</v>
      </c>
      <c r="AB43" s="93">
        <v>39</v>
      </c>
      <c r="AC43" s="93">
        <f t="shared" ref="AC43:AK71" si="59">ROUND(P43/$O$2*$AB$2,0)</f>
        <v>1402</v>
      </c>
      <c r="AD43" s="93">
        <f t="shared" si="59"/>
        <v>983</v>
      </c>
      <c r="AE43" s="93">
        <f t="shared" si="59"/>
        <v>702</v>
      </c>
      <c r="AF43" s="93">
        <f t="shared" si="59"/>
        <v>702</v>
      </c>
      <c r="AG43" s="93">
        <f t="shared" si="59"/>
        <v>702</v>
      </c>
      <c r="AH43" s="93">
        <f t="shared" si="59"/>
        <v>702</v>
      </c>
      <c r="AI43" s="93">
        <f t="shared" si="59"/>
        <v>2423</v>
      </c>
      <c r="AJ43" s="93">
        <f t="shared" si="59"/>
        <v>1039</v>
      </c>
      <c r="AK43" s="93">
        <f t="shared" si="59"/>
        <v>2076</v>
      </c>
      <c r="AL43" s="93">
        <f t="shared" si="56"/>
        <v>1384</v>
      </c>
      <c r="AM43" s="93">
        <f t="shared" si="56"/>
        <v>34601</v>
      </c>
      <c r="AO43" s="99">
        <v>39</v>
      </c>
      <c r="AP43" s="99">
        <f t="shared" ref="AP43:AX71" si="60">ROUND(AC43/$AB$2*$AO$2,0)</f>
        <v>1764</v>
      </c>
      <c r="AQ43" s="99">
        <f t="shared" si="60"/>
        <v>1237</v>
      </c>
      <c r="AR43" s="99">
        <f t="shared" si="60"/>
        <v>883</v>
      </c>
      <c r="AS43" s="99">
        <f t="shared" si="60"/>
        <v>883</v>
      </c>
      <c r="AT43" s="99">
        <f t="shared" si="60"/>
        <v>883</v>
      </c>
      <c r="AU43" s="99">
        <f t="shared" si="60"/>
        <v>883</v>
      </c>
      <c r="AV43" s="99">
        <f t="shared" si="60"/>
        <v>3048</v>
      </c>
      <c r="AW43" s="99">
        <f t="shared" si="60"/>
        <v>1307</v>
      </c>
      <c r="AX43" s="99">
        <f t="shared" si="60"/>
        <v>2612</v>
      </c>
      <c r="AY43" s="99">
        <f t="shared" si="57"/>
        <v>1741</v>
      </c>
      <c r="AZ43" s="99">
        <f t="shared" si="57"/>
        <v>43530</v>
      </c>
      <c r="BB43" s="105">
        <v>39</v>
      </c>
      <c r="BC43" s="105">
        <f t="shared" ref="BC43:BK71" si="61">ROUND(AP43/$AO$2*$BB$2,0)</f>
        <v>2262</v>
      </c>
      <c r="BD43" s="105">
        <f t="shared" si="61"/>
        <v>1586</v>
      </c>
      <c r="BE43" s="105">
        <f t="shared" si="61"/>
        <v>1132</v>
      </c>
      <c r="BF43" s="105">
        <f t="shared" si="61"/>
        <v>1132</v>
      </c>
      <c r="BG43" s="105">
        <f t="shared" si="61"/>
        <v>1132</v>
      </c>
      <c r="BH43" s="105">
        <f t="shared" si="61"/>
        <v>1132</v>
      </c>
      <c r="BI43" s="105">
        <f t="shared" si="61"/>
        <v>3908</v>
      </c>
      <c r="BJ43" s="105">
        <f t="shared" si="61"/>
        <v>1676</v>
      </c>
      <c r="BK43" s="105">
        <f t="shared" si="61"/>
        <v>3349</v>
      </c>
      <c r="BL43" s="105">
        <f t="shared" si="58"/>
        <v>2232</v>
      </c>
      <c r="BM43" s="105">
        <f t="shared" si="58"/>
        <v>55808</v>
      </c>
      <c r="BO43" s="111">
        <v>39</v>
      </c>
      <c r="BP43" s="111">
        <f t="shared" si="22"/>
        <v>3712</v>
      </c>
      <c r="BQ43" s="111">
        <f t="shared" si="23"/>
        <v>2603</v>
      </c>
      <c r="BR43" s="111">
        <f t="shared" si="24"/>
        <v>1858</v>
      </c>
      <c r="BS43" s="111">
        <f t="shared" si="25"/>
        <v>1858</v>
      </c>
      <c r="BT43" s="111">
        <f t="shared" si="26"/>
        <v>1858</v>
      </c>
      <c r="BU43" s="111">
        <f t="shared" si="27"/>
        <v>1858</v>
      </c>
      <c r="BV43" s="111">
        <f t="shared" si="28"/>
        <v>6413</v>
      </c>
      <c r="BW43" s="111">
        <f t="shared" si="29"/>
        <v>2750</v>
      </c>
      <c r="BX43" s="111">
        <f t="shared" si="30"/>
        <v>5496</v>
      </c>
      <c r="BY43" s="111">
        <f t="shared" si="31"/>
        <v>3663</v>
      </c>
      <c r="BZ43" s="111">
        <f t="shared" si="32"/>
        <v>91582</v>
      </c>
      <c r="CB43" s="117">
        <v>39</v>
      </c>
      <c r="CC43" s="117">
        <f t="shared" si="45"/>
        <v>4872</v>
      </c>
      <c r="CD43" s="117">
        <f t="shared" si="46"/>
        <v>3416</v>
      </c>
      <c r="CE43" s="117">
        <f t="shared" si="47"/>
        <v>2439</v>
      </c>
      <c r="CF43" s="117">
        <f t="shared" si="48"/>
        <v>2439</v>
      </c>
      <c r="CG43" s="117">
        <f t="shared" si="49"/>
        <v>2439</v>
      </c>
      <c r="CH43" s="117">
        <f t="shared" si="50"/>
        <v>2439</v>
      </c>
      <c r="CI43" s="117">
        <f t="shared" si="51"/>
        <v>8417</v>
      </c>
      <c r="CJ43" s="117">
        <f t="shared" si="52"/>
        <v>3609</v>
      </c>
      <c r="CK43" s="117">
        <f t="shared" si="53"/>
        <v>7214</v>
      </c>
      <c r="CL43" s="117">
        <f t="shared" si="54"/>
        <v>4808</v>
      </c>
      <c r="CM43" s="117">
        <f t="shared" si="55"/>
        <v>120201</v>
      </c>
    </row>
    <row r="44" ht="16.5" spans="1:91">
      <c r="A44" s="78">
        <v>40</v>
      </c>
      <c r="B44" s="78">
        <f t="shared" si="44"/>
        <v>985</v>
      </c>
      <c r="C44" s="86">
        <v>80</v>
      </c>
      <c r="D44" s="78">
        <f t="shared" si="7"/>
        <v>690</v>
      </c>
      <c r="E44" s="78">
        <f t="shared" si="8"/>
        <v>493</v>
      </c>
      <c r="F44" s="78">
        <f t="shared" si="9"/>
        <v>493</v>
      </c>
      <c r="G44" s="78">
        <f t="shared" si="10"/>
        <v>493</v>
      </c>
      <c r="H44" s="78">
        <f t="shared" si="11"/>
        <v>493</v>
      </c>
      <c r="I44" s="78">
        <f t="shared" si="12"/>
        <v>1701</v>
      </c>
      <c r="J44" s="78">
        <f t="shared" si="13"/>
        <v>729</v>
      </c>
      <c r="K44" s="78">
        <f t="shared" si="14"/>
        <v>1458</v>
      </c>
      <c r="L44" s="78">
        <f t="shared" si="15"/>
        <v>972</v>
      </c>
      <c r="M44" s="78">
        <f t="shared" si="16"/>
        <v>24297</v>
      </c>
      <c r="O44" s="87">
        <v>40</v>
      </c>
      <c r="P44" s="87">
        <f t="shared" si="17"/>
        <v>1231</v>
      </c>
      <c r="Q44" s="87">
        <f t="shared" si="18"/>
        <v>863</v>
      </c>
      <c r="R44" s="87">
        <f t="shared" si="18"/>
        <v>616</v>
      </c>
      <c r="S44" s="87">
        <f t="shared" si="18"/>
        <v>616</v>
      </c>
      <c r="T44" s="87">
        <f t="shared" si="18"/>
        <v>616</v>
      </c>
      <c r="U44" s="87">
        <f t="shared" si="18"/>
        <v>616</v>
      </c>
      <c r="V44" s="87">
        <f t="shared" si="18"/>
        <v>2126</v>
      </c>
      <c r="W44" s="87">
        <f t="shared" si="18"/>
        <v>911</v>
      </c>
      <c r="X44" s="87">
        <f t="shared" si="18"/>
        <v>1823</v>
      </c>
      <c r="Y44" s="87">
        <f t="shared" si="18"/>
        <v>1215</v>
      </c>
      <c r="Z44" s="87">
        <f t="shared" si="18"/>
        <v>30371</v>
      </c>
      <c r="AB44" s="93">
        <v>40</v>
      </c>
      <c r="AC44" s="93">
        <f t="shared" si="59"/>
        <v>1526</v>
      </c>
      <c r="AD44" s="93">
        <f t="shared" si="59"/>
        <v>1070</v>
      </c>
      <c r="AE44" s="93">
        <f t="shared" si="59"/>
        <v>764</v>
      </c>
      <c r="AF44" s="93">
        <f t="shared" si="59"/>
        <v>764</v>
      </c>
      <c r="AG44" s="93">
        <f t="shared" si="59"/>
        <v>764</v>
      </c>
      <c r="AH44" s="93">
        <f t="shared" si="59"/>
        <v>764</v>
      </c>
      <c r="AI44" s="93">
        <f t="shared" si="59"/>
        <v>2636</v>
      </c>
      <c r="AJ44" s="93">
        <f t="shared" si="59"/>
        <v>1130</v>
      </c>
      <c r="AK44" s="93">
        <f t="shared" si="59"/>
        <v>2261</v>
      </c>
      <c r="AL44" s="93">
        <f t="shared" si="56"/>
        <v>1507</v>
      </c>
      <c r="AM44" s="93">
        <f t="shared" si="56"/>
        <v>37660</v>
      </c>
      <c r="AO44" s="99">
        <v>40</v>
      </c>
      <c r="AP44" s="99">
        <f t="shared" si="60"/>
        <v>1920</v>
      </c>
      <c r="AQ44" s="99">
        <f t="shared" si="60"/>
        <v>1346</v>
      </c>
      <c r="AR44" s="99">
        <f t="shared" si="60"/>
        <v>961</v>
      </c>
      <c r="AS44" s="99">
        <f t="shared" si="60"/>
        <v>961</v>
      </c>
      <c r="AT44" s="99">
        <f t="shared" si="60"/>
        <v>961</v>
      </c>
      <c r="AU44" s="99">
        <f t="shared" si="60"/>
        <v>961</v>
      </c>
      <c r="AV44" s="99">
        <f t="shared" si="60"/>
        <v>3316</v>
      </c>
      <c r="AW44" s="99">
        <f t="shared" si="60"/>
        <v>1422</v>
      </c>
      <c r="AX44" s="99">
        <f t="shared" si="60"/>
        <v>2844</v>
      </c>
      <c r="AY44" s="99">
        <f t="shared" si="57"/>
        <v>1896</v>
      </c>
      <c r="AZ44" s="99">
        <f t="shared" si="57"/>
        <v>47379</v>
      </c>
      <c r="BB44" s="105">
        <v>40</v>
      </c>
      <c r="BC44" s="105">
        <f t="shared" si="61"/>
        <v>2462</v>
      </c>
      <c r="BD44" s="105">
        <f t="shared" si="61"/>
        <v>1726</v>
      </c>
      <c r="BE44" s="105">
        <f t="shared" si="61"/>
        <v>1232</v>
      </c>
      <c r="BF44" s="105">
        <f t="shared" si="61"/>
        <v>1232</v>
      </c>
      <c r="BG44" s="105">
        <f t="shared" si="61"/>
        <v>1232</v>
      </c>
      <c r="BH44" s="105">
        <f t="shared" si="61"/>
        <v>1232</v>
      </c>
      <c r="BI44" s="105">
        <f t="shared" si="61"/>
        <v>4251</v>
      </c>
      <c r="BJ44" s="105">
        <f t="shared" si="61"/>
        <v>1823</v>
      </c>
      <c r="BK44" s="105">
        <f t="shared" si="61"/>
        <v>3646</v>
      </c>
      <c r="BL44" s="105">
        <f t="shared" si="58"/>
        <v>2431</v>
      </c>
      <c r="BM44" s="105">
        <f t="shared" si="58"/>
        <v>60742</v>
      </c>
      <c r="BO44" s="111">
        <v>40</v>
      </c>
      <c r="BP44" s="111">
        <f t="shared" si="22"/>
        <v>4040</v>
      </c>
      <c r="BQ44" s="111">
        <f t="shared" si="23"/>
        <v>2832</v>
      </c>
      <c r="BR44" s="111">
        <f t="shared" si="24"/>
        <v>2022</v>
      </c>
      <c r="BS44" s="111">
        <f t="shared" si="25"/>
        <v>2022</v>
      </c>
      <c r="BT44" s="111">
        <f t="shared" si="26"/>
        <v>2022</v>
      </c>
      <c r="BU44" s="111">
        <f t="shared" si="27"/>
        <v>2022</v>
      </c>
      <c r="BV44" s="111">
        <f t="shared" si="28"/>
        <v>6976</v>
      </c>
      <c r="BW44" s="111">
        <f t="shared" si="29"/>
        <v>2992</v>
      </c>
      <c r="BX44" s="111">
        <f t="shared" si="30"/>
        <v>5983</v>
      </c>
      <c r="BY44" s="111">
        <f t="shared" si="31"/>
        <v>3989</v>
      </c>
      <c r="BZ44" s="111">
        <f t="shared" si="32"/>
        <v>99679</v>
      </c>
      <c r="CB44" s="117">
        <v>40</v>
      </c>
      <c r="CC44" s="117">
        <f t="shared" si="45"/>
        <v>5303</v>
      </c>
      <c r="CD44" s="117">
        <f t="shared" si="46"/>
        <v>3717</v>
      </c>
      <c r="CE44" s="117">
        <f t="shared" si="47"/>
        <v>2654</v>
      </c>
      <c r="CF44" s="117">
        <f t="shared" si="48"/>
        <v>2654</v>
      </c>
      <c r="CG44" s="117">
        <f t="shared" si="49"/>
        <v>2654</v>
      </c>
      <c r="CH44" s="117">
        <f t="shared" si="50"/>
        <v>2654</v>
      </c>
      <c r="CI44" s="117">
        <f t="shared" si="51"/>
        <v>9156</v>
      </c>
      <c r="CJ44" s="117">
        <f t="shared" si="52"/>
        <v>3927</v>
      </c>
      <c r="CK44" s="117">
        <f t="shared" si="53"/>
        <v>7853</v>
      </c>
      <c r="CL44" s="117">
        <f t="shared" si="54"/>
        <v>5236</v>
      </c>
      <c r="CM44" s="117">
        <f t="shared" si="55"/>
        <v>130829</v>
      </c>
    </row>
    <row r="45" ht="16.5" spans="1:91">
      <c r="A45" s="78">
        <v>41</v>
      </c>
      <c r="B45" s="78">
        <f t="shared" si="44"/>
        <v>1065</v>
      </c>
      <c r="C45" s="86">
        <v>80</v>
      </c>
      <c r="D45" s="78">
        <f t="shared" si="7"/>
        <v>746</v>
      </c>
      <c r="E45" s="78">
        <f t="shared" si="8"/>
        <v>533</v>
      </c>
      <c r="F45" s="78">
        <f t="shared" si="9"/>
        <v>533</v>
      </c>
      <c r="G45" s="78">
        <f t="shared" si="10"/>
        <v>533</v>
      </c>
      <c r="H45" s="78">
        <f t="shared" si="11"/>
        <v>533</v>
      </c>
      <c r="I45" s="78">
        <f t="shared" si="12"/>
        <v>1839</v>
      </c>
      <c r="J45" s="78">
        <f t="shared" si="13"/>
        <v>788</v>
      </c>
      <c r="K45" s="78">
        <f t="shared" si="14"/>
        <v>1576</v>
      </c>
      <c r="L45" s="78">
        <f t="shared" si="15"/>
        <v>1051</v>
      </c>
      <c r="M45" s="78">
        <f t="shared" si="16"/>
        <v>26270</v>
      </c>
      <c r="O45" s="87">
        <v>41</v>
      </c>
      <c r="P45" s="87">
        <f t="shared" si="17"/>
        <v>1331</v>
      </c>
      <c r="Q45" s="87">
        <f t="shared" ref="Q45:Z70" si="62">ROUND(D45/$A$2*$O$2,0)</f>
        <v>933</v>
      </c>
      <c r="R45" s="87">
        <f t="shared" si="62"/>
        <v>666</v>
      </c>
      <c r="S45" s="87">
        <f t="shared" si="62"/>
        <v>666</v>
      </c>
      <c r="T45" s="87">
        <f t="shared" si="62"/>
        <v>666</v>
      </c>
      <c r="U45" s="87">
        <f t="shared" si="62"/>
        <v>666</v>
      </c>
      <c r="V45" s="87">
        <f t="shared" si="62"/>
        <v>2299</v>
      </c>
      <c r="W45" s="87">
        <f t="shared" si="62"/>
        <v>985</v>
      </c>
      <c r="X45" s="87">
        <f t="shared" si="62"/>
        <v>1970</v>
      </c>
      <c r="Y45" s="87">
        <f t="shared" si="62"/>
        <v>1314</v>
      </c>
      <c r="Z45" s="87">
        <f t="shared" si="62"/>
        <v>32838</v>
      </c>
      <c r="AB45" s="93">
        <v>41</v>
      </c>
      <c r="AC45" s="93">
        <f t="shared" si="59"/>
        <v>1650</v>
      </c>
      <c r="AD45" s="93">
        <f t="shared" si="59"/>
        <v>1157</v>
      </c>
      <c r="AE45" s="93">
        <f t="shared" si="59"/>
        <v>826</v>
      </c>
      <c r="AF45" s="93">
        <f t="shared" si="59"/>
        <v>826</v>
      </c>
      <c r="AG45" s="93">
        <f t="shared" si="59"/>
        <v>826</v>
      </c>
      <c r="AH45" s="93">
        <f t="shared" si="59"/>
        <v>826</v>
      </c>
      <c r="AI45" s="93">
        <f t="shared" si="59"/>
        <v>2851</v>
      </c>
      <c r="AJ45" s="93">
        <f t="shared" si="59"/>
        <v>1221</v>
      </c>
      <c r="AK45" s="93">
        <f t="shared" si="59"/>
        <v>2443</v>
      </c>
      <c r="AL45" s="93">
        <f t="shared" si="56"/>
        <v>1629</v>
      </c>
      <c r="AM45" s="93">
        <f t="shared" si="56"/>
        <v>40719</v>
      </c>
      <c r="AO45" s="99">
        <v>41</v>
      </c>
      <c r="AP45" s="99">
        <f t="shared" si="60"/>
        <v>2076</v>
      </c>
      <c r="AQ45" s="99">
        <f t="shared" si="60"/>
        <v>1456</v>
      </c>
      <c r="AR45" s="99">
        <f t="shared" si="60"/>
        <v>1039</v>
      </c>
      <c r="AS45" s="99">
        <f t="shared" si="60"/>
        <v>1039</v>
      </c>
      <c r="AT45" s="99">
        <f t="shared" si="60"/>
        <v>1039</v>
      </c>
      <c r="AU45" s="99">
        <f t="shared" si="60"/>
        <v>1039</v>
      </c>
      <c r="AV45" s="99">
        <f t="shared" si="60"/>
        <v>3587</v>
      </c>
      <c r="AW45" s="99">
        <f t="shared" si="60"/>
        <v>1536</v>
      </c>
      <c r="AX45" s="99">
        <f t="shared" si="60"/>
        <v>3073</v>
      </c>
      <c r="AY45" s="99">
        <f t="shared" si="57"/>
        <v>2049</v>
      </c>
      <c r="AZ45" s="99">
        <f t="shared" si="57"/>
        <v>51227</v>
      </c>
      <c r="BB45" s="105">
        <v>41</v>
      </c>
      <c r="BC45" s="105">
        <f t="shared" si="61"/>
        <v>2662</v>
      </c>
      <c r="BD45" s="105">
        <f t="shared" si="61"/>
        <v>1867</v>
      </c>
      <c r="BE45" s="105">
        <f t="shared" si="61"/>
        <v>1332</v>
      </c>
      <c r="BF45" s="105">
        <f t="shared" si="61"/>
        <v>1332</v>
      </c>
      <c r="BG45" s="105">
        <f t="shared" si="61"/>
        <v>1332</v>
      </c>
      <c r="BH45" s="105">
        <f t="shared" si="61"/>
        <v>1332</v>
      </c>
      <c r="BI45" s="105">
        <f t="shared" si="61"/>
        <v>4599</v>
      </c>
      <c r="BJ45" s="105">
        <f t="shared" si="61"/>
        <v>1969</v>
      </c>
      <c r="BK45" s="105">
        <f t="shared" si="61"/>
        <v>3940</v>
      </c>
      <c r="BL45" s="105">
        <f t="shared" si="58"/>
        <v>2627</v>
      </c>
      <c r="BM45" s="105">
        <f t="shared" si="58"/>
        <v>65676</v>
      </c>
      <c r="BO45" s="111">
        <v>41</v>
      </c>
      <c r="BP45" s="111">
        <f t="shared" si="22"/>
        <v>4368</v>
      </c>
      <c r="BQ45" s="111">
        <f t="shared" si="23"/>
        <v>3064</v>
      </c>
      <c r="BR45" s="111">
        <f t="shared" si="24"/>
        <v>2186</v>
      </c>
      <c r="BS45" s="111">
        <f t="shared" si="25"/>
        <v>2186</v>
      </c>
      <c r="BT45" s="111">
        <f t="shared" si="26"/>
        <v>2186</v>
      </c>
      <c r="BU45" s="111">
        <f t="shared" si="27"/>
        <v>2186</v>
      </c>
      <c r="BV45" s="111">
        <f t="shared" si="28"/>
        <v>7547</v>
      </c>
      <c r="BW45" s="111">
        <f t="shared" si="29"/>
        <v>3231</v>
      </c>
      <c r="BX45" s="111">
        <f t="shared" si="30"/>
        <v>6466</v>
      </c>
      <c r="BY45" s="111">
        <f t="shared" si="31"/>
        <v>4311</v>
      </c>
      <c r="BZ45" s="111">
        <f t="shared" si="32"/>
        <v>107776</v>
      </c>
      <c r="CB45" s="117">
        <v>41</v>
      </c>
      <c r="CC45" s="117">
        <f t="shared" si="45"/>
        <v>5733</v>
      </c>
      <c r="CD45" s="117">
        <f t="shared" si="46"/>
        <v>4022</v>
      </c>
      <c r="CE45" s="117">
        <f t="shared" si="47"/>
        <v>2869</v>
      </c>
      <c r="CF45" s="117">
        <f t="shared" si="48"/>
        <v>2869</v>
      </c>
      <c r="CG45" s="117">
        <f t="shared" si="49"/>
        <v>2869</v>
      </c>
      <c r="CH45" s="117">
        <f t="shared" si="50"/>
        <v>2869</v>
      </c>
      <c r="CI45" s="117">
        <f t="shared" si="51"/>
        <v>9905</v>
      </c>
      <c r="CJ45" s="117">
        <f t="shared" si="52"/>
        <v>4241</v>
      </c>
      <c r="CK45" s="117">
        <f t="shared" si="53"/>
        <v>8487</v>
      </c>
      <c r="CL45" s="117">
        <f t="shared" si="54"/>
        <v>5658</v>
      </c>
      <c r="CM45" s="117">
        <f t="shared" si="55"/>
        <v>141456</v>
      </c>
    </row>
    <row r="46" ht="16.5" spans="1:91">
      <c r="A46" s="78">
        <v>42</v>
      </c>
      <c r="B46" s="78">
        <f t="shared" si="44"/>
        <v>1145</v>
      </c>
      <c r="C46" s="86">
        <v>80</v>
      </c>
      <c r="D46" s="78">
        <f t="shared" si="7"/>
        <v>802</v>
      </c>
      <c r="E46" s="78">
        <f t="shared" si="8"/>
        <v>573</v>
      </c>
      <c r="F46" s="78">
        <f t="shared" si="9"/>
        <v>573</v>
      </c>
      <c r="G46" s="78">
        <f t="shared" si="10"/>
        <v>573</v>
      </c>
      <c r="H46" s="78">
        <f t="shared" si="11"/>
        <v>573</v>
      </c>
      <c r="I46" s="78">
        <f t="shared" si="12"/>
        <v>1977</v>
      </c>
      <c r="J46" s="78">
        <f t="shared" si="13"/>
        <v>847</v>
      </c>
      <c r="K46" s="78">
        <f t="shared" si="14"/>
        <v>1695</v>
      </c>
      <c r="L46" s="78">
        <f t="shared" si="15"/>
        <v>1130</v>
      </c>
      <c r="M46" s="78">
        <f t="shared" si="16"/>
        <v>28243</v>
      </c>
      <c r="O46" s="87">
        <v>42</v>
      </c>
      <c r="P46" s="87">
        <f t="shared" si="17"/>
        <v>1431</v>
      </c>
      <c r="Q46" s="87">
        <f t="shared" si="62"/>
        <v>1003</v>
      </c>
      <c r="R46" s="87">
        <f t="shared" si="62"/>
        <v>716</v>
      </c>
      <c r="S46" s="87">
        <f t="shared" si="62"/>
        <v>716</v>
      </c>
      <c r="T46" s="87">
        <f t="shared" si="62"/>
        <v>716</v>
      </c>
      <c r="U46" s="87">
        <f t="shared" si="62"/>
        <v>716</v>
      </c>
      <c r="V46" s="87">
        <f t="shared" si="62"/>
        <v>2471</v>
      </c>
      <c r="W46" s="87">
        <f t="shared" si="62"/>
        <v>1059</v>
      </c>
      <c r="X46" s="87">
        <f t="shared" si="62"/>
        <v>2119</v>
      </c>
      <c r="Y46" s="87">
        <f t="shared" si="62"/>
        <v>1413</v>
      </c>
      <c r="Z46" s="87">
        <f t="shared" si="62"/>
        <v>35304</v>
      </c>
      <c r="AB46" s="93">
        <v>42</v>
      </c>
      <c r="AC46" s="93">
        <f t="shared" si="59"/>
        <v>1774</v>
      </c>
      <c r="AD46" s="93">
        <f t="shared" si="59"/>
        <v>1244</v>
      </c>
      <c r="AE46" s="93">
        <f t="shared" si="59"/>
        <v>888</v>
      </c>
      <c r="AF46" s="93">
        <f t="shared" si="59"/>
        <v>888</v>
      </c>
      <c r="AG46" s="93">
        <f t="shared" si="59"/>
        <v>888</v>
      </c>
      <c r="AH46" s="93">
        <f t="shared" si="59"/>
        <v>888</v>
      </c>
      <c r="AI46" s="93">
        <f t="shared" si="59"/>
        <v>3064</v>
      </c>
      <c r="AJ46" s="93">
        <f t="shared" si="59"/>
        <v>1313</v>
      </c>
      <c r="AK46" s="93">
        <f t="shared" si="59"/>
        <v>2628</v>
      </c>
      <c r="AL46" s="93">
        <f t="shared" si="56"/>
        <v>1752</v>
      </c>
      <c r="AM46" s="93">
        <f t="shared" si="56"/>
        <v>43777</v>
      </c>
      <c r="AO46" s="99">
        <v>42</v>
      </c>
      <c r="AP46" s="99">
        <f t="shared" si="60"/>
        <v>2232</v>
      </c>
      <c r="AQ46" s="99">
        <f t="shared" si="60"/>
        <v>1565</v>
      </c>
      <c r="AR46" s="99">
        <f t="shared" si="60"/>
        <v>1117</v>
      </c>
      <c r="AS46" s="99">
        <f t="shared" si="60"/>
        <v>1117</v>
      </c>
      <c r="AT46" s="99">
        <f t="shared" si="60"/>
        <v>1117</v>
      </c>
      <c r="AU46" s="99">
        <f t="shared" si="60"/>
        <v>1117</v>
      </c>
      <c r="AV46" s="99">
        <f t="shared" si="60"/>
        <v>3855</v>
      </c>
      <c r="AW46" s="99">
        <f t="shared" si="60"/>
        <v>1652</v>
      </c>
      <c r="AX46" s="99">
        <f t="shared" si="60"/>
        <v>3306</v>
      </c>
      <c r="AY46" s="99">
        <f t="shared" si="57"/>
        <v>2204</v>
      </c>
      <c r="AZ46" s="99">
        <f t="shared" si="57"/>
        <v>55074</v>
      </c>
      <c r="BB46" s="105">
        <v>42</v>
      </c>
      <c r="BC46" s="105">
        <f t="shared" si="61"/>
        <v>2862</v>
      </c>
      <c r="BD46" s="105">
        <f t="shared" si="61"/>
        <v>2006</v>
      </c>
      <c r="BE46" s="105">
        <f t="shared" si="61"/>
        <v>1432</v>
      </c>
      <c r="BF46" s="105">
        <f t="shared" si="61"/>
        <v>1432</v>
      </c>
      <c r="BG46" s="105">
        <f t="shared" si="61"/>
        <v>1432</v>
      </c>
      <c r="BH46" s="105">
        <f t="shared" si="61"/>
        <v>1432</v>
      </c>
      <c r="BI46" s="105">
        <f t="shared" si="61"/>
        <v>4942</v>
      </c>
      <c r="BJ46" s="105">
        <f t="shared" si="61"/>
        <v>2118</v>
      </c>
      <c r="BK46" s="105">
        <f t="shared" si="61"/>
        <v>4238</v>
      </c>
      <c r="BL46" s="105">
        <f t="shared" si="58"/>
        <v>2826</v>
      </c>
      <c r="BM46" s="105">
        <f t="shared" si="58"/>
        <v>70608</v>
      </c>
      <c r="BO46" s="111">
        <v>42</v>
      </c>
      <c r="BP46" s="111">
        <f t="shared" si="22"/>
        <v>4697</v>
      </c>
      <c r="BQ46" s="111">
        <f t="shared" si="23"/>
        <v>3292</v>
      </c>
      <c r="BR46" s="111">
        <f t="shared" si="24"/>
        <v>2350</v>
      </c>
      <c r="BS46" s="111">
        <f t="shared" si="25"/>
        <v>2350</v>
      </c>
      <c r="BT46" s="111">
        <f t="shared" si="26"/>
        <v>2350</v>
      </c>
      <c r="BU46" s="111">
        <f t="shared" si="27"/>
        <v>2350</v>
      </c>
      <c r="BV46" s="111">
        <f t="shared" si="28"/>
        <v>8110</v>
      </c>
      <c r="BW46" s="111">
        <f t="shared" si="29"/>
        <v>3476</v>
      </c>
      <c r="BX46" s="111">
        <f t="shared" si="30"/>
        <v>6955</v>
      </c>
      <c r="BY46" s="111">
        <f t="shared" si="31"/>
        <v>4638</v>
      </c>
      <c r="BZ46" s="111">
        <f t="shared" si="32"/>
        <v>115870</v>
      </c>
      <c r="CB46" s="117">
        <v>42</v>
      </c>
      <c r="CC46" s="117">
        <f t="shared" si="45"/>
        <v>6165</v>
      </c>
      <c r="CD46" s="117">
        <f t="shared" si="46"/>
        <v>4321</v>
      </c>
      <c r="CE46" s="117">
        <f t="shared" si="47"/>
        <v>3084</v>
      </c>
      <c r="CF46" s="117">
        <f t="shared" si="48"/>
        <v>3084</v>
      </c>
      <c r="CG46" s="117">
        <f t="shared" si="49"/>
        <v>3084</v>
      </c>
      <c r="CH46" s="117">
        <f t="shared" si="50"/>
        <v>3084</v>
      </c>
      <c r="CI46" s="117">
        <f t="shared" si="51"/>
        <v>10644</v>
      </c>
      <c r="CJ46" s="117">
        <f t="shared" si="52"/>
        <v>4562</v>
      </c>
      <c r="CK46" s="117">
        <f t="shared" si="53"/>
        <v>9128</v>
      </c>
      <c r="CL46" s="117">
        <f t="shared" si="54"/>
        <v>6087</v>
      </c>
      <c r="CM46" s="117">
        <f t="shared" si="55"/>
        <v>152079</v>
      </c>
    </row>
    <row r="47" ht="16.5" spans="1:91">
      <c r="A47" s="78">
        <v>43</v>
      </c>
      <c r="B47" s="78">
        <f t="shared" si="44"/>
        <v>1225</v>
      </c>
      <c r="C47" s="86">
        <v>80</v>
      </c>
      <c r="D47" s="78">
        <f t="shared" si="7"/>
        <v>858</v>
      </c>
      <c r="E47" s="78">
        <f t="shared" si="8"/>
        <v>613</v>
      </c>
      <c r="F47" s="78">
        <f t="shared" si="9"/>
        <v>613</v>
      </c>
      <c r="G47" s="78">
        <f t="shared" si="10"/>
        <v>613</v>
      </c>
      <c r="H47" s="78">
        <f t="shared" si="11"/>
        <v>613</v>
      </c>
      <c r="I47" s="78">
        <f t="shared" si="12"/>
        <v>2115</v>
      </c>
      <c r="J47" s="78">
        <f t="shared" si="13"/>
        <v>906</v>
      </c>
      <c r="K47" s="78">
        <f t="shared" si="14"/>
        <v>1813</v>
      </c>
      <c r="L47" s="78">
        <f t="shared" si="15"/>
        <v>1209</v>
      </c>
      <c r="M47" s="78">
        <f t="shared" si="16"/>
        <v>30217</v>
      </c>
      <c r="O47" s="87">
        <v>43</v>
      </c>
      <c r="P47" s="87">
        <f t="shared" si="17"/>
        <v>1531</v>
      </c>
      <c r="Q47" s="87">
        <f t="shared" si="62"/>
        <v>1073</v>
      </c>
      <c r="R47" s="87">
        <f t="shared" si="62"/>
        <v>766</v>
      </c>
      <c r="S47" s="87">
        <f t="shared" si="62"/>
        <v>766</v>
      </c>
      <c r="T47" s="87">
        <f t="shared" si="62"/>
        <v>766</v>
      </c>
      <c r="U47" s="87">
        <f t="shared" si="62"/>
        <v>766</v>
      </c>
      <c r="V47" s="87">
        <f t="shared" si="62"/>
        <v>2644</v>
      </c>
      <c r="W47" s="87">
        <f t="shared" si="62"/>
        <v>1133</v>
      </c>
      <c r="X47" s="87">
        <f t="shared" si="62"/>
        <v>2266</v>
      </c>
      <c r="Y47" s="87">
        <f t="shared" si="62"/>
        <v>1511</v>
      </c>
      <c r="Z47" s="87">
        <f t="shared" si="62"/>
        <v>37771</v>
      </c>
      <c r="AB47" s="93">
        <v>43</v>
      </c>
      <c r="AC47" s="93">
        <f t="shared" si="59"/>
        <v>1898</v>
      </c>
      <c r="AD47" s="93">
        <f t="shared" si="59"/>
        <v>1331</v>
      </c>
      <c r="AE47" s="93">
        <f t="shared" si="59"/>
        <v>950</v>
      </c>
      <c r="AF47" s="93">
        <f t="shared" si="59"/>
        <v>950</v>
      </c>
      <c r="AG47" s="93">
        <f t="shared" si="59"/>
        <v>950</v>
      </c>
      <c r="AH47" s="93">
        <f t="shared" si="59"/>
        <v>950</v>
      </c>
      <c r="AI47" s="93">
        <f t="shared" si="59"/>
        <v>3279</v>
      </c>
      <c r="AJ47" s="93">
        <f t="shared" si="59"/>
        <v>1405</v>
      </c>
      <c r="AK47" s="93">
        <f t="shared" si="59"/>
        <v>2810</v>
      </c>
      <c r="AL47" s="93">
        <f t="shared" si="56"/>
        <v>1874</v>
      </c>
      <c r="AM47" s="93">
        <f t="shared" si="56"/>
        <v>46836</v>
      </c>
      <c r="AO47" s="99">
        <v>43</v>
      </c>
      <c r="AP47" s="99">
        <f t="shared" si="60"/>
        <v>2388</v>
      </c>
      <c r="AQ47" s="99">
        <f t="shared" si="60"/>
        <v>1674</v>
      </c>
      <c r="AR47" s="99">
        <f t="shared" si="60"/>
        <v>1195</v>
      </c>
      <c r="AS47" s="99">
        <f t="shared" si="60"/>
        <v>1195</v>
      </c>
      <c r="AT47" s="99">
        <f t="shared" si="60"/>
        <v>1195</v>
      </c>
      <c r="AU47" s="99">
        <f t="shared" si="60"/>
        <v>1195</v>
      </c>
      <c r="AV47" s="99">
        <f t="shared" si="60"/>
        <v>4125</v>
      </c>
      <c r="AW47" s="99">
        <f t="shared" si="60"/>
        <v>1768</v>
      </c>
      <c r="AX47" s="99">
        <f t="shared" si="60"/>
        <v>3535</v>
      </c>
      <c r="AY47" s="99">
        <f t="shared" si="57"/>
        <v>2358</v>
      </c>
      <c r="AZ47" s="99">
        <f t="shared" si="57"/>
        <v>58923</v>
      </c>
      <c r="BB47" s="105">
        <v>43</v>
      </c>
      <c r="BC47" s="105">
        <f t="shared" si="61"/>
        <v>3062</v>
      </c>
      <c r="BD47" s="105">
        <f t="shared" si="61"/>
        <v>2146</v>
      </c>
      <c r="BE47" s="105">
        <f t="shared" si="61"/>
        <v>1532</v>
      </c>
      <c r="BF47" s="105">
        <f t="shared" si="61"/>
        <v>1532</v>
      </c>
      <c r="BG47" s="105">
        <f t="shared" si="61"/>
        <v>1532</v>
      </c>
      <c r="BH47" s="105">
        <f t="shared" si="61"/>
        <v>1532</v>
      </c>
      <c r="BI47" s="105">
        <f t="shared" si="61"/>
        <v>5288</v>
      </c>
      <c r="BJ47" s="105">
        <f t="shared" si="61"/>
        <v>2267</v>
      </c>
      <c r="BK47" s="105">
        <f t="shared" si="61"/>
        <v>4532</v>
      </c>
      <c r="BL47" s="105">
        <f t="shared" si="58"/>
        <v>3023</v>
      </c>
      <c r="BM47" s="105">
        <f t="shared" si="58"/>
        <v>75542</v>
      </c>
      <c r="BO47" s="111">
        <v>43</v>
      </c>
      <c r="BP47" s="111">
        <f t="shared" si="22"/>
        <v>5025</v>
      </c>
      <c r="BQ47" s="111">
        <f t="shared" si="23"/>
        <v>3522</v>
      </c>
      <c r="BR47" s="111">
        <f t="shared" si="24"/>
        <v>2514</v>
      </c>
      <c r="BS47" s="111">
        <f t="shared" si="25"/>
        <v>2514</v>
      </c>
      <c r="BT47" s="111">
        <f t="shared" si="26"/>
        <v>2514</v>
      </c>
      <c r="BU47" s="111">
        <f t="shared" si="27"/>
        <v>2514</v>
      </c>
      <c r="BV47" s="111">
        <f t="shared" si="28"/>
        <v>8678</v>
      </c>
      <c r="BW47" s="111">
        <f t="shared" si="29"/>
        <v>3720</v>
      </c>
      <c r="BX47" s="111">
        <f t="shared" si="30"/>
        <v>7437</v>
      </c>
      <c r="BY47" s="111">
        <f t="shared" si="31"/>
        <v>4961</v>
      </c>
      <c r="BZ47" s="111">
        <f t="shared" si="32"/>
        <v>123966</v>
      </c>
      <c r="CB47" s="117">
        <v>43</v>
      </c>
      <c r="CC47" s="117">
        <f t="shared" si="45"/>
        <v>6595</v>
      </c>
      <c r="CD47" s="117">
        <f t="shared" si="46"/>
        <v>4623</v>
      </c>
      <c r="CE47" s="117">
        <f t="shared" si="47"/>
        <v>3300</v>
      </c>
      <c r="CF47" s="117">
        <f t="shared" si="48"/>
        <v>3300</v>
      </c>
      <c r="CG47" s="117">
        <f t="shared" si="49"/>
        <v>3300</v>
      </c>
      <c r="CH47" s="117">
        <f t="shared" si="50"/>
        <v>3300</v>
      </c>
      <c r="CI47" s="117">
        <f t="shared" si="51"/>
        <v>11390</v>
      </c>
      <c r="CJ47" s="117">
        <f t="shared" si="52"/>
        <v>4883</v>
      </c>
      <c r="CK47" s="117">
        <f t="shared" si="53"/>
        <v>9761</v>
      </c>
      <c r="CL47" s="117">
        <f t="shared" si="54"/>
        <v>6511</v>
      </c>
      <c r="CM47" s="117">
        <f t="shared" si="55"/>
        <v>162705</v>
      </c>
    </row>
    <row r="48" ht="16.5" spans="1:91">
      <c r="A48" s="78">
        <v>44</v>
      </c>
      <c r="B48" s="78">
        <f t="shared" si="44"/>
        <v>1305</v>
      </c>
      <c r="C48" s="86">
        <v>80</v>
      </c>
      <c r="D48" s="78">
        <f t="shared" si="7"/>
        <v>914</v>
      </c>
      <c r="E48" s="78">
        <f t="shared" si="8"/>
        <v>653</v>
      </c>
      <c r="F48" s="78">
        <f t="shared" si="9"/>
        <v>653</v>
      </c>
      <c r="G48" s="78">
        <f t="shared" si="10"/>
        <v>653</v>
      </c>
      <c r="H48" s="78">
        <f t="shared" si="11"/>
        <v>653</v>
      </c>
      <c r="I48" s="78">
        <f t="shared" si="12"/>
        <v>2253</v>
      </c>
      <c r="J48" s="78">
        <f t="shared" si="13"/>
        <v>966</v>
      </c>
      <c r="K48" s="78">
        <f t="shared" si="14"/>
        <v>1931</v>
      </c>
      <c r="L48" s="78">
        <f t="shared" si="15"/>
        <v>1287</v>
      </c>
      <c r="M48" s="78">
        <f t="shared" si="16"/>
        <v>32190</v>
      </c>
      <c r="O48" s="87">
        <v>44</v>
      </c>
      <c r="P48" s="87">
        <f t="shared" si="17"/>
        <v>1631</v>
      </c>
      <c r="Q48" s="87">
        <f t="shared" si="62"/>
        <v>1143</v>
      </c>
      <c r="R48" s="87">
        <f t="shared" si="62"/>
        <v>816</v>
      </c>
      <c r="S48" s="87">
        <f t="shared" si="62"/>
        <v>816</v>
      </c>
      <c r="T48" s="87">
        <f t="shared" si="62"/>
        <v>816</v>
      </c>
      <c r="U48" s="87">
        <f t="shared" si="62"/>
        <v>816</v>
      </c>
      <c r="V48" s="87">
        <f t="shared" si="62"/>
        <v>2816</v>
      </c>
      <c r="W48" s="87">
        <f t="shared" si="62"/>
        <v>1208</v>
      </c>
      <c r="X48" s="87">
        <f t="shared" si="62"/>
        <v>2414</v>
      </c>
      <c r="Y48" s="87">
        <f t="shared" si="62"/>
        <v>1609</v>
      </c>
      <c r="Z48" s="87">
        <f t="shared" si="62"/>
        <v>40238</v>
      </c>
      <c r="AB48" s="93">
        <v>44</v>
      </c>
      <c r="AC48" s="93">
        <f t="shared" si="59"/>
        <v>2022</v>
      </c>
      <c r="AD48" s="93">
        <f t="shared" si="59"/>
        <v>1417</v>
      </c>
      <c r="AE48" s="93">
        <f t="shared" si="59"/>
        <v>1012</v>
      </c>
      <c r="AF48" s="93">
        <f t="shared" si="59"/>
        <v>1012</v>
      </c>
      <c r="AG48" s="93">
        <f t="shared" si="59"/>
        <v>1012</v>
      </c>
      <c r="AH48" s="93">
        <f t="shared" si="59"/>
        <v>1012</v>
      </c>
      <c r="AI48" s="93">
        <f t="shared" si="59"/>
        <v>3492</v>
      </c>
      <c r="AJ48" s="93">
        <f t="shared" si="59"/>
        <v>1498</v>
      </c>
      <c r="AK48" s="93">
        <f t="shared" si="59"/>
        <v>2993</v>
      </c>
      <c r="AL48" s="93">
        <f t="shared" si="56"/>
        <v>1995</v>
      </c>
      <c r="AM48" s="93">
        <f t="shared" si="56"/>
        <v>49895</v>
      </c>
      <c r="AO48" s="99">
        <v>44</v>
      </c>
      <c r="AP48" s="99">
        <f t="shared" si="60"/>
        <v>2544</v>
      </c>
      <c r="AQ48" s="99">
        <f t="shared" si="60"/>
        <v>1783</v>
      </c>
      <c r="AR48" s="99">
        <f t="shared" si="60"/>
        <v>1273</v>
      </c>
      <c r="AS48" s="99">
        <f t="shared" si="60"/>
        <v>1273</v>
      </c>
      <c r="AT48" s="99">
        <f t="shared" si="60"/>
        <v>1273</v>
      </c>
      <c r="AU48" s="99">
        <f t="shared" si="60"/>
        <v>1273</v>
      </c>
      <c r="AV48" s="99">
        <f t="shared" si="60"/>
        <v>4393</v>
      </c>
      <c r="AW48" s="99">
        <f t="shared" si="60"/>
        <v>1885</v>
      </c>
      <c r="AX48" s="99">
        <f t="shared" si="60"/>
        <v>3765</v>
      </c>
      <c r="AY48" s="99">
        <f t="shared" si="57"/>
        <v>2510</v>
      </c>
      <c r="AZ48" s="99">
        <f t="shared" si="57"/>
        <v>62771</v>
      </c>
      <c r="BB48" s="105">
        <v>44</v>
      </c>
      <c r="BC48" s="105">
        <f t="shared" si="61"/>
        <v>3262</v>
      </c>
      <c r="BD48" s="105">
        <f t="shared" si="61"/>
        <v>2286</v>
      </c>
      <c r="BE48" s="105">
        <f t="shared" si="61"/>
        <v>1632</v>
      </c>
      <c r="BF48" s="105">
        <f t="shared" si="61"/>
        <v>1632</v>
      </c>
      <c r="BG48" s="105">
        <f t="shared" si="61"/>
        <v>1632</v>
      </c>
      <c r="BH48" s="105">
        <f t="shared" si="61"/>
        <v>1632</v>
      </c>
      <c r="BI48" s="105">
        <f t="shared" si="61"/>
        <v>5632</v>
      </c>
      <c r="BJ48" s="105">
        <f t="shared" si="61"/>
        <v>2417</v>
      </c>
      <c r="BK48" s="105">
        <f t="shared" si="61"/>
        <v>4827</v>
      </c>
      <c r="BL48" s="105">
        <f t="shared" si="58"/>
        <v>3218</v>
      </c>
      <c r="BM48" s="105">
        <f t="shared" si="58"/>
        <v>80476</v>
      </c>
      <c r="BO48" s="111">
        <v>44</v>
      </c>
      <c r="BP48" s="111">
        <f t="shared" si="22"/>
        <v>5353</v>
      </c>
      <c r="BQ48" s="111">
        <f t="shared" si="23"/>
        <v>3751</v>
      </c>
      <c r="BR48" s="111">
        <f t="shared" si="24"/>
        <v>2678</v>
      </c>
      <c r="BS48" s="111">
        <f t="shared" si="25"/>
        <v>2678</v>
      </c>
      <c r="BT48" s="111">
        <f t="shared" si="26"/>
        <v>2678</v>
      </c>
      <c r="BU48" s="111">
        <f t="shared" si="27"/>
        <v>2678</v>
      </c>
      <c r="BV48" s="111">
        <f t="shared" si="28"/>
        <v>9242</v>
      </c>
      <c r="BW48" s="111">
        <f t="shared" si="29"/>
        <v>3966</v>
      </c>
      <c r="BX48" s="111">
        <f t="shared" si="30"/>
        <v>7921</v>
      </c>
      <c r="BY48" s="111">
        <f t="shared" si="31"/>
        <v>5281</v>
      </c>
      <c r="BZ48" s="111">
        <f t="shared" si="32"/>
        <v>132063</v>
      </c>
      <c r="CB48" s="117">
        <v>44</v>
      </c>
      <c r="CC48" s="117">
        <f t="shared" si="45"/>
        <v>7026</v>
      </c>
      <c r="CD48" s="117">
        <f t="shared" si="46"/>
        <v>4923</v>
      </c>
      <c r="CE48" s="117">
        <f t="shared" si="47"/>
        <v>3515</v>
      </c>
      <c r="CF48" s="117">
        <f t="shared" si="48"/>
        <v>3515</v>
      </c>
      <c r="CG48" s="117">
        <f t="shared" si="49"/>
        <v>3515</v>
      </c>
      <c r="CH48" s="117">
        <f t="shared" si="50"/>
        <v>3515</v>
      </c>
      <c r="CI48" s="117">
        <f t="shared" si="51"/>
        <v>12130</v>
      </c>
      <c r="CJ48" s="117">
        <f t="shared" si="52"/>
        <v>5205</v>
      </c>
      <c r="CK48" s="117">
        <f t="shared" si="53"/>
        <v>10396</v>
      </c>
      <c r="CL48" s="117">
        <f t="shared" si="54"/>
        <v>6931</v>
      </c>
      <c r="CM48" s="117">
        <f t="shared" si="55"/>
        <v>173333</v>
      </c>
    </row>
    <row r="49" ht="16.5" spans="1:91">
      <c r="A49" s="78">
        <v>45</v>
      </c>
      <c r="B49" s="78">
        <f t="shared" si="44"/>
        <v>1385</v>
      </c>
      <c r="C49" s="86">
        <v>80</v>
      </c>
      <c r="D49" s="78">
        <f t="shared" si="7"/>
        <v>970</v>
      </c>
      <c r="E49" s="78">
        <f t="shared" si="8"/>
        <v>693</v>
      </c>
      <c r="F49" s="78">
        <f t="shared" si="9"/>
        <v>693</v>
      </c>
      <c r="G49" s="78">
        <f t="shared" si="10"/>
        <v>693</v>
      </c>
      <c r="H49" s="78">
        <f t="shared" si="11"/>
        <v>693</v>
      </c>
      <c r="I49" s="78">
        <f t="shared" si="12"/>
        <v>2391</v>
      </c>
      <c r="J49" s="78">
        <f t="shared" si="13"/>
        <v>1025</v>
      </c>
      <c r="K49" s="78">
        <f t="shared" si="14"/>
        <v>2050</v>
      </c>
      <c r="L49" s="78">
        <f t="shared" si="15"/>
        <v>1367</v>
      </c>
      <c r="M49" s="78">
        <f t="shared" si="16"/>
        <v>34163</v>
      </c>
      <c r="O49" s="87">
        <v>45</v>
      </c>
      <c r="P49" s="87">
        <f t="shared" si="17"/>
        <v>1731</v>
      </c>
      <c r="Q49" s="87">
        <f t="shared" si="62"/>
        <v>1213</v>
      </c>
      <c r="R49" s="87">
        <f t="shared" si="62"/>
        <v>866</v>
      </c>
      <c r="S49" s="87">
        <f t="shared" si="62"/>
        <v>866</v>
      </c>
      <c r="T49" s="87">
        <f t="shared" si="62"/>
        <v>866</v>
      </c>
      <c r="U49" s="87">
        <f t="shared" si="62"/>
        <v>866</v>
      </c>
      <c r="V49" s="87">
        <f t="shared" si="62"/>
        <v>2989</v>
      </c>
      <c r="W49" s="87">
        <f t="shared" si="62"/>
        <v>1281</v>
      </c>
      <c r="X49" s="87">
        <f t="shared" si="62"/>
        <v>2563</v>
      </c>
      <c r="Y49" s="87">
        <f t="shared" si="62"/>
        <v>1709</v>
      </c>
      <c r="Z49" s="87">
        <f t="shared" si="62"/>
        <v>42704</v>
      </c>
      <c r="AB49" s="93">
        <v>45</v>
      </c>
      <c r="AC49" s="93">
        <f t="shared" si="59"/>
        <v>2146</v>
      </c>
      <c r="AD49" s="93">
        <f t="shared" si="59"/>
        <v>1504</v>
      </c>
      <c r="AE49" s="93">
        <f t="shared" si="59"/>
        <v>1074</v>
      </c>
      <c r="AF49" s="93">
        <f t="shared" si="59"/>
        <v>1074</v>
      </c>
      <c r="AG49" s="93">
        <f t="shared" si="59"/>
        <v>1074</v>
      </c>
      <c r="AH49" s="93">
        <f t="shared" si="59"/>
        <v>1074</v>
      </c>
      <c r="AI49" s="93">
        <f t="shared" si="59"/>
        <v>3706</v>
      </c>
      <c r="AJ49" s="93">
        <f t="shared" si="59"/>
        <v>1588</v>
      </c>
      <c r="AK49" s="93">
        <f t="shared" si="59"/>
        <v>3178</v>
      </c>
      <c r="AL49" s="93">
        <f t="shared" si="56"/>
        <v>2119</v>
      </c>
      <c r="AM49" s="93">
        <f t="shared" si="56"/>
        <v>52953</v>
      </c>
      <c r="AO49" s="99">
        <v>45</v>
      </c>
      <c r="AP49" s="99">
        <f t="shared" si="60"/>
        <v>2700</v>
      </c>
      <c r="AQ49" s="99">
        <f t="shared" si="60"/>
        <v>1892</v>
      </c>
      <c r="AR49" s="99">
        <f t="shared" si="60"/>
        <v>1351</v>
      </c>
      <c r="AS49" s="99">
        <f t="shared" si="60"/>
        <v>1351</v>
      </c>
      <c r="AT49" s="99">
        <f t="shared" si="60"/>
        <v>1351</v>
      </c>
      <c r="AU49" s="99">
        <f t="shared" si="60"/>
        <v>1351</v>
      </c>
      <c r="AV49" s="99">
        <f t="shared" si="60"/>
        <v>4662</v>
      </c>
      <c r="AW49" s="99">
        <f t="shared" si="60"/>
        <v>1998</v>
      </c>
      <c r="AX49" s="99">
        <f t="shared" si="60"/>
        <v>3998</v>
      </c>
      <c r="AY49" s="99">
        <f t="shared" si="57"/>
        <v>2666</v>
      </c>
      <c r="AZ49" s="99">
        <f t="shared" si="57"/>
        <v>66618</v>
      </c>
      <c r="BB49" s="105">
        <v>45</v>
      </c>
      <c r="BC49" s="105">
        <f t="shared" si="61"/>
        <v>3462</v>
      </c>
      <c r="BD49" s="105">
        <f t="shared" si="61"/>
        <v>2426</v>
      </c>
      <c r="BE49" s="105">
        <f t="shared" si="61"/>
        <v>1732</v>
      </c>
      <c r="BF49" s="105">
        <f t="shared" si="61"/>
        <v>1732</v>
      </c>
      <c r="BG49" s="105">
        <f t="shared" si="61"/>
        <v>1732</v>
      </c>
      <c r="BH49" s="105">
        <f t="shared" si="61"/>
        <v>1732</v>
      </c>
      <c r="BI49" s="105">
        <f t="shared" si="61"/>
        <v>5977</v>
      </c>
      <c r="BJ49" s="105">
        <f t="shared" si="61"/>
        <v>2562</v>
      </c>
      <c r="BK49" s="105">
        <f t="shared" si="61"/>
        <v>5126</v>
      </c>
      <c r="BL49" s="105">
        <f t="shared" si="58"/>
        <v>3418</v>
      </c>
      <c r="BM49" s="105">
        <f t="shared" si="58"/>
        <v>85408</v>
      </c>
      <c r="BO49" s="111">
        <v>45</v>
      </c>
      <c r="BP49" s="111">
        <f t="shared" si="22"/>
        <v>5681</v>
      </c>
      <c r="BQ49" s="111">
        <f t="shared" si="23"/>
        <v>3981</v>
      </c>
      <c r="BR49" s="111">
        <f t="shared" si="24"/>
        <v>2842</v>
      </c>
      <c r="BS49" s="111">
        <f t="shared" si="25"/>
        <v>2842</v>
      </c>
      <c r="BT49" s="111">
        <f t="shared" si="26"/>
        <v>2842</v>
      </c>
      <c r="BU49" s="111">
        <f t="shared" si="27"/>
        <v>2842</v>
      </c>
      <c r="BV49" s="111">
        <f t="shared" si="28"/>
        <v>9808</v>
      </c>
      <c r="BW49" s="111">
        <f t="shared" si="29"/>
        <v>4204</v>
      </c>
      <c r="BX49" s="111">
        <f t="shared" si="30"/>
        <v>8412</v>
      </c>
      <c r="BY49" s="111">
        <f t="shared" si="31"/>
        <v>5609</v>
      </c>
      <c r="BZ49" s="111">
        <f t="shared" si="32"/>
        <v>140157</v>
      </c>
      <c r="CB49" s="117">
        <v>45</v>
      </c>
      <c r="CC49" s="117">
        <f t="shared" si="45"/>
        <v>7456</v>
      </c>
      <c r="CD49" s="117">
        <f t="shared" si="46"/>
        <v>5225</v>
      </c>
      <c r="CE49" s="117">
        <f t="shared" si="47"/>
        <v>3730</v>
      </c>
      <c r="CF49" s="117">
        <f t="shared" si="48"/>
        <v>3730</v>
      </c>
      <c r="CG49" s="117">
        <f t="shared" si="49"/>
        <v>3730</v>
      </c>
      <c r="CH49" s="117">
        <f t="shared" si="50"/>
        <v>3730</v>
      </c>
      <c r="CI49" s="117">
        <f t="shared" si="51"/>
        <v>12873</v>
      </c>
      <c r="CJ49" s="117">
        <f t="shared" si="52"/>
        <v>5518</v>
      </c>
      <c r="CK49" s="117">
        <f t="shared" si="53"/>
        <v>11041</v>
      </c>
      <c r="CL49" s="117">
        <f t="shared" si="54"/>
        <v>7362</v>
      </c>
      <c r="CM49" s="117">
        <f t="shared" si="55"/>
        <v>183956</v>
      </c>
    </row>
    <row r="50" ht="16.5" spans="1:91">
      <c r="A50" s="78">
        <v>46</v>
      </c>
      <c r="B50" s="78">
        <f t="shared" si="44"/>
        <v>1465</v>
      </c>
      <c r="C50" s="86">
        <v>80</v>
      </c>
      <c r="D50" s="78">
        <f t="shared" si="7"/>
        <v>1026</v>
      </c>
      <c r="E50" s="78">
        <f t="shared" si="8"/>
        <v>733</v>
      </c>
      <c r="F50" s="78">
        <f t="shared" si="9"/>
        <v>733</v>
      </c>
      <c r="G50" s="78">
        <f t="shared" si="10"/>
        <v>733</v>
      </c>
      <c r="H50" s="78">
        <f t="shared" si="11"/>
        <v>733</v>
      </c>
      <c r="I50" s="78">
        <f t="shared" si="12"/>
        <v>2530</v>
      </c>
      <c r="J50" s="78">
        <f t="shared" si="13"/>
        <v>1084</v>
      </c>
      <c r="K50" s="78">
        <f t="shared" si="14"/>
        <v>2168</v>
      </c>
      <c r="L50" s="78">
        <f t="shared" si="15"/>
        <v>1445</v>
      </c>
      <c r="M50" s="78">
        <f t="shared" si="16"/>
        <v>36137</v>
      </c>
      <c r="O50" s="87">
        <v>46</v>
      </c>
      <c r="P50" s="87">
        <f t="shared" si="17"/>
        <v>1831</v>
      </c>
      <c r="Q50" s="87">
        <f t="shared" si="62"/>
        <v>1283</v>
      </c>
      <c r="R50" s="87">
        <f t="shared" si="62"/>
        <v>916</v>
      </c>
      <c r="S50" s="87">
        <f t="shared" si="62"/>
        <v>916</v>
      </c>
      <c r="T50" s="87">
        <f t="shared" si="62"/>
        <v>916</v>
      </c>
      <c r="U50" s="87">
        <f t="shared" si="62"/>
        <v>916</v>
      </c>
      <c r="V50" s="87">
        <f t="shared" si="62"/>
        <v>3163</v>
      </c>
      <c r="W50" s="87">
        <f t="shared" si="62"/>
        <v>1355</v>
      </c>
      <c r="X50" s="87">
        <f t="shared" si="62"/>
        <v>2710</v>
      </c>
      <c r="Y50" s="87">
        <f t="shared" si="62"/>
        <v>1806</v>
      </c>
      <c r="Z50" s="87">
        <f t="shared" si="62"/>
        <v>45171</v>
      </c>
      <c r="AB50" s="93">
        <v>46</v>
      </c>
      <c r="AC50" s="93">
        <f t="shared" si="59"/>
        <v>2270</v>
      </c>
      <c r="AD50" s="93">
        <f t="shared" si="59"/>
        <v>1591</v>
      </c>
      <c r="AE50" s="93">
        <f t="shared" si="59"/>
        <v>1136</v>
      </c>
      <c r="AF50" s="93">
        <f t="shared" si="59"/>
        <v>1136</v>
      </c>
      <c r="AG50" s="93">
        <f t="shared" si="59"/>
        <v>1136</v>
      </c>
      <c r="AH50" s="93">
        <f t="shared" si="59"/>
        <v>1136</v>
      </c>
      <c r="AI50" s="93">
        <f t="shared" si="59"/>
        <v>3922</v>
      </c>
      <c r="AJ50" s="93">
        <f t="shared" si="59"/>
        <v>1680</v>
      </c>
      <c r="AK50" s="93">
        <f t="shared" si="59"/>
        <v>3360</v>
      </c>
      <c r="AL50" s="93">
        <f t="shared" si="56"/>
        <v>2239</v>
      </c>
      <c r="AM50" s="93">
        <f t="shared" si="56"/>
        <v>56012</v>
      </c>
      <c r="AO50" s="99">
        <v>46</v>
      </c>
      <c r="AP50" s="99">
        <f t="shared" si="60"/>
        <v>2856</v>
      </c>
      <c r="AQ50" s="99">
        <f t="shared" si="60"/>
        <v>2002</v>
      </c>
      <c r="AR50" s="99">
        <f t="shared" si="60"/>
        <v>1429</v>
      </c>
      <c r="AS50" s="99">
        <f t="shared" si="60"/>
        <v>1429</v>
      </c>
      <c r="AT50" s="99">
        <f t="shared" si="60"/>
        <v>1429</v>
      </c>
      <c r="AU50" s="99">
        <f t="shared" si="60"/>
        <v>1429</v>
      </c>
      <c r="AV50" s="99">
        <f t="shared" si="60"/>
        <v>4934</v>
      </c>
      <c r="AW50" s="99">
        <f t="shared" si="60"/>
        <v>2114</v>
      </c>
      <c r="AX50" s="99">
        <f t="shared" si="60"/>
        <v>4227</v>
      </c>
      <c r="AY50" s="99">
        <f t="shared" si="57"/>
        <v>2817</v>
      </c>
      <c r="AZ50" s="99">
        <f t="shared" si="57"/>
        <v>70467</v>
      </c>
      <c r="BB50" s="105">
        <v>46</v>
      </c>
      <c r="BC50" s="105">
        <f t="shared" si="61"/>
        <v>3662</v>
      </c>
      <c r="BD50" s="105">
        <f t="shared" si="61"/>
        <v>2567</v>
      </c>
      <c r="BE50" s="105">
        <f t="shared" si="61"/>
        <v>1832</v>
      </c>
      <c r="BF50" s="105">
        <f t="shared" si="61"/>
        <v>1832</v>
      </c>
      <c r="BG50" s="105">
        <f t="shared" si="61"/>
        <v>1832</v>
      </c>
      <c r="BH50" s="105">
        <f t="shared" si="61"/>
        <v>1832</v>
      </c>
      <c r="BI50" s="105">
        <f t="shared" si="61"/>
        <v>6326</v>
      </c>
      <c r="BJ50" s="105">
        <f t="shared" si="61"/>
        <v>2710</v>
      </c>
      <c r="BK50" s="105">
        <f t="shared" si="61"/>
        <v>5419</v>
      </c>
      <c r="BL50" s="105">
        <f t="shared" si="58"/>
        <v>3612</v>
      </c>
      <c r="BM50" s="105">
        <f t="shared" si="58"/>
        <v>90342</v>
      </c>
      <c r="BO50" s="111">
        <v>46</v>
      </c>
      <c r="BP50" s="111">
        <f t="shared" si="22"/>
        <v>6009</v>
      </c>
      <c r="BQ50" s="111">
        <f t="shared" si="23"/>
        <v>4213</v>
      </c>
      <c r="BR50" s="111">
        <f t="shared" si="24"/>
        <v>3006</v>
      </c>
      <c r="BS50" s="111">
        <f t="shared" si="25"/>
        <v>3006</v>
      </c>
      <c r="BT50" s="111">
        <f t="shared" si="26"/>
        <v>3006</v>
      </c>
      <c r="BU50" s="111">
        <f t="shared" si="27"/>
        <v>3006</v>
      </c>
      <c r="BV50" s="111">
        <f t="shared" si="28"/>
        <v>10381</v>
      </c>
      <c r="BW50" s="111">
        <f t="shared" si="29"/>
        <v>4447</v>
      </c>
      <c r="BX50" s="111">
        <f t="shared" si="30"/>
        <v>8893</v>
      </c>
      <c r="BY50" s="111">
        <f t="shared" si="31"/>
        <v>5927</v>
      </c>
      <c r="BZ50" s="111">
        <f t="shared" si="32"/>
        <v>148254</v>
      </c>
      <c r="CB50" s="117">
        <v>46</v>
      </c>
      <c r="CC50" s="117">
        <f t="shared" si="45"/>
        <v>7887</v>
      </c>
      <c r="CD50" s="117">
        <f t="shared" si="46"/>
        <v>5530</v>
      </c>
      <c r="CE50" s="117">
        <f t="shared" si="47"/>
        <v>3945</v>
      </c>
      <c r="CF50" s="117">
        <f t="shared" si="48"/>
        <v>3945</v>
      </c>
      <c r="CG50" s="117">
        <f t="shared" si="49"/>
        <v>3945</v>
      </c>
      <c r="CH50" s="117">
        <f t="shared" si="50"/>
        <v>3945</v>
      </c>
      <c r="CI50" s="117">
        <f t="shared" si="51"/>
        <v>13625</v>
      </c>
      <c r="CJ50" s="117">
        <f t="shared" si="52"/>
        <v>5837</v>
      </c>
      <c r="CK50" s="117">
        <f t="shared" si="53"/>
        <v>11672</v>
      </c>
      <c r="CL50" s="117">
        <f t="shared" si="54"/>
        <v>7779</v>
      </c>
      <c r="CM50" s="117">
        <f t="shared" si="55"/>
        <v>194583</v>
      </c>
    </row>
    <row r="51" ht="16.5" spans="1:91">
      <c r="A51" s="78">
        <v>47</v>
      </c>
      <c r="B51" s="78">
        <f t="shared" si="44"/>
        <v>1625</v>
      </c>
      <c r="C51" s="86">
        <v>160</v>
      </c>
      <c r="D51" s="78">
        <f t="shared" si="7"/>
        <v>1138</v>
      </c>
      <c r="E51" s="78">
        <f t="shared" si="8"/>
        <v>813</v>
      </c>
      <c r="F51" s="78">
        <f t="shared" si="9"/>
        <v>813</v>
      </c>
      <c r="G51" s="78">
        <f t="shared" si="10"/>
        <v>813</v>
      </c>
      <c r="H51" s="78">
        <f t="shared" si="11"/>
        <v>813</v>
      </c>
      <c r="I51" s="78">
        <f t="shared" si="12"/>
        <v>2806</v>
      </c>
      <c r="J51" s="78">
        <f t="shared" si="13"/>
        <v>1203</v>
      </c>
      <c r="K51" s="78">
        <f t="shared" si="14"/>
        <v>2405</v>
      </c>
      <c r="L51" s="78">
        <f t="shared" si="15"/>
        <v>1603</v>
      </c>
      <c r="M51" s="78">
        <f t="shared" si="16"/>
        <v>40083</v>
      </c>
      <c r="O51" s="87">
        <v>47</v>
      </c>
      <c r="P51" s="87">
        <f t="shared" si="17"/>
        <v>2031</v>
      </c>
      <c r="Q51" s="87">
        <f t="shared" si="62"/>
        <v>1423</v>
      </c>
      <c r="R51" s="87">
        <f t="shared" si="62"/>
        <v>1016</v>
      </c>
      <c r="S51" s="87">
        <f t="shared" si="62"/>
        <v>1016</v>
      </c>
      <c r="T51" s="87">
        <f t="shared" si="62"/>
        <v>1016</v>
      </c>
      <c r="U51" s="87">
        <f t="shared" si="62"/>
        <v>1016</v>
      </c>
      <c r="V51" s="87">
        <f t="shared" si="62"/>
        <v>3508</v>
      </c>
      <c r="W51" s="87">
        <f t="shared" si="62"/>
        <v>1504</v>
      </c>
      <c r="X51" s="87">
        <f t="shared" si="62"/>
        <v>3006</v>
      </c>
      <c r="Y51" s="87">
        <f t="shared" si="62"/>
        <v>2004</v>
      </c>
      <c r="Z51" s="87">
        <f t="shared" si="62"/>
        <v>50104</v>
      </c>
      <c r="AB51" s="93">
        <v>47</v>
      </c>
      <c r="AC51" s="93">
        <f t="shared" si="59"/>
        <v>2518</v>
      </c>
      <c r="AD51" s="93">
        <f t="shared" si="59"/>
        <v>1765</v>
      </c>
      <c r="AE51" s="93">
        <f t="shared" si="59"/>
        <v>1260</v>
      </c>
      <c r="AF51" s="93">
        <f t="shared" si="59"/>
        <v>1260</v>
      </c>
      <c r="AG51" s="93">
        <f t="shared" si="59"/>
        <v>1260</v>
      </c>
      <c r="AH51" s="93">
        <f t="shared" si="59"/>
        <v>1260</v>
      </c>
      <c r="AI51" s="93">
        <f t="shared" si="59"/>
        <v>4350</v>
      </c>
      <c r="AJ51" s="93">
        <f t="shared" si="59"/>
        <v>1865</v>
      </c>
      <c r="AK51" s="93">
        <f t="shared" si="59"/>
        <v>3727</v>
      </c>
      <c r="AL51" s="93">
        <f t="shared" si="56"/>
        <v>2485</v>
      </c>
      <c r="AM51" s="93">
        <f t="shared" si="56"/>
        <v>62129</v>
      </c>
      <c r="AO51" s="99">
        <v>47</v>
      </c>
      <c r="AP51" s="99">
        <f t="shared" si="60"/>
        <v>3168</v>
      </c>
      <c r="AQ51" s="99">
        <f t="shared" si="60"/>
        <v>2220</v>
      </c>
      <c r="AR51" s="99">
        <f t="shared" si="60"/>
        <v>1585</v>
      </c>
      <c r="AS51" s="99">
        <f t="shared" si="60"/>
        <v>1585</v>
      </c>
      <c r="AT51" s="99">
        <f t="shared" si="60"/>
        <v>1585</v>
      </c>
      <c r="AU51" s="99">
        <f t="shared" si="60"/>
        <v>1585</v>
      </c>
      <c r="AV51" s="99">
        <f t="shared" si="60"/>
        <v>5473</v>
      </c>
      <c r="AW51" s="99">
        <f t="shared" si="60"/>
        <v>2346</v>
      </c>
      <c r="AX51" s="99">
        <f t="shared" si="60"/>
        <v>4689</v>
      </c>
      <c r="AY51" s="99">
        <f t="shared" si="57"/>
        <v>3126</v>
      </c>
      <c r="AZ51" s="99">
        <f t="shared" si="57"/>
        <v>78162</v>
      </c>
      <c r="BB51" s="105">
        <v>47</v>
      </c>
      <c r="BC51" s="105">
        <f t="shared" si="61"/>
        <v>4062</v>
      </c>
      <c r="BD51" s="105">
        <f t="shared" si="61"/>
        <v>2846</v>
      </c>
      <c r="BE51" s="105">
        <f t="shared" si="61"/>
        <v>2032</v>
      </c>
      <c r="BF51" s="105">
        <f t="shared" si="61"/>
        <v>2032</v>
      </c>
      <c r="BG51" s="105">
        <f t="shared" si="61"/>
        <v>2032</v>
      </c>
      <c r="BH51" s="105">
        <f t="shared" si="61"/>
        <v>2032</v>
      </c>
      <c r="BI51" s="105">
        <f t="shared" si="61"/>
        <v>7017</v>
      </c>
      <c r="BJ51" s="105">
        <f t="shared" si="61"/>
        <v>3008</v>
      </c>
      <c r="BK51" s="105">
        <f t="shared" si="61"/>
        <v>6012</v>
      </c>
      <c r="BL51" s="105">
        <f t="shared" si="58"/>
        <v>4008</v>
      </c>
      <c r="BM51" s="105">
        <f t="shared" si="58"/>
        <v>100208</v>
      </c>
      <c r="BO51" s="111">
        <v>47</v>
      </c>
      <c r="BP51" s="111">
        <f t="shared" si="22"/>
        <v>6666</v>
      </c>
      <c r="BQ51" s="111">
        <f t="shared" si="23"/>
        <v>4670</v>
      </c>
      <c r="BR51" s="111">
        <f t="shared" si="24"/>
        <v>3335</v>
      </c>
      <c r="BS51" s="111">
        <f t="shared" si="25"/>
        <v>3335</v>
      </c>
      <c r="BT51" s="111">
        <f t="shared" si="26"/>
        <v>3335</v>
      </c>
      <c r="BU51" s="111">
        <f t="shared" si="27"/>
        <v>3335</v>
      </c>
      <c r="BV51" s="111">
        <f t="shared" si="28"/>
        <v>11515</v>
      </c>
      <c r="BW51" s="111">
        <f t="shared" si="29"/>
        <v>4936</v>
      </c>
      <c r="BX51" s="111">
        <f t="shared" si="30"/>
        <v>9866</v>
      </c>
      <c r="BY51" s="111">
        <f t="shared" si="31"/>
        <v>6577</v>
      </c>
      <c r="BZ51" s="111">
        <f t="shared" si="32"/>
        <v>164444</v>
      </c>
      <c r="CB51" s="117">
        <v>47</v>
      </c>
      <c r="CC51" s="117">
        <f t="shared" si="45"/>
        <v>8749</v>
      </c>
      <c r="CD51" s="117">
        <f t="shared" si="46"/>
        <v>6129</v>
      </c>
      <c r="CE51" s="117">
        <f t="shared" si="47"/>
        <v>4377</v>
      </c>
      <c r="CF51" s="117">
        <f t="shared" si="48"/>
        <v>4377</v>
      </c>
      <c r="CG51" s="117">
        <f t="shared" si="49"/>
        <v>4377</v>
      </c>
      <c r="CH51" s="117">
        <f t="shared" si="50"/>
        <v>4377</v>
      </c>
      <c r="CI51" s="117">
        <f t="shared" si="51"/>
        <v>15113</v>
      </c>
      <c r="CJ51" s="117">
        <f t="shared" si="52"/>
        <v>6479</v>
      </c>
      <c r="CK51" s="117">
        <f t="shared" si="53"/>
        <v>12949</v>
      </c>
      <c r="CL51" s="117">
        <f t="shared" si="54"/>
        <v>8632</v>
      </c>
      <c r="CM51" s="117">
        <f t="shared" si="55"/>
        <v>215833</v>
      </c>
    </row>
    <row r="52" ht="16.5" spans="1:91">
      <c r="A52" s="78">
        <v>48</v>
      </c>
      <c r="B52" s="78">
        <f t="shared" si="44"/>
        <v>1785</v>
      </c>
      <c r="C52" s="86">
        <v>160</v>
      </c>
      <c r="D52" s="78">
        <f t="shared" si="7"/>
        <v>1250</v>
      </c>
      <c r="E52" s="78">
        <f t="shared" si="8"/>
        <v>893</v>
      </c>
      <c r="F52" s="78">
        <f t="shared" si="9"/>
        <v>893</v>
      </c>
      <c r="G52" s="78">
        <f t="shared" si="10"/>
        <v>893</v>
      </c>
      <c r="H52" s="78">
        <f t="shared" si="11"/>
        <v>893</v>
      </c>
      <c r="I52" s="78">
        <f t="shared" si="12"/>
        <v>3082</v>
      </c>
      <c r="J52" s="78">
        <f t="shared" si="13"/>
        <v>1321</v>
      </c>
      <c r="K52" s="78">
        <f t="shared" si="14"/>
        <v>2642</v>
      </c>
      <c r="L52" s="78">
        <f t="shared" si="15"/>
        <v>1761</v>
      </c>
      <c r="M52" s="78">
        <f t="shared" si="16"/>
        <v>44030</v>
      </c>
      <c r="O52" s="87">
        <v>48</v>
      </c>
      <c r="P52" s="87">
        <f t="shared" si="17"/>
        <v>2231</v>
      </c>
      <c r="Q52" s="87">
        <f t="shared" si="62"/>
        <v>1563</v>
      </c>
      <c r="R52" s="87">
        <f t="shared" si="62"/>
        <v>1116</v>
      </c>
      <c r="S52" s="87">
        <f t="shared" si="62"/>
        <v>1116</v>
      </c>
      <c r="T52" s="87">
        <f t="shared" si="62"/>
        <v>1116</v>
      </c>
      <c r="U52" s="87">
        <f t="shared" si="62"/>
        <v>1116</v>
      </c>
      <c r="V52" s="87">
        <f t="shared" si="62"/>
        <v>3853</v>
      </c>
      <c r="W52" s="87">
        <f t="shared" si="62"/>
        <v>1651</v>
      </c>
      <c r="X52" s="87">
        <f t="shared" si="62"/>
        <v>3303</v>
      </c>
      <c r="Y52" s="87">
        <f t="shared" si="62"/>
        <v>2201</v>
      </c>
      <c r="Z52" s="87">
        <f t="shared" si="62"/>
        <v>55038</v>
      </c>
      <c r="AB52" s="93">
        <v>48</v>
      </c>
      <c r="AC52" s="93">
        <f t="shared" si="59"/>
        <v>2766</v>
      </c>
      <c r="AD52" s="93">
        <f t="shared" si="59"/>
        <v>1938</v>
      </c>
      <c r="AE52" s="93">
        <f t="shared" si="59"/>
        <v>1384</v>
      </c>
      <c r="AF52" s="93">
        <f t="shared" si="59"/>
        <v>1384</v>
      </c>
      <c r="AG52" s="93">
        <f t="shared" si="59"/>
        <v>1384</v>
      </c>
      <c r="AH52" s="93">
        <f t="shared" si="59"/>
        <v>1384</v>
      </c>
      <c r="AI52" s="93">
        <f t="shared" si="59"/>
        <v>4778</v>
      </c>
      <c r="AJ52" s="93">
        <f t="shared" si="59"/>
        <v>2047</v>
      </c>
      <c r="AK52" s="93">
        <f t="shared" si="59"/>
        <v>4096</v>
      </c>
      <c r="AL52" s="93">
        <f t="shared" si="56"/>
        <v>2729</v>
      </c>
      <c r="AM52" s="93">
        <f t="shared" si="56"/>
        <v>68247</v>
      </c>
      <c r="AO52" s="99">
        <v>48</v>
      </c>
      <c r="AP52" s="99">
        <f t="shared" si="60"/>
        <v>3480</v>
      </c>
      <c r="AQ52" s="99">
        <f t="shared" si="60"/>
        <v>2438</v>
      </c>
      <c r="AR52" s="99">
        <f t="shared" si="60"/>
        <v>1741</v>
      </c>
      <c r="AS52" s="99">
        <f t="shared" si="60"/>
        <v>1741</v>
      </c>
      <c r="AT52" s="99">
        <f t="shared" si="60"/>
        <v>1741</v>
      </c>
      <c r="AU52" s="99">
        <f t="shared" si="60"/>
        <v>1741</v>
      </c>
      <c r="AV52" s="99">
        <f t="shared" si="60"/>
        <v>6011</v>
      </c>
      <c r="AW52" s="99">
        <f t="shared" si="60"/>
        <v>2575</v>
      </c>
      <c r="AX52" s="99">
        <f t="shared" si="60"/>
        <v>5153</v>
      </c>
      <c r="AY52" s="99">
        <f t="shared" si="57"/>
        <v>3433</v>
      </c>
      <c r="AZ52" s="99">
        <f t="shared" si="57"/>
        <v>85859</v>
      </c>
      <c r="BB52" s="105">
        <v>48</v>
      </c>
      <c r="BC52" s="105">
        <f t="shared" si="61"/>
        <v>4462</v>
      </c>
      <c r="BD52" s="105">
        <f t="shared" si="61"/>
        <v>3126</v>
      </c>
      <c r="BE52" s="105">
        <f t="shared" si="61"/>
        <v>2232</v>
      </c>
      <c r="BF52" s="105">
        <f t="shared" si="61"/>
        <v>2232</v>
      </c>
      <c r="BG52" s="105">
        <f t="shared" si="61"/>
        <v>2232</v>
      </c>
      <c r="BH52" s="105">
        <f t="shared" si="61"/>
        <v>2232</v>
      </c>
      <c r="BI52" s="105">
        <f t="shared" si="61"/>
        <v>7706</v>
      </c>
      <c r="BJ52" s="105">
        <f t="shared" si="61"/>
        <v>3301</v>
      </c>
      <c r="BK52" s="105">
        <f t="shared" si="61"/>
        <v>6606</v>
      </c>
      <c r="BL52" s="105">
        <f t="shared" si="58"/>
        <v>4401</v>
      </c>
      <c r="BM52" s="105">
        <f t="shared" si="58"/>
        <v>110076</v>
      </c>
      <c r="BO52" s="111">
        <v>48</v>
      </c>
      <c r="BP52" s="111">
        <f t="shared" si="22"/>
        <v>7322</v>
      </c>
      <c r="BQ52" s="111">
        <f t="shared" si="23"/>
        <v>5130</v>
      </c>
      <c r="BR52" s="111">
        <f t="shared" si="24"/>
        <v>3663</v>
      </c>
      <c r="BS52" s="111">
        <f t="shared" si="25"/>
        <v>3663</v>
      </c>
      <c r="BT52" s="111">
        <f t="shared" si="26"/>
        <v>3663</v>
      </c>
      <c r="BU52" s="111">
        <f t="shared" si="27"/>
        <v>3663</v>
      </c>
      <c r="BV52" s="111">
        <f t="shared" si="28"/>
        <v>12646</v>
      </c>
      <c r="BW52" s="111">
        <f t="shared" si="29"/>
        <v>5417</v>
      </c>
      <c r="BX52" s="111">
        <f t="shared" si="30"/>
        <v>10841</v>
      </c>
      <c r="BY52" s="111">
        <f t="shared" si="31"/>
        <v>7222</v>
      </c>
      <c r="BZ52" s="111">
        <f t="shared" si="32"/>
        <v>180638</v>
      </c>
      <c r="CB52" s="117">
        <v>48</v>
      </c>
      <c r="CC52" s="117">
        <f t="shared" si="45"/>
        <v>9610</v>
      </c>
      <c r="CD52" s="117">
        <f t="shared" si="46"/>
        <v>6733</v>
      </c>
      <c r="CE52" s="117">
        <f t="shared" si="47"/>
        <v>4808</v>
      </c>
      <c r="CF52" s="117">
        <f t="shared" si="48"/>
        <v>4808</v>
      </c>
      <c r="CG52" s="117">
        <f t="shared" si="49"/>
        <v>4808</v>
      </c>
      <c r="CH52" s="117">
        <f t="shared" si="50"/>
        <v>4808</v>
      </c>
      <c r="CI52" s="117">
        <f t="shared" si="51"/>
        <v>16598</v>
      </c>
      <c r="CJ52" s="117">
        <f t="shared" si="52"/>
        <v>7110</v>
      </c>
      <c r="CK52" s="117">
        <f t="shared" si="53"/>
        <v>14229</v>
      </c>
      <c r="CL52" s="117">
        <f t="shared" si="54"/>
        <v>9479</v>
      </c>
      <c r="CM52" s="117">
        <f t="shared" si="55"/>
        <v>237087</v>
      </c>
    </row>
    <row r="53" ht="16.5" spans="1:91">
      <c r="A53" s="78">
        <v>49</v>
      </c>
      <c r="B53" s="78">
        <f t="shared" si="44"/>
        <v>1945</v>
      </c>
      <c r="C53" s="86">
        <v>160</v>
      </c>
      <c r="D53" s="78">
        <f t="shared" si="7"/>
        <v>1362</v>
      </c>
      <c r="E53" s="78">
        <f t="shared" si="8"/>
        <v>973</v>
      </c>
      <c r="F53" s="78">
        <f t="shared" si="9"/>
        <v>973</v>
      </c>
      <c r="G53" s="78">
        <f t="shared" si="10"/>
        <v>973</v>
      </c>
      <c r="H53" s="78">
        <f t="shared" si="11"/>
        <v>973</v>
      </c>
      <c r="I53" s="78">
        <f t="shared" si="12"/>
        <v>3358</v>
      </c>
      <c r="J53" s="78">
        <f t="shared" si="13"/>
        <v>1439</v>
      </c>
      <c r="K53" s="78">
        <f t="shared" si="14"/>
        <v>2879</v>
      </c>
      <c r="L53" s="78">
        <f t="shared" si="15"/>
        <v>1919</v>
      </c>
      <c r="M53" s="78">
        <f t="shared" si="16"/>
        <v>47977</v>
      </c>
      <c r="O53" s="87">
        <v>49</v>
      </c>
      <c r="P53" s="87">
        <f t="shared" si="17"/>
        <v>2431</v>
      </c>
      <c r="Q53" s="87">
        <f t="shared" si="62"/>
        <v>1703</v>
      </c>
      <c r="R53" s="87">
        <f t="shared" si="62"/>
        <v>1216</v>
      </c>
      <c r="S53" s="87">
        <f t="shared" si="62"/>
        <v>1216</v>
      </c>
      <c r="T53" s="87">
        <f t="shared" si="62"/>
        <v>1216</v>
      </c>
      <c r="U53" s="87">
        <f t="shared" si="62"/>
        <v>1216</v>
      </c>
      <c r="V53" s="87">
        <f t="shared" si="62"/>
        <v>4198</v>
      </c>
      <c r="W53" s="87">
        <f t="shared" si="62"/>
        <v>1799</v>
      </c>
      <c r="X53" s="87">
        <f t="shared" si="62"/>
        <v>3599</v>
      </c>
      <c r="Y53" s="87">
        <f t="shared" si="62"/>
        <v>2399</v>
      </c>
      <c r="Z53" s="87">
        <f t="shared" si="62"/>
        <v>59971</v>
      </c>
      <c r="AB53" s="93">
        <v>49</v>
      </c>
      <c r="AC53" s="93">
        <f t="shared" si="59"/>
        <v>3014</v>
      </c>
      <c r="AD53" s="93">
        <f t="shared" si="59"/>
        <v>2112</v>
      </c>
      <c r="AE53" s="93">
        <f t="shared" si="59"/>
        <v>1508</v>
      </c>
      <c r="AF53" s="93">
        <f t="shared" si="59"/>
        <v>1508</v>
      </c>
      <c r="AG53" s="93">
        <f t="shared" si="59"/>
        <v>1508</v>
      </c>
      <c r="AH53" s="93">
        <f t="shared" si="59"/>
        <v>1508</v>
      </c>
      <c r="AI53" s="93">
        <f t="shared" si="59"/>
        <v>5206</v>
      </c>
      <c r="AJ53" s="93">
        <f t="shared" si="59"/>
        <v>2231</v>
      </c>
      <c r="AK53" s="93">
        <f t="shared" si="59"/>
        <v>4463</v>
      </c>
      <c r="AL53" s="93">
        <f t="shared" si="56"/>
        <v>2975</v>
      </c>
      <c r="AM53" s="93">
        <f t="shared" si="56"/>
        <v>74364</v>
      </c>
      <c r="AO53" s="99">
        <v>49</v>
      </c>
      <c r="AP53" s="99">
        <f t="shared" si="60"/>
        <v>3792</v>
      </c>
      <c r="AQ53" s="99">
        <f t="shared" si="60"/>
        <v>2657</v>
      </c>
      <c r="AR53" s="99">
        <f t="shared" si="60"/>
        <v>1897</v>
      </c>
      <c r="AS53" s="99">
        <f t="shared" si="60"/>
        <v>1897</v>
      </c>
      <c r="AT53" s="99">
        <f t="shared" si="60"/>
        <v>1897</v>
      </c>
      <c r="AU53" s="99">
        <f t="shared" si="60"/>
        <v>1897</v>
      </c>
      <c r="AV53" s="99">
        <f t="shared" si="60"/>
        <v>6549</v>
      </c>
      <c r="AW53" s="99">
        <f t="shared" si="60"/>
        <v>2807</v>
      </c>
      <c r="AX53" s="99">
        <f t="shared" si="60"/>
        <v>5615</v>
      </c>
      <c r="AY53" s="99">
        <f t="shared" si="57"/>
        <v>3743</v>
      </c>
      <c r="AZ53" s="99">
        <f t="shared" si="57"/>
        <v>93555</v>
      </c>
      <c r="BB53" s="105">
        <v>49</v>
      </c>
      <c r="BC53" s="105">
        <f t="shared" si="61"/>
        <v>4862</v>
      </c>
      <c r="BD53" s="105">
        <f t="shared" si="61"/>
        <v>3406</v>
      </c>
      <c r="BE53" s="105">
        <f t="shared" si="61"/>
        <v>2432</v>
      </c>
      <c r="BF53" s="105">
        <f t="shared" si="61"/>
        <v>2432</v>
      </c>
      <c r="BG53" s="105">
        <f t="shared" si="61"/>
        <v>2432</v>
      </c>
      <c r="BH53" s="105">
        <f t="shared" si="61"/>
        <v>2432</v>
      </c>
      <c r="BI53" s="105">
        <f t="shared" si="61"/>
        <v>8396</v>
      </c>
      <c r="BJ53" s="105">
        <f t="shared" si="61"/>
        <v>3599</v>
      </c>
      <c r="BK53" s="105">
        <f t="shared" si="61"/>
        <v>7199</v>
      </c>
      <c r="BL53" s="105">
        <f t="shared" si="58"/>
        <v>4799</v>
      </c>
      <c r="BM53" s="105">
        <f t="shared" si="58"/>
        <v>119942</v>
      </c>
      <c r="BO53" s="111">
        <v>49</v>
      </c>
      <c r="BP53" s="111">
        <f t="shared" si="22"/>
        <v>7979</v>
      </c>
      <c r="BQ53" s="111">
        <f t="shared" si="23"/>
        <v>5589</v>
      </c>
      <c r="BR53" s="111">
        <f t="shared" si="24"/>
        <v>3991</v>
      </c>
      <c r="BS53" s="111">
        <f t="shared" si="25"/>
        <v>3991</v>
      </c>
      <c r="BT53" s="111">
        <f t="shared" si="26"/>
        <v>3991</v>
      </c>
      <c r="BU53" s="111">
        <f t="shared" si="27"/>
        <v>3991</v>
      </c>
      <c r="BV53" s="111">
        <f t="shared" si="28"/>
        <v>13778</v>
      </c>
      <c r="BW53" s="111">
        <f t="shared" si="29"/>
        <v>5906</v>
      </c>
      <c r="BX53" s="111">
        <f t="shared" si="30"/>
        <v>11814</v>
      </c>
      <c r="BY53" s="111">
        <f t="shared" si="31"/>
        <v>7875</v>
      </c>
      <c r="BZ53" s="111">
        <f t="shared" si="32"/>
        <v>196828</v>
      </c>
      <c r="CB53" s="117">
        <v>49</v>
      </c>
      <c r="CC53" s="117">
        <f t="shared" si="45"/>
        <v>10472</v>
      </c>
      <c r="CD53" s="117">
        <f t="shared" si="46"/>
        <v>7336</v>
      </c>
      <c r="CE53" s="117">
        <f t="shared" si="47"/>
        <v>5238</v>
      </c>
      <c r="CF53" s="117">
        <f t="shared" si="48"/>
        <v>5238</v>
      </c>
      <c r="CG53" s="117">
        <f t="shared" si="49"/>
        <v>5238</v>
      </c>
      <c r="CH53" s="117">
        <f t="shared" si="50"/>
        <v>5238</v>
      </c>
      <c r="CI53" s="117">
        <f t="shared" si="51"/>
        <v>18084</v>
      </c>
      <c r="CJ53" s="117">
        <f t="shared" si="52"/>
        <v>7752</v>
      </c>
      <c r="CK53" s="117">
        <f t="shared" si="53"/>
        <v>15506</v>
      </c>
      <c r="CL53" s="117">
        <f t="shared" si="54"/>
        <v>10336</v>
      </c>
      <c r="CM53" s="117">
        <f t="shared" si="55"/>
        <v>258337</v>
      </c>
    </row>
    <row r="54" ht="16.5" spans="1:91">
      <c r="A54" s="78">
        <v>50</v>
      </c>
      <c r="B54" s="78">
        <f t="shared" si="44"/>
        <v>2105</v>
      </c>
      <c r="C54" s="86">
        <v>160</v>
      </c>
      <c r="D54" s="78">
        <f t="shared" si="7"/>
        <v>1474</v>
      </c>
      <c r="E54" s="78">
        <f t="shared" si="8"/>
        <v>1053</v>
      </c>
      <c r="F54" s="78">
        <f t="shared" si="9"/>
        <v>1053</v>
      </c>
      <c r="G54" s="78">
        <f t="shared" si="10"/>
        <v>1053</v>
      </c>
      <c r="H54" s="78">
        <f t="shared" si="11"/>
        <v>1053</v>
      </c>
      <c r="I54" s="78">
        <f t="shared" si="12"/>
        <v>3635</v>
      </c>
      <c r="J54" s="78">
        <f t="shared" si="13"/>
        <v>1558</v>
      </c>
      <c r="K54" s="78">
        <f t="shared" si="14"/>
        <v>3115</v>
      </c>
      <c r="L54" s="78">
        <f t="shared" si="15"/>
        <v>2077</v>
      </c>
      <c r="M54" s="78">
        <f t="shared" si="16"/>
        <v>51923</v>
      </c>
      <c r="O54" s="87">
        <v>50</v>
      </c>
      <c r="P54" s="87">
        <f t="shared" si="17"/>
        <v>2631</v>
      </c>
      <c r="Q54" s="87">
        <f t="shared" si="62"/>
        <v>1843</v>
      </c>
      <c r="R54" s="87">
        <f t="shared" si="62"/>
        <v>1316</v>
      </c>
      <c r="S54" s="87">
        <f t="shared" si="62"/>
        <v>1316</v>
      </c>
      <c r="T54" s="87">
        <f t="shared" si="62"/>
        <v>1316</v>
      </c>
      <c r="U54" s="87">
        <f t="shared" si="62"/>
        <v>1316</v>
      </c>
      <c r="V54" s="87">
        <f t="shared" si="62"/>
        <v>4544</v>
      </c>
      <c r="W54" s="87">
        <f t="shared" si="62"/>
        <v>1948</v>
      </c>
      <c r="X54" s="87">
        <f t="shared" si="62"/>
        <v>3894</v>
      </c>
      <c r="Y54" s="87">
        <f t="shared" si="62"/>
        <v>2596</v>
      </c>
      <c r="Z54" s="87">
        <f t="shared" si="62"/>
        <v>64904</v>
      </c>
      <c r="AB54" s="93">
        <v>50</v>
      </c>
      <c r="AC54" s="93">
        <f t="shared" si="59"/>
        <v>3262</v>
      </c>
      <c r="AD54" s="93">
        <f t="shared" si="59"/>
        <v>2285</v>
      </c>
      <c r="AE54" s="93">
        <f t="shared" si="59"/>
        <v>1632</v>
      </c>
      <c r="AF54" s="93">
        <f t="shared" si="59"/>
        <v>1632</v>
      </c>
      <c r="AG54" s="93">
        <f t="shared" si="59"/>
        <v>1632</v>
      </c>
      <c r="AH54" s="93">
        <f t="shared" si="59"/>
        <v>1632</v>
      </c>
      <c r="AI54" s="93">
        <f t="shared" si="59"/>
        <v>5635</v>
      </c>
      <c r="AJ54" s="93">
        <f t="shared" si="59"/>
        <v>2416</v>
      </c>
      <c r="AK54" s="93">
        <f t="shared" si="59"/>
        <v>4829</v>
      </c>
      <c r="AL54" s="93">
        <f t="shared" si="56"/>
        <v>3219</v>
      </c>
      <c r="AM54" s="93">
        <f t="shared" si="56"/>
        <v>80481</v>
      </c>
      <c r="AO54" s="99">
        <v>50</v>
      </c>
      <c r="AP54" s="99">
        <f t="shared" si="60"/>
        <v>4104</v>
      </c>
      <c r="AQ54" s="99">
        <f t="shared" si="60"/>
        <v>2875</v>
      </c>
      <c r="AR54" s="99">
        <f t="shared" si="60"/>
        <v>2053</v>
      </c>
      <c r="AS54" s="99">
        <f t="shared" si="60"/>
        <v>2053</v>
      </c>
      <c r="AT54" s="99">
        <f t="shared" si="60"/>
        <v>2053</v>
      </c>
      <c r="AU54" s="99">
        <f t="shared" si="60"/>
        <v>2053</v>
      </c>
      <c r="AV54" s="99">
        <f t="shared" si="60"/>
        <v>7089</v>
      </c>
      <c r="AW54" s="99">
        <f t="shared" si="60"/>
        <v>3039</v>
      </c>
      <c r="AX54" s="99">
        <f t="shared" si="60"/>
        <v>6075</v>
      </c>
      <c r="AY54" s="99">
        <f t="shared" si="57"/>
        <v>4050</v>
      </c>
      <c r="AZ54" s="99">
        <f t="shared" si="57"/>
        <v>101250</v>
      </c>
      <c r="BB54" s="105">
        <v>50</v>
      </c>
      <c r="BC54" s="105">
        <f t="shared" si="61"/>
        <v>5262</v>
      </c>
      <c r="BD54" s="105">
        <f t="shared" si="61"/>
        <v>3686</v>
      </c>
      <c r="BE54" s="105">
        <f t="shared" si="61"/>
        <v>2632</v>
      </c>
      <c r="BF54" s="105">
        <f t="shared" si="61"/>
        <v>2632</v>
      </c>
      <c r="BG54" s="105">
        <f t="shared" si="61"/>
        <v>2632</v>
      </c>
      <c r="BH54" s="105">
        <f t="shared" si="61"/>
        <v>2632</v>
      </c>
      <c r="BI54" s="105">
        <f t="shared" si="61"/>
        <v>9088</v>
      </c>
      <c r="BJ54" s="105">
        <f t="shared" si="61"/>
        <v>3896</v>
      </c>
      <c r="BK54" s="105">
        <f t="shared" si="61"/>
        <v>7788</v>
      </c>
      <c r="BL54" s="105">
        <f t="shared" si="58"/>
        <v>5192</v>
      </c>
      <c r="BM54" s="105">
        <f t="shared" si="58"/>
        <v>129808</v>
      </c>
      <c r="BO54" s="111">
        <v>50</v>
      </c>
      <c r="BP54" s="111">
        <f t="shared" si="22"/>
        <v>8635</v>
      </c>
      <c r="BQ54" s="111">
        <f t="shared" si="23"/>
        <v>6049</v>
      </c>
      <c r="BR54" s="111">
        <f t="shared" si="24"/>
        <v>4319</v>
      </c>
      <c r="BS54" s="111">
        <f t="shared" si="25"/>
        <v>4319</v>
      </c>
      <c r="BT54" s="111">
        <f t="shared" si="26"/>
        <v>4319</v>
      </c>
      <c r="BU54" s="111">
        <f t="shared" si="27"/>
        <v>4319</v>
      </c>
      <c r="BV54" s="111">
        <f t="shared" si="28"/>
        <v>14914</v>
      </c>
      <c r="BW54" s="111">
        <f t="shared" si="29"/>
        <v>6393</v>
      </c>
      <c r="BX54" s="111">
        <f t="shared" si="30"/>
        <v>12780</v>
      </c>
      <c r="BY54" s="111">
        <f t="shared" si="31"/>
        <v>8520</v>
      </c>
      <c r="BZ54" s="111">
        <f t="shared" si="32"/>
        <v>213018</v>
      </c>
      <c r="CB54" s="117">
        <v>50</v>
      </c>
      <c r="CC54" s="117">
        <f t="shared" si="45"/>
        <v>11333</v>
      </c>
      <c r="CD54" s="117">
        <f t="shared" si="46"/>
        <v>7939</v>
      </c>
      <c r="CE54" s="117">
        <f t="shared" si="47"/>
        <v>5669</v>
      </c>
      <c r="CF54" s="117">
        <f t="shared" si="48"/>
        <v>5669</v>
      </c>
      <c r="CG54" s="117">
        <f t="shared" si="49"/>
        <v>5669</v>
      </c>
      <c r="CH54" s="117">
        <f t="shared" si="50"/>
        <v>5669</v>
      </c>
      <c r="CI54" s="117">
        <f t="shared" si="51"/>
        <v>19575</v>
      </c>
      <c r="CJ54" s="117">
        <f t="shared" si="52"/>
        <v>8391</v>
      </c>
      <c r="CK54" s="117">
        <f t="shared" si="53"/>
        <v>16774</v>
      </c>
      <c r="CL54" s="117">
        <f t="shared" si="54"/>
        <v>11183</v>
      </c>
      <c r="CM54" s="117">
        <f t="shared" si="55"/>
        <v>279586</v>
      </c>
    </row>
    <row r="55" ht="16.5" spans="1:91">
      <c r="A55" s="78">
        <v>51</v>
      </c>
      <c r="B55" s="78">
        <f t="shared" si="44"/>
        <v>2265</v>
      </c>
      <c r="C55" s="86">
        <v>160</v>
      </c>
      <c r="D55" s="78">
        <f t="shared" si="7"/>
        <v>1586</v>
      </c>
      <c r="E55" s="78">
        <f t="shared" si="8"/>
        <v>1133</v>
      </c>
      <c r="F55" s="78">
        <f t="shared" si="9"/>
        <v>1133</v>
      </c>
      <c r="G55" s="78">
        <f t="shared" si="10"/>
        <v>1133</v>
      </c>
      <c r="H55" s="78">
        <f t="shared" si="11"/>
        <v>1133</v>
      </c>
      <c r="I55" s="78">
        <f t="shared" si="12"/>
        <v>3911</v>
      </c>
      <c r="J55" s="78">
        <f t="shared" si="13"/>
        <v>1676</v>
      </c>
      <c r="K55" s="78">
        <f t="shared" si="14"/>
        <v>3352</v>
      </c>
      <c r="L55" s="78">
        <f t="shared" si="15"/>
        <v>2235</v>
      </c>
      <c r="M55" s="78">
        <f t="shared" si="16"/>
        <v>55870</v>
      </c>
      <c r="O55" s="87">
        <v>51</v>
      </c>
      <c r="P55" s="87">
        <f t="shared" si="17"/>
        <v>2831</v>
      </c>
      <c r="Q55" s="87">
        <f t="shared" si="62"/>
        <v>1983</v>
      </c>
      <c r="R55" s="87">
        <f t="shared" si="62"/>
        <v>1416</v>
      </c>
      <c r="S55" s="87">
        <f t="shared" si="62"/>
        <v>1416</v>
      </c>
      <c r="T55" s="87">
        <f t="shared" si="62"/>
        <v>1416</v>
      </c>
      <c r="U55" s="87">
        <f t="shared" si="62"/>
        <v>1416</v>
      </c>
      <c r="V55" s="87">
        <f t="shared" si="62"/>
        <v>4889</v>
      </c>
      <c r="W55" s="87">
        <f t="shared" si="62"/>
        <v>2095</v>
      </c>
      <c r="X55" s="87">
        <f t="shared" si="62"/>
        <v>4190</v>
      </c>
      <c r="Y55" s="87">
        <f t="shared" si="62"/>
        <v>2794</v>
      </c>
      <c r="Z55" s="87">
        <f t="shared" si="62"/>
        <v>69838</v>
      </c>
      <c r="AB55" s="93">
        <v>51</v>
      </c>
      <c r="AC55" s="93">
        <f t="shared" si="59"/>
        <v>3510</v>
      </c>
      <c r="AD55" s="93">
        <f t="shared" si="59"/>
        <v>2459</v>
      </c>
      <c r="AE55" s="93">
        <f t="shared" si="59"/>
        <v>1756</v>
      </c>
      <c r="AF55" s="93">
        <f t="shared" si="59"/>
        <v>1756</v>
      </c>
      <c r="AG55" s="93">
        <f t="shared" si="59"/>
        <v>1756</v>
      </c>
      <c r="AH55" s="93">
        <f t="shared" si="59"/>
        <v>1756</v>
      </c>
      <c r="AI55" s="93">
        <f t="shared" si="59"/>
        <v>6062</v>
      </c>
      <c r="AJ55" s="93">
        <f t="shared" si="59"/>
        <v>2598</v>
      </c>
      <c r="AK55" s="93">
        <f t="shared" si="59"/>
        <v>5196</v>
      </c>
      <c r="AL55" s="93">
        <f t="shared" si="56"/>
        <v>3465</v>
      </c>
      <c r="AM55" s="93">
        <f t="shared" si="56"/>
        <v>86599</v>
      </c>
      <c r="AO55" s="99">
        <v>51</v>
      </c>
      <c r="AP55" s="99">
        <f t="shared" si="60"/>
        <v>4416</v>
      </c>
      <c r="AQ55" s="99">
        <f t="shared" si="60"/>
        <v>3094</v>
      </c>
      <c r="AR55" s="99">
        <f t="shared" si="60"/>
        <v>2209</v>
      </c>
      <c r="AS55" s="99">
        <f t="shared" si="60"/>
        <v>2209</v>
      </c>
      <c r="AT55" s="99">
        <f t="shared" si="60"/>
        <v>2209</v>
      </c>
      <c r="AU55" s="99">
        <f t="shared" si="60"/>
        <v>2209</v>
      </c>
      <c r="AV55" s="99">
        <f t="shared" si="60"/>
        <v>7626</v>
      </c>
      <c r="AW55" s="99">
        <f t="shared" si="60"/>
        <v>3268</v>
      </c>
      <c r="AX55" s="99">
        <f t="shared" si="60"/>
        <v>6537</v>
      </c>
      <c r="AY55" s="99">
        <f t="shared" si="57"/>
        <v>4359</v>
      </c>
      <c r="AZ55" s="99">
        <f t="shared" si="57"/>
        <v>108947</v>
      </c>
      <c r="BB55" s="105">
        <v>51</v>
      </c>
      <c r="BC55" s="105">
        <f t="shared" si="61"/>
        <v>5662</v>
      </c>
      <c r="BD55" s="105">
        <f t="shared" si="61"/>
        <v>3967</v>
      </c>
      <c r="BE55" s="105">
        <f t="shared" si="61"/>
        <v>2832</v>
      </c>
      <c r="BF55" s="105">
        <f t="shared" si="61"/>
        <v>2832</v>
      </c>
      <c r="BG55" s="105">
        <f t="shared" si="61"/>
        <v>2832</v>
      </c>
      <c r="BH55" s="105">
        <f t="shared" si="61"/>
        <v>2832</v>
      </c>
      <c r="BI55" s="105">
        <f t="shared" si="61"/>
        <v>9777</v>
      </c>
      <c r="BJ55" s="105">
        <f t="shared" si="61"/>
        <v>4190</v>
      </c>
      <c r="BK55" s="105">
        <f t="shared" si="61"/>
        <v>8381</v>
      </c>
      <c r="BL55" s="105">
        <f t="shared" si="58"/>
        <v>5588</v>
      </c>
      <c r="BM55" s="105">
        <f t="shared" si="58"/>
        <v>139676</v>
      </c>
      <c r="BO55" s="111">
        <v>51</v>
      </c>
      <c r="BP55" s="111">
        <f t="shared" si="22"/>
        <v>9291</v>
      </c>
      <c r="BQ55" s="111">
        <f t="shared" si="23"/>
        <v>6510</v>
      </c>
      <c r="BR55" s="111">
        <f t="shared" si="24"/>
        <v>4647</v>
      </c>
      <c r="BS55" s="111">
        <f t="shared" si="25"/>
        <v>4647</v>
      </c>
      <c r="BT55" s="111">
        <f t="shared" si="26"/>
        <v>4647</v>
      </c>
      <c r="BU55" s="111">
        <f t="shared" si="27"/>
        <v>4647</v>
      </c>
      <c r="BV55" s="111">
        <f t="shared" si="28"/>
        <v>16044</v>
      </c>
      <c r="BW55" s="111">
        <f t="shared" si="29"/>
        <v>6876</v>
      </c>
      <c r="BX55" s="111">
        <f t="shared" si="30"/>
        <v>13753</v>
      </c>
      <c r="BY55" s="111">
        <f t="shared" si="31"/>
        <v>9170</v>
      </c>
      <c r="BZ55" s="111">
        <f t="shared" si="32"/>
        <v>229212</v>
      </c>
      <c r="CB55" s="117">
        <v>51</v>
      </c>
      <c r="CC55" s="117">
        <f t="shared" si="45"/>
        <v>12194</v>
      </c>
      <c r="CD55" s="117">
        <f t="shared" si="46"/>
        <v>8544</v>
      </c>
      <c r="CE55" s="117">
        <f t="shared" si="47"/>
        <v>6099</v>
      </c>
      <c r="CF55" s="117">
        <f t="shared" si="48"/>
        <v>6099</v>
      </c>
      <c r="CG55" s="117">
        <f t="shared" si="49"/>
        <v>6099</v>
      </c>
      <c r="CH55" s="117">
        <f t="shared" si="50"/>
        <v>6099</v>
      </c>
      <c r="CI55" s="117">
        <f t="shared" si="51"/>
        <v>21058</v>
      </c>
      <c r="CJ55" s="117">
        <f t="shared" si="52"/>
        <v>9025</v>
      </c>
      <c r="CK55" s="117">
        <f t="shared" si="53"/>
        <v>18051</v>
      </c>
      <c r="CL55" s="117">
        <f t="shared" si="54"/>
        <v>12036</v>
      </c>
      <c r="CM55" s="117">
        <f t="shared" si="55"/>
        <v>300841</v>
      </c>
    </row>
    <row r="56" ht="16.5" spans="1:91">
      <c r="A56" s="78">
        <v>52</v>
      </c>
      <c r="B56" s="78">
        <f t="shared" si="44"/>
        <v>2425</v>
      </c>
      <c r="C56" s="86">
        <v>160</v>
      </c>
      <c r="D56" s="78">
        <f t="shared" si="7"/>
        <v>1698</v>
      </c>
      <c r="E56" s="78">
        <f t="shared" si="8"/>
        <v>1213</v>
      </c>
      <c r="F56" s="78">
        <f t="shared" si="9"/>
        <v>1213</v>
      </c>
      <c r="G56" s="78">
        <f t="shared" si="10"/>
        <v>1213</v>
      </c>
      <c r="H56" s="78">
        <f t="shared" si="11"/>
        <v>1213</v>
      </c>
      <c r="I56" s="78">
        <f t="shared" si="12"/>
        <v>4187</v>
      </c>
      <c r="J56" s="78">
        <f t="shared" si="13"/>
        <v>1794</v>
      </c>
      <c r="K56" s="78">
        <f t="shared" si="14"/>
        <v>3589</v>
      </c>
      <c r="L56" s="78">
        <f t="shared" si="15"/>
        <v>2393</v>
      </c>
      <c r="M56" s="78">
        <f t="shared" si="16"/>
        <v>59817</v>
      </c>
      <c r="O56" s="87">
        <v>52</v>
      </c>
      <c r="P56" s="87">
        <f t="shared" si="17"/>
        <v>3031</v>
      </c>
      <c r="Q56" s="87">
        <f t="shared" si="62"/>
        <v>2123</v>
      </c>
      <c r="R56" s="87">
        <f t="shared" si="62"/>
        <v>1516</v>
      </c>
      <c r="S56" s="87">
        <f t="shared" si="62"/>
        <v>1516</v>
      </c>
      <c r="T56" s="87">
        <f t="shared" si="62"/>
        <v>1516</v>
      </c>
      <c r="U56" s="87">
        <f t="shared" si="62"/>
        <v>1516</v>
      </c>
      <c r="V56" s="87">
        <f t="shared" si="62"/>
        <v>5234</v>
      </c>
      <c r="W56" s="87">
        <f t="shared" si="62"/>
        <v>2243</v>
      </c>
      <c r="X56" s="87">
        <f t="shared" si="62"/>
        <v>4486</v>
      </c>
      <c r="Y56" s="87">
        <f t="shared" si="62"/>
        <v>2991</v>
      </c>
      <c r="Z56" s="87">
        <f t="shared" si="62"/>
        <v>74771</v>
      </c>
      <c r="AB56" s="93">
        <v>52</v>
      </c>
      <c r="AC56" s="93">
        <f t="shared" si="59"/>
        <v>3758</v>
      </c>
      <c r="AD56" s="93">
        <f t="shared" si="59"/>
        <v>2633</v>
      </c>
      <c r="AE56" s="93">
        <f t="shared" si="59"/>
        <v>1880</v>
      </c>
      <c r="AF56" s="93">
        <f t="shared" si="59"/>
        <v>1880</v>
      </c>
      <c r="AG56" s="93">
        <f t="shared" si="59"/>
        <v>1880</v>
      </c>
      <c r="AH56" s="93">
        <f t="shared" si="59"/>
        <v>1880</v>
      </c>
      <c r="AI56" s="93">
        <f t="shared" si="59"/>
        <v>6490</v>
      </c>
      <c r="AJ56" s="93">
        <f t="shared" si="59"/>
        <v>2781</v>
      </c>
      <c r="AK56" s="93">
        <f t="shared" si="59"/>
        <v>5563</v>
      </c>
      <c r="AL56" s="93">
        <f t="shared" si="56"/>
        <v>3709</v>
      </c>
      <c r="AM56" s="93">
        <f t="shared" si="56"/>
        <v>92716</v>
      </c>
      <c r="AO56" s="99">
        <v>52</v>
      </c>
      <c r="AP56" s="99">
        <f t="shared" si="60"/>
        <v>4728</v>
      </c>
      <c r="AQ56" s="99">
        <f t="shared" si="60"/>
        <v>3312</v>
      </c>
      <c r="AR56" s="99">
        <f t="shared" si="60"/>
        <v>2365</v>
      </c>
      <c r="AS56" s="99">
        <f t="shared" si="60"/>
        <v>2365</v>
      </c>
      <c r="AT56" s="99">
        <f t="shared" si="60"/>
        <v>2365</v>
      </c>
      <c r="AU56" s="99">
        <f t="shared" si="60"/>
        <v>2365</v>
      </c>
      <c r="AV56" s="99">
        <f t="shared" si="60"/>
        <v>8165</v>
      </c>
      <c r="AW56" s="99">
        <f t="shared" si="60"/>
        <v>3499</v>
      </c>
      <c r="AX56" s="99">
        <f t="shared" si="60"/>
        <v>6999</v>
      </c>
      <c r="AY56" s="99">
        <f t="shared" si="57"/>
        <v>4666</v>
      </c>
      <c r="AZ56" s="99">
        <f t="shared" si="57"/>
        <v>116643</v>
      </c>
      <c r="BB56" s="105">
        <v>52</v>
      </c>
      <c r="BC56" s="105">
        <f t="shared" si="61"/>
        <v>6062</v>
      </c>
      <c r="BD56" s="105">
        <f t="shared" si="61"/>
        <v>4246</v>
      </c>
      <c r="BE56" s="105">
        <f t="shared" si="61"/>
        <v>3032</v>
      </c>
      <c r="BF56" s="105">
        <f t="shared" si="61"/>
        <v>3032</v>
      </c>
      <c r="BG56" s="105">
        <f t="shared" si="61"/>
        <v>3032</v>
      </c>
      <c r="BH56" s="105">
        <f t="shared" si="61"/>
        <v>3032</v>
      </c>
      <c r="BI56" s="105">
        <f t="shared" si="61"/>
        <v>10468</v>
      </c>
      <c r="BJ56" s="105">
        <f t="shared" si="61"/>
        <v>4486</v>
      </c>
      <c r="BK56" s="105">
        <f t="shared" si="61"/>
        <v>8973</v>
      </c>
      <c r="BL56" s="105">
        <f t="shared" si="58"/>
        <v>5982</v>
      </c>
      <c r="BM56" s="105">
        <f t="shared" si="58"/>
        <v>149542</v>
      </c>
      <c r="BO56" s="111">
        <v>52</v>
      </c>
      <c r="BP56" s="111">
        <f t="shared" si="22"/>
        <v>9948</v>
      </c>
      <c r="BQ56" s="111">
        <f t="shared" si="23"/>
        <v>6968</v>
      </c>
      <c r="BR56" s="111">
        <f t="shared" si="24"/>
        <v>4976</v>
      </c>
      <c r="BS56" s="111">
        <f t="shared" si="25"/>
        <v>4976</v>
      </c>
      <c r="BT56" s="111">
        <f t="shared" si="26"/>
        <v>4976</v>
      </c>
      <c r="BU56" s="111">
        <f t="shared" si="27"/>
        <v>4976</v>
      </c>
      <c r="BV56" s="111">
        <f t="shared" si="28"/>
        <v>17178</v>
      </c>
      <c r="BW56" s="111">
        <f t="shared" si="29"/>
        <v>7362</v>
      </c>
      <c r="BX56" s="111">
        <f t="shared" si="30"/>
        <v>14725</v>
      </c>
      <c r="BY56" s="111">
        <f t="shared" si="31"/>
        <v>9817</v>
      </c>
      <c r="BZ56" s="111">
        <f t="shared" si="32"/>
        <v>245402</v>
      </c>
      <c r="CB56" s="117">
        <v>52</v>
      </c>
      <c r="CC56" s="117">
        <f t="shared" si="45"/>
        <v>13057</v>
      </c>
      <c r="CD56" s="117">
        <f t="shared" si="46"/>
        <v>9146</v>
      </c>
      <c r="CE56" s="117">
        <f t="shared" si="47"/>
        <v>6531</v>
      </c>
      <c r="CF56" s="117">
        <f t="shared" si="48"/>
        <v>6531</v>
      </c>
      <c r="CG56" s="117">
        <f t="shared" si="49"/>
        <v>6531</v>
      </c>
      <c r="CH56" s="117">
        <f t="shared" si="50"/>
        <v>6531</v>
      </c>
      <c r="CI56" s="117">
        <f t="shared" si="51"/>
        <v>22546</v>
      </c>
      <c r="CJ56" s="117">
        <f t="shared" si="52"/>
        <v>9663</v>
      </c>
      <c r="CK56" s="117">
        <f t="shared" si="53"/>
        <v>19327</v>
      </c>
      <c r="CL56" s="117">
        <f t="shared" si="54"/>
        <v>12885</v>
      </c>
      <c r="CM56" s="117">
        <f t="shared" si="55"/>
        <v>322090</v>
      </c>
    </row>
    <row r="57" ht="16.5" spans="1:91">
      <c r="A57" s="78">
        <v>53</v>
      </c>
      <c r="B57" s="78">
        <f t="shared" si="44"/>
        <v>2585</v>
      </c>
      <c r="C57" s="86">
        <v>160</v>
      </c>
      <c r="D57" s="78">
        <f t="shared" si="7"/>
        <v>1810</v>
      </c>
      <c r="E57" s="78">
        <f t="shared" si="8"/>
        <v>1293</v>
      </c>
      <c r="F57" s="78">
        <f t="shared" si="9"/>
        <v>1293</v>
      </c>
      <c r="G57" s="78">
        <f t="shared" si="10"/>
        <v>1293</v>
      </c>
      <c r="H57" s="78">
        <f t="shared" si="11"/>
        <v>1293</v>
      </c>
      <c r="I57" s="78">
        <f t="shared" si="12"/>
        <v>4463</v>
      </c>
      <c r="J57" s="78">
        <f t="shared" si="13"/>
        <v>1913</v>
      </c>
      <c r="K57" s="78">
        <f t="shared" si="14"/>
        <v>3826</v>
      </c>
      <c r="L57" s="78">
        <f t="shared" si="15"/>
        <v>2551</v>
      </c>
      <c r="M57" s="78">
        <f t="shared" si="16"/>
        <v>63763</v>
      </c>
      <c r="O57" s="87">
        <v>53</v>
      </c>
      <c r="P57" s="87">
        <f t="shared" si="17"/>
        <v>3231</v>
      </c>
      <c r="Q57" s="87">
        <f t="shared" si="62"/>
        <v>2263</v>
      </c>
      <c r="R57" s="87">
        <f t="shared" si="62"/>
        <v>1616</v>
      </c>
      <c r="S57" s="87">
        <f t="shared" si="62"/>
        <v>1616</v>
      </c>
      <c r="T57" s="87">
        <f t="shared" si="62"/>
        <v>1616</v>
      </c>
      <c r="U57" s="87">
        <f t="shared" si="62"/>
        <v>1616</v>
      </c>
      <c r="V57" s="87">
        <f t="shared" si="62"/>
        <v>5579</v>
      </c>
      <c r="W57" s="87">
        <f t="shared" si="62"/>
        <v>2391</v>
      </c>
      <c r="X57" s="87">
        <f t="shared" si="62"/>
        <v>4783</v>
      </c>
      <c r="Y57" s="87">
        <f t="shared" si="62"/>
        <v>3189</v>
      </c>
      <c r="Z57" s="87">
        <f t="shared" si="62"/>
        <v>79704</v>
      </c>
      <c r="AB57" s="93">
        <v>53</v>
      </c>
      <c r="AC57" s="93">
        <f t="shared" si="59"/>
        <v>4006</v>
      </c>
      <c r="AD57" s="93">
        <f t="shared" si="59"/>
        <v>2806</v>
      </c>
      <c r="AE57" s="93">
        <f t="shared" si="59"/>
        <v>2004</v>
      </c>
      <c r="AF57" s="93">
        <f t="shared" si="59"/>
        <v>2004</v>
      </c>
      <c r="AG57" s="93">
        <f t="shared" si="59"/>
        <v>2004</v>
      </c>
      <c r="AH57" s="93">
        <f t="shared" si="59"/>
        <v>2004</v>
      </c>
      <c r="AI57" s="93">
        <f t="shared" si="59"/>
        <v>6918</v>
      </c>
      <c r="AJ57" s="93">
        <f t="shared" si="59"/>
        <v>2965</v>
      </c>
      <c r="AK57" s="93">
        <f t="shared" si="59"/>
        <v>5931</v>
      </c>
      <c r="AL57" s="93">
        <f t="shared" si="56"/>
        <v>3954</v>
      </c>
      <c r="AM57" s="93">
        <f t="shared" si="56"/>
        <v>98833</v>
      </c>
      <c r="AO57" s="99">
        <v>53</v>
      </c>
      <c r="AP57" s="99">
        <f t="shared" si="60"/>
        <v>5040</v>
      </c>
      <c r="AQ57" s="99">
        <f t="shared" si="60"/>
        <v>3530</v>
      </c>
      <c r="AR57" s="99">
        <f t="shared" si="60"/>
        <v>2521</v>
      </c>
      <c r="AS57" s="99">
        <f t="shared" si="60"/>
        <v>2521</v>
      </c>
      <c r="AT57" s="99">
        <f t="shared" si="60"/>
        <v>2521</v>
      </c>
      <c r="AU57" s="99">
        <f t="shared" si="60"/>
        <v>2521</v>
      </c>
      <c r="AV57" s="99">
        <f t="shared" si="60"/>
        <v>8703</v>
      </c>
      <c r="AW57" s="99">
        <f t="shared" si="60"/>
        <v>3730</v>
      </c>
      <c r="AX57" s="99">
        <f t="shared" si="60"/>
        <v>7462</v>
      </c>
      <c r="AY57" s="99">
        <f t="shared" si="57"/>
        <v>4974</v>
      </c>
      <c r="AZ57" s="99">
        <f t="shared" si="57"/>
        <v>124338</v>
      </c>
      <c r="BB57" s="105">
        <v>53</v>
      </c>
      <c r="BC57" s="105">
        <f t="shared" si="61"/>
        <v>6462</v>
      </c>
      <c r="BD57" s="105">
        <f t="shared" si="61"/>
        <v>4526</v>
      </c>
      <c r="BE57" s="105">
        <f t="shared" si="61"/>
        <v>3232</v>
      </c>
      <c r="BF57" s="105">
        <f t="shared" si="61"/>
        <v>3232</v>
      </c>
      <c r="BG57" s="105">
        <f t="shared" si="61"/>
        <v>3232</v>
      </c>
      <c r="BH57" s="105">
        <f t="shared" si="61"/>
        <v>3232</v>
      </c>
      <c r="BI57" s="105">
        <f t="shared" si="61"/>
        <v>11158</v>
      </c>
      <c r="BJ57" s="105">
        <f t="shared" si="61"/>
        <v>4782</v>
      </c>
      <c r="BK57" s="105">
        <f t="shared" si="61"/>
        <v>9567</v>
      </c>
      <c r="BL57" s="105">
        <f t="shared" si="58"/>
        <v>6377</v>
      </c>
      <c r="BM57" s="105">
        <f t="shared" si="58"/>
        <v>159408</v>
      </c>
      <c r="BO57" s="111">
        <v>53</v>
      </c>
      <c r="BP57" s="111">
        <f t="shared" si="22"/>
        <v>10604</v>
      </c>
      <c r="BQ57" s="111">
        <f t="shared" si="23"/>
        <v>7427</v>
      </c>
      <c r="BR57" s="111">
        <f t="shared" si="24"/>
        <v>5304</v>
      </c>
      <c r="BS57" s="111">
        <f t="shared" si="25"/>
        <v>5304</v>
      </c>
      <c r="BT57" s="111">
        <f t="shared" si="26"/>
        <v>5304</v>
      </c>
      <c r="BU57" s="111">
        <f t="shared" si="27"/>
        <v>5304</v>
      </c>
      <c r="BV57" s="111">
        <f t="shared" si="28"/>
        <v>18311</v>
      </c>
      <c r="BW57" s="111">
        <f t="shared" si="29"/>
        <v>7847</v>
      </c>
      <c r="BX57" s="111">
        <f t="shared" si="30"/>
        <v>15700</v>
      </c>
      <c r="BY57" s="111">
        <f t="shared" si="31"/>
        <v>10465</v>
      </c>
      <c r="BZ57" s="111">
        <f t="shared" si="32"/>
        <v>261593</v>
      </c>
      <c r="CB57" s="117">
        <v>53</v>
      </c>
      <c r="CC57" s="117">
        <f t="shared" si="45"/>
        <v>13918</v>
      </c>
      <c r="CD57" s="117">
        <f t="shared" si="46"/>
        <v>9748</v>
      </c>
      <c r="CE57" s="117">
        <f t="shared" si="47"/>
        <v>6962</v>
      </c>
      <c r="CF57" s="117">
        <f t="shared" si="48"/>
        <v>6962</v>
      </c>
      <c r="CG57" s="117">
        <f t="shared" si="49"/>
        <v>6962</v>
      </c>
      <c r="CH57" s="117">
        <f t="shared" si="50"/>
        <v>6962</v>
      </c>
      <c r="CI57" s="117">
        <f t="shared" si="51"/>
        <v>24033</v>
      </c>
      <c r="CJ57" s="117">
        <f t="shared" si="52"/>
        <v>10299</v>
      </c>
      <c r="CK57" s="117">
        <f t="shared" si="53"/>
        <v>20606</v>
      </c>
      <c r="CL57" s="117">
        <f t="shared" si="54"/>
        <v>13735</v>
      </c>
      <c r="CM57" s="117">
        <f t="shared" si="55"/>
        <v>343341</v>
      </c>
    </row>
    <row r="58" ht="16.5" spans="1:91">
      <c r="A58" s="78">
        <v>54</v>
      </c>
      <c r="B58" s="78">
        <f t="shared" si="44"/>
        <v>2745</v>
      </c>
      <c r="C58" s="86">
        <v>160</v>
      </c>
      <c r="D58" s="78">
        <f t="shared" si="7"/>
        <v>1922</v>
      </c>
      <c r="E58" s="78">
        <f t="shared" si="8"/>
        <v>1373</v>
      </c>
      <c r="F58" s="78">
        <f t="shared" si="9"/>
        <v>1373</v>
      </c>
      <c r="G58" s="78">
        <f t="shared" si="10"/>
        <v>1373</v>
      </c>
      <c r="H58" s="78">
        <f t="shared" si="11"/>
        <v>1373</v>
      </c>
      <c r="I58" s="78">
        <f t="shared" si="12"/>
        <v>4740</v>
      </c>
      <c r="J58" s="78">
        <f t="shared" si="13"/>
        <v>2031</v>
      </c>
      <c r="K58" s="78">
        <f t="shared" si="14"/>
        <v>4063</v>
      </c>
      <c r="L58" s="78">
        <f t="shared" si="15"/>
        <v>2709</v>
      </c>
      <c r="M58" s="78">
        <f t="shared" si="16"/>
        <v>67710</v>
      </c>
      <c r="O58" s="87">
        <v>54</v>
      </c>
      <c r="P58" s="87">
        <f t="shared" si="17"/>
        <v>3431</v>
      </c>
      <c r="Q58" s="87">
        <f t="shared" si="62"/>
        <v>2403</v>
      </c>
      <c r="R58" s="87">
        <f t="shared" si="62"/>
        <v>1716</v>
      </c>
      <c r="S58" s="87">
        <f t="shared" si="62"/>
        <v>1716</v>
      </c>
      <c r="T58" s="87">
        <f t="shared" si="62"/>
        <v>1716</v>
      </c>
      <c r="U58" s="87">
        <f t="shared" si="62"/>
        <v>1716</v>
      </c>
      <c r="V58" s="87">
        <f t="shared" si="62"/>
        <v>5925</v>
      </c>
      <c r="W58" s="87">
        <f t="shared" si="62"/>
        <v>2539</v>
      </c>
      <c r="X58" s="87">
        <f t="shared" si="62"/>
        <v>5079</v>
      </c>
      <c r="Y58" s="87">
        <f t="shared" si="62"/>
        <v>3386</v>
      </c>
      <c r="Z58" s="87">
        <f t="shared" si="62"/>
        <v>84638</v>
      </c>
      <c r="AB58" s="93">
        <v>54</v>
      </c>
      <c r="AC58" s="93">
        <f t="shared" si="59"/>
        <v>4254</v>
      </c>
      <c r="AD58" s="93">
        <f t="shared" si="59"/>
        <v>2980</v>
      </c>
      <c r="AE58" s="93">
        <f t="shared" si="59"/>
        <v>2128</v>
      </c>
      <c r="AF58" s="93">
        <f t="shared" si="59"/>
        <v>2128</v>
      </c>
      <c r="AG58" s="93">
        <f t="shared" si="59"/>
        <v>2128</v>
      </c>
      <c r="AH58" s="93">
        <f t="shared" si="59"/>
        <v>2128</v>
      </c>
      <c r="AI58" s="93">
        <f t="shared" si="59"/>
        <v>7347</v>
      </c>
      <c r="AJ58" s="93">
        <f t="shared" si="59"/>
        <v>3148</v>
      </c>
      <c r="AK58" s="93">
        <f t="shared" si="59"/>
        <v>6298</v>
      </c>
      <c r="AL58" s="93">
        <f t="shared" si="56"/>
        <v>4199</v>
      </c>
      <c r="AM58" s="93">
        <f t="shared" si="56"/>
        <v>104951</v>
      </c>
      <c r="AO58" s="99">
        <v>54</v>
      </c>
      <c r="AP58" s="99">
        <f t="shared" si="60"/>
        <v>5352</v>
      </c>
      <c r="AQ58" s="99">
        <f t="shared" si="60"/>
        <v>3749</v>
      </c>
      <c r="AR58" s="99">
        <f t="shared" si="60"/>
        <v>2677</v>
      </c>
      <c r="AS58" s="99">
        <f t="shared" si="60"/>
        <v>2677</v>
      </c>
      <c r="AT58" s="99">
        <f t="shared" si="60"/>
        <v>2677</v>
      </c>
      <c r="AU58" s="99">
        <f t="shared" si="60"/>
        <v>2677</v>
      </c>
      <c r="AV58" s="99">
        <f t="shared" si="60"/>
        <v>9243</v>
      </c>
      <c r="AW58" s="99">
        <f t="shared" si="60"/>
        <v>3960</v>
      </c>
      <c r="AX58" s="99">
        <f t="shared" si="60"/>
        <v>7923</v>
      </c>
      <c r="AY58" s="99">
        <f t="shared" si="57"/>
        <v>5283</v>
      </c>
      <c r="AZ58" s="99">
        <f t="shared" si="57"/>
        <v>132035</v>
      </c>
      <c r="BB58" s="105">
        <v>54</v>
      </c>
      <c r="BC58" s="105">
        <f t="shared" si="61"/>
        <v>6862</v>
      </c>
      <c r="BD58" s="105">
        <f t="shared" si="61"/>
        <v>4806</v>
      </c>
      <c r="BE58" s="105">
        <f t="shared" si="61"/>
        <v>3432</v>
      </c>
      <c r="BF58" s="105">
        <f t="shared" si="61"/>
        <v>3432</v>
      </c>
      <c r="BG58" s="105">
        <f t="shared" si="61"/>
        <v>3432</v>
      </c>
      <c r="BH58" s="105">
        <f t="shared" si="61"/>
        <v>3432</v>
      </c>
      <c r="BI58" s="105">
        <f t="shared" si="61"/>
        <v>11850</v>
      </c>
      <c r="BJ58" s="105">
        <f t="shared" si="61"/>
        <v>5077</v>
      </c>
      <c r="BK58" s="105">
        <f t="shared" si="61"/>
        <v>10158</v>
      </c>
      <c r="BL58" s="105">
        <f t="shared" si="58"/>
        <v>6773</v>
      </c>
      <c r="BM58" s="105">
        <f t="shared" si="58"/>
        <v>169276</v>
      </c>
      <c r="BO58" s="111">
        <v>54</v>
      </c>
      <c r="BP58" s="111">
        <f t="shared" si="22"/>
        <v>11261</v>
      </c>
      <c r="BQ58" s="111">
        <f t="shared" si="23"/>
        <v>7887</v>
      </c>
      <c r="BR58" s="111">
        <f t="shared" si="24"/>
        <v>5632</v>
      </c>
      <c r="BS58" s="111">
        <f t="shared" si="25"/>
        <v>5632</v>
      </c>
      <c r="BT58" s="111">
        <f t="shared" si="26"/>
        <v>5632</v>
      </c>
      <c r="BU58" s="111">
        <f t="shared" si="27"/>
        <v>5632</v>
      </c>
      <c r="BV58" s="111">
        <f t="shared" si="28"/>
        <v>19446</v>
      </c>
      <c r="BW58" s="111">
        <f t="shared" si="29"/>
        <v>8331</v>
      </c>
      <c r="BX58" s="111">
        <f t="shared" si="30"/>
        <v>16670</v>
      </c>
      <c r="BY58" s="111">
        <f t="shared" si="31"/>
        <v>11115</v>
      </c>
      <c r="BZ58" s="111">
        <f t="shared" si="32"/>
        <v>277786</v>
      </c>
      <c r="CB58" s="117">
        <v>54</v>
      </c>
      <c r="CC58" s="117">
        <f t="shared" si="45"/>
        <v>14780</v>
      </c>
      <c r="CD58" s="117">
        <f t="shared" si="46"/>
        <v>10352</v>
      </c>
      <c r="CE58" s="117">
        <f t="shared" si="47"/>
        <v>7392</v>
      </c>
      <c r="CF58" s="117">
        <f t="shared" si="48"/>
        <v>7392</v>
      </c>
      <c r="CG58" s="117">
        <f t="shared" si="49"/>
        <v>7392</v>
      </c>
      <c r="CH58" s="117">
        <f t="shared" si="50"/>
        <v>7392</v>
      </c>
      <c r="CI58" s="117">
        <f t="shared" si="51"/>
        <v>25523</v>
      </c>
      <c r="CJ58" s="117">
        <f t="shared" si="52"/>
        <v>10934</v>
      </c>
      <c r="CK58" s="117">
        <f t="shared" si="53"/>
        <v>21879</v>
      </c>
      <c r="CL58" s="117">
        <f t="shared" si="54"/>
        <v>14588</v>
      </c>
      <c r="CM58" s="117">
        <f t="shared" si="55"/>
        <v>364594</v>
      </c>
    </row>
    <row r="59" ht="16.5" spans="1:91">
      <c r="A59" s="78">
        <v>55</v>
      </c>
      <c r="B59" s="78">
        <f t="shared" si="44"/>
        <v>2905</v>
      </c>
      <c r="C59" s="86">
        <v>160</v>
      </c>
      <c r="D59" s="78">
        <f t="shared" si="7"/>
        <v>2034</v>
      </c>
      <c r="E59" s="78">
        <f t="shared" si="8"/>
        <v>1453</v>
      </c>
      <c r="F59" s="78">
        <f t="shared" si="9"/>
        <v>1453</v>
      </c>
      <c r="G59" s="78">
        <f t="shared" si="10"/>
        <v>1453</v>
      </c>
      <c r="H59" s="78">
        <f t="shared" si="11"/>
        <v>1453</v>
      </c>
      <c r="I59" s="78">
        <f t="shared" si="12"/>
        <v>5016</v>
      </c>
      <c r="J59" s="78">
        <f t="shared" si="13"/>
        <v>2150</v>
      </c>
      <c r="K59" s="78">
        <f t="shared" si="14"/>
        <v>4299</v>
      </c>
      <c r="L59" s="78">
        <f t="shared" si="15"/>
        <v>2866</v>
      </c>
      <c r="M59" s="78">
        <f t="shared" si="16"/>
        <v>71657</v>
      </c>
      <c r="O59" s="87">
        <v>55</v>
      </c>
      <c r="P59" s="87">
        <f t="shared" si="17"/>
        <v>3631</v>
      </c>
      <c r="Q59" s="87">
        <f t="shared" si="62"/>
        <v>2543</v>
      </c>
      <c r="R59" s="87">
        <f t="shared" si="62"/>
        <v>1816</v>
      </c>
      <c r="S59" s="87">
        <f t="shared" si="62"/>
        <v>1816</v>
      </c>
      <c r="T59" s="87">
        <f t="shared" si="62"/>
        <v>1816</v>
      </c>
      <c r="U59" s="87">
        <f t="shared" si="62"/>
        <v>1816</v>
      </c>
      <c r="V59" s="87">
        <f t="shared" si="62"/>
        <v>6270</v>
      </c>
      <c r="W59" s="87">
        <f t="shared" si="62"/>
        <v>2688</v>
      </c>
      <c r="X59" s="87">
        <f t="shared" si="62"/>
        <v>5374</v>
      </c>
      <c r="Y59" s="87">
        <f t="shared" si="62"/>
        <v>3583</v>
      </c>
      <c r="Z59" s="87">
        <f t="shared" si="62"/>
        <v>89571</v>
      </c>
      <c r="AB59" s="93">
        <v>55</v>
      </c>
      <c r="AC59" s="93">
        <f t="shared" si="59"/>
        <v>4502</v>
      </c>
      <c r="AD59" s="93">
        <f t="shared" si="59"/>
        <v>3153</v>
      </c>
      <c r="AE59" s="93">
        <f t="shared" si="59"/>
        <v>2252</v>
      </c>
      <c r="AF59" s="93">
        <f t="shared" si="59"/>
        <v>2252</v>
      </c>
      <c r="AG59" s="93">
        <f t="shared" si="59"/>
        <v>2252</v>
      </c>
      <c r="AH59" s="93">
        <f t="shared" si="59"/>
        <v>2252</v>
      </c>
      <c r="AI59" s="93">
        <f t="shared" si="59"/>
        <v>7775</v>
      </c>
      <c r="AJ59" s="93">
        <f t="shared" si="59"/>
        <v>3333</v>
      </c>
      <c r="AK59" s="93">
        <f t="shared" si="59"/>
        <v>6664</v>
      </c>
      <c r="AL59" s="93">
        <f t="shared" si="56"/>
        <v>4443</v>
      </c>
      <c r="AM59" s="93">
        <f t="shared" si="56"/>
        <v>111068</v>
      </c>
      <c r="AO59" s="99">
        <v>55</v>
      </c>
      <c r="AP59" s="99">
        <f t="shared" si="60"/>
        <v>5664</v>
      </c>
      <c r="AQ59" s="99">
        <f t="shared" si="60"/>
        <v>3967</v>
      </c>
      <c r="AR59" s="99">
        <f t="shared" si="60"/>
        <v>2833</v>
      </c>
      <c r="AS59" s="99">
        <f t="shared" si="60"/>
        <v>2833</v>
      </c>
      <c r="AT59" s="99">
        <f t="shared" si="60"/>
        <v>2833</v>
      </c>
      <c r="AU59" s="99">
        <f t="shared" si="60"/>
        <v>2833</v>
      </c>
      <c r="AV59" s="99">
        <f t="shared" si="60"/>
        <v>9781</v>
      </c>
      <c r="AW59" s="99">
        <f t="shared" si="60"/>
        <v>4193</v>
      </c>
      <c r="AX59" s="99">
        <f t="shared" si="60"/>
        <v>8384</v>
      </c>
      <c r="AY59" s="99">
        <f t="shared" si="57"/>
        <v>5590</v>
      </c>
      <c r="AZ59" s="99">
        <f t="shared" si="57"/>
        <v>139731</v>
      </c>
      <c r="BB59" s="105">
        <v>55</v>
      </c>
      <c r="BC59" s="105">
        <f t="shared" si="61"/>
        <v>7262</v>
      </c>
      <c r="BD59" s="105">
        <f t="shared" si="61"/>
        <v>5086</v>
      </c>
      <c r="BE59" s="105">
        <f t="shared" si="61"/>
        <v>3632</v>
      </c>
      <c r="BF59" s="105">
        <f t="shared" si="61"/>
        <v>3632</v>
      </c>
      <c r="BG59" s="105">
        <f t="shared" si="61"/>
        <v>3632</v>
      </c>
      <c r="BH59" s="105">
        <f t="shared" si="61"/>
        <v>3632</v>
      </c>
      <c r="BI59" s="105">
        <f t="shared" si="61"/>
        <v>12540</v>
      </c>
      <c r="BJ59" s="105">
        <f t="shared" si="61"/>
        <v>5376</v>
      </c>
      <c r="BK59" s="105">
        <f t="shared" si="61"/>
        <v>10749</v>
      </c>
      <c r="BL59" s="105">
        <f t="shared" si="58"/>
        <v>7167</v>
      </c>
      <c r="BM59" s="105">
        <f t="shared" si="58"/>
        <v>179142</v>
      </c>
      <c r="BO59" s="111">
        <v>55</v>
      </c>
      <c r="BP59" s="111">
        <f t="shared" si="22"/>
        <v>11917</v>
      </c>
      <c r="BQ59" s="111">
        <f t="shared" si="23"/>
        <v>8346</v>
      </c>
      <c r="BR59" s="111">
        <f t="shared" si="24"/>
        <v>5960</v>
      </c>
      <c r="BS59" s="111">
        <f t="shared" si="25"/>
        <v>5960</v>
      </c>
      <c r="BT59" s="111">
        <f t="shared" si="26"/>
        <v>5960</v>
      </c>
      <c r="BU59" s="111">
        <f t="shared" si="27"/>
        <v>5960</v>
      </c>
      <c r="BV59" s="111">
        <f t="shared" si="28"/>
        <v>20578</v>
      </c>
      <c r="BW59" s="111">
        <f t="shared" si="29"/>
        <v>8822</v>
      </c>
      <c r="BX59" s="111">
        <f t="shared" si="30"/>
        <v>17639</v>
      </c>
      <c r="BY59" s="111">
        <f t="shared" si="31"/>
        <v>11761</v>
      </c>
      <c r="BZ59" s="111">
        <f t="shared" si="32"/>
        <v>293977</v>
      </c>
      <c r="CB59" s="117">
        <v>55</v>
      </c>
      <c r="CC59" s="117">
        <f t="shared" si="45"/>
        <v>15641</v>
      </c>
      <c r="CD59" s="117">
        <f t="shared" si="46"/>
        <v>10954</v>
      </c>
      <c r="CE59" s="117">
        <f t="shared" si="47"/>
        <v>7823</v>
      </c>
      <c r="CF59" s="117">
        <f t="shared" si="48"/>
        <v>7823</v>
      </c>
      <c r="CG59" s="117">
        <f t="shared" si="49"/>
        <v>7823</v>
      </c>
      <c r="CH59" s="117">
        <f t="shared" si="50"/>
        <v>7823</v>
      </c>
      <c r="CI59" s="117">
        <f t="shared" si="51"/>
        <v>27009</v>
      </c>
      <c r="CJ59" s="117">
        <f t="shared" si="52"/>
        <v>11579</v>
      </c>
      <c r="CK59" s="117">
        <f t="shared" si="53"/>
        <v>23151</v>
      </c>
      <c r="CL59" s="117">
        <f t="shared" si="54"/>
        <v>15436</v>
      </c>
      <c r="CM59" s="117">
        <f t="shared" si="55"/>
        <v>385845</v>
      </c>
    </row>
    <row r="60" ht="16.5" spans="1:91">
      <c r="A60" s="78">
        <v>56</v>
      </c>
      <c r="B60" s="78">
        <f t="shared" si="44"/>
        <v>3225</v>
      </c>
      <c r="C60" s="86">
        <v>320</v>
      </c>
      <c r="D60" s="78">
        <f t="shared" si="7"/>
        <v>2258</v>
      </c>
      <c r="E60" s="78">
        <f t="shared" si="8"/>
        <v>1613</v>
      </c>
      <c r="F60" s="78">
        <f t="shared" si="9"/>
        <v>1613</v>
      </c>
      <c r="G60" s="78">
        <f t="shared" si="10"/>
        <v>1613</v>
      </c>
      <c r="H60" s="78">
        <f t="shared" si="11"/>
        <v>1613</v>
      </c>
      <c r="I60" s="78">
        <f t="shared" si="12"/>
        <v>5569</v>
      </c>
      <c r="J60" s="78">
        <f t="shared" si="13"/>
        <v>2387</v>
      </c>
      <c r="K60" s="78">
        <f t="shared" si="14"/>
        <v>4773</v>
      </c>
      <c r="L60" s="78">
        <f t="shared" si="15"/>
        <v>3182</v>
      </c>
      <c r="M60" s="78">
        <f t="shared" si="16"/>
        <v>79550</v>
      </c>
      <c r="O60" s="87">
        <v>56</v>
      </c>
      <c r="P60" s="87">
        <f t="shared" si="17"/>
        <v>4031</v>
      </c>
      <c r="Q60" s="87">
        <f t="shared" si="62"/>
        <v>2823</v>
      </c>
      <c r="R60" s="87">
        <f t="shared" si="62"/>
        <v>2016</v>
      </c>
      <c r="S60" s="87">
        <f t="shared" si="62"/>
        <v>2016</v>
      </c>
      <c r="T60" s="87">
        <f t="shared" si="62"/>
        <v>2016</v>
      </c>
      <c r="U60" s="87">
        <f t="shared" si="62"/>
        <v>2016</v>
      </c>
      <c r="V60" s="87">
        <f t="shared" si="62"/>
        <v>6961</v>
      </c>
      <c r="W60" s="87">
        <f t="shared" si="62"/>
        <v>2984</v>
      </c>
      <c r="X60" s="87">
        <f t="shared" si="62"/>
        <v>5966</v>
      </c>
      <c r="Y60" s="87">
        <f t="shared" si="62"/>
        <v>3978</v>
      </c>
      <c r="Z60" s="87">
        <f t="shared" si="62"/>
        <v>99438</v>
      </c>
      <c r="AB60" s="93">
        <v>56</v>
      </c>
      <c r="AC60" s="93">
        <f t="shared" si="59"/>
        <v>4998</v>
      </c>
      <c r="AD60" s="93">
        <f t="shared" si="59"/>
        <v>3501</v>
      </c>
      <c r="AE60" s="93">
        <f t="shared" si="59"/>
        <v>2500</v>
      </c>
      <c r="AF60" s="93">
        <f t="shared" si="59"/>
        <v>2500</v>
      </c>
      <c r="AG60" s="93">
        <f t="shared" si="59"/>
        <v>2500</v>
      </c>
      <c r="AH60" s="93">
        <f t="shared" si="59"/>
        <v>2500</v>
      </c>
      <c r="AI60" s="93">
        <f t="shared" si="59"/>
        <v>8632</v>
      </c>
      <c r="AJ60" s="93">
        <f t="shared" si="59"/>
        <v>3700</v>
      </c>
      <c r="AK60" s="93">
        <f t="shared" si="59"/>
        <v>7398</v>
      </c>
      <c r="AL60" s="93">
        <f t="shared" si="56"/>
        <v>4933</v>
      </c>
      <c r="AM60" s="93">
        <f t="shared" si="56"/>
        <v>123303</v>
      </c>
      <c r="AO60" s="99">
        <v>56</v>
      </c>
      <c r="AP60" s="99">
        <f t="shared" si="60"/>
        <v>6288</v>
      </c>
      <c r="AQ60" s="99">
        <f t="shared" si="60"/>
        <v>4404</v>
      </c>
      <c r="AR60" s="99">
        <f t="shared" si="60"/>
        <v>3145</v>
      </c>
      <c r="AS60" s="99">
        <f t="shared" si="60"/>
        <v>3145</v>
      </c>
      <c r="AT60" s="99">
        <f t="shared" si="60"/>
        <v>3145</v>
      </c>
      <c r="AU60" s="99">
        <f t="shared" si="60"/>
        <v>3145</v>
      </c>
      <c r="AV60" s="99">
        <f t="shared" si="60"/>
        <v>10860</v>
      </c>
      <c r="AW60" s="99">
        <f t="shared" si="60"/>
        <v>4655</v>
      </c>
      <c r="AX60" s="99">
        <f t="shared" si="60"/>
        <v>9307</v>
      </c>
      <c r="AY60" s="99">
        <f t="shared" si="57"/>
        <v>6206</v>
      </c>
      <c r="AZ60" s="99">
        <f t="shared" si="57"/>
        <v>155123</v>
      </c>
      <c r="BB60" s="105">
        <v>56</v>
      </c>
      <c r="BC60" s="105">
        <f t="shared" si="61"/>
        <v>8062</v>
      </c>
      <c r="BD60" s="105">
        <f t="shared" si="61"/>
        <v>5646</v>
      </c>
      <c r="BE60" s="105">
        <f t="shared" si="61"/>
        <v>4032</v>
      </c>
      <c r="BF60" s="105">
        <f t="shared" si="61"/>
        <v>4032</v>
      </c>
      <c r="BG60" s="105">
        <f t="shared" si="61"/>
        <v>4032</v>
      </c>
      <c r="BH60" s="105">
        <f t="shared" si="61"/>
        <v>4032</v>
      </c>
      <c r="BI60" s="105">
        <f t="shared" si="61"/>
        <v>13923</v>
      </c>
      <c r="BJ60" s="105">
        <f t="shared" si="61"/>
        <v>5968</v>
      </c>
      <c r="BK60" s="105">
        <f t="shared" si="61"/>
        <v>11932</v>
      </c>
      <c r="BL60" s="105">
        <f t="shared" si="58"/>
        <v>7956</v>
      </c>
      <c r="BM60" s="105">
        <f t="shared" si="58"/>
        <v>198876</v>
      </c>
      <c r="BO60" s="111">
        <v>56</v>
      </c>
      <c r="BP60" s="111">
        <f t="shared" si="22"/>
        <v>13230</v>
      </c>
      <c r="BQ60" s="111">
        <f t="shared" si="23"/>
        <v>9265</v>
      </c>
      <c r="BR60" s="111">
        <f t="shared" si="24"/>
        <v>6617</v>
      </c>
      <c r="BS60" s="111">
        <f t="shared" si="25"/>
        <v>6617</v>
      </c>
      <c r="BT60" s="111">
        <f t="shared" si="26"/>
        <v>6617</v>
      </c>
      <c r="BU60" s="111">
        <f t="shared" si="27"/>
        <v>6617</v>
      </c>
      <c r="BV60" s="111">
        <f t="shared" si="28"/>
        <v>22848</v>
      </c>
      <c r="BW60" s="111">
        <f t="shared" si="29"/>
        <v>9794</v>
      </c>
      <c r="BX60" s="111">
        <f t="shared" si="30"/>
        <v>19581</v>
      </c>
      <c r="BY60" s="111">
        <f t="shared" si="31"/>
        <v>13056</v>
      </c>
      <c r="BZ60" s="111">
        <f t="shared" si="32"/>
        <v>326361</v>
      </c>
      <c r="CB60" s="117">
        <v>56</v>
      </c>
      <c r="CC60" s="117">
        <f t="shared" si="45"/>
        <v>17364</v>
      </c>
      <c r="CD60" s="117">
        <f t="shared" si="46"/>
        <v>12160</v>
      </c>
      <c r="CE60" s="117">
        <f t="shared" si="47"/>
        <v>8685</v>
      </c>
      <c r="CF60" s="117">
        <f t="shared" si="48"/>
        <v>8685</v>
      </c>
      <c r="CG60" s="117">
        <f t="shared" si="49"/>
        <v>8685</v>
      </c>
      <c r="CH60" s="117">
        <f t="shared" si="50"/>
        <v>8685</v>
      </c>
      <c r="CI60" s="117">
        <f t="shared" si="51"/>
        <v>29988</v>
      </c>
      <c r="CJ60" s="117">
        <f t="shared" si="52"/>
        <v>12855</v>
      </c>
      <c r="CK60" s="117">
        <f t="shared" si="53"/>
        <v>25700</v>
      </c>
      <c r="CL60" s="117">
        <f t="shared" si="54"/>
        <v>17136</v>
      </c>
      <c r="CM60" s="117">
        <f t="shared" si="55"/>
        <v>428349</v>
      </c>
    </row>
    <row r="61" ht="16.5" spans="1:91">
      <c r="A61" s="78">
        <v>57</v>
      </c>
      <c r="B61" s="78">
        <f t="shared" si="44"/>
        <v>3545</v>
      </c>
      <c r="C61" s="86">
        <v>320</v>
      </c>
      <c r="D61" s="78">
        <f t="shared" si="7"/>
        <v>2482</v>
      </c>
      <c r="E61" s="78">
        <f t="shared" si="8"/>
        <v>1773</v>
      </c>
      <c r="F61" s="78">
        <f t="shared" si="9"/>
        <v>1773</v>
      </c>
      <c r="G61" s="78">
        <f t="shared" si="10"/>
        <v>1773</v>
      </c>
      <c r="H61" s="78">
        <f t="shared" si="11"/>
        <v>1773</v>
      </c>
      <c r="I61" s="78">
        <f t="shared" si="12"/>
        <v>6121</v>
      </c>
      <c r="J61" s="78">
        <f t="shared" si="13"/>
        <v>2623</v>
      </c>
      <c r="K61" s="78">
        <f t="shared" si="14"/>
        <v>5247</v>
      </c>
      <c r="L61" s="78">
        <f t="shared" si="15"/>
        <v>3498</v>
      </c>
      <c r="M61" s="78">
        <f t="shared" si="16"/>
        <v>87443</v>
      </c>
      <c r="O61" s="87">
        <v>57</v>
      </c>
      <c r="P61" s="87">
        <f t="shared" si="17"/>
        <v>4431</v>
      </c>
      <c r="Q61" s="87">
        <f t="shared" si="62"/>
        <v>3103</v>
      </c>
      <c r="R61" s="87">
        <f t="shared" si="62"/>
        <v>2216</v>
      </c>
      <c r="S61" s="87">
        <f t="shared" si="62"/>
        <v>2216</v>
      </c>
      <c r="T61" s="87">
        <f t="shared" si="62"/>
        <v>2216</v>
      </c>
      <c r="U61" s="87">
        <f t="shared" si="62"/>
        <v>2216</v>
      </c>
      <c r="V61" s="87">
        <f t="shared" si="62"/>
        <v>7651</v>
      </c>
      <c r="W61" s="87">
        <f t="shared" si="62"/>
        <v>3279</v>
      </c>
      <c r="X61" s="87">
        <f t="shared" si="62"/>
        <v>6559</v>
      </c>
      <c r="Y61" s="87">
        <f t="shared" si="62"/>
        <v>4373</v>
      </c>
      <c r="Z61" s="87">
        <f t="shared" si="62"/>
        <v>109304</v>
      </c>
      <c r="AB61" s="93">
        <v>57</v>
      </c>
      <c r="AC61" s="93">
        <f t="shared" si="59"/>
        <v>5494</v>
      </c>
      <c r="AD61" s="93">
        <f t="shared" si="59"/>
        <v>3848</v>
      </c>
      <c r="AE61" s="93">
        <f t="shared" si="59"/>
        <v>2748</v>
      </c>
      <c r="AF61" s="93">
        <f t="shared" si="59"/>
        <v>2748</v>
      </c>
      <c r="AG61" s="93">
        <f t="shared" si="59"/>
        <v>2748</v>
      </c>
      <c r="AH61" s="93">
        <f t="shared" si="59"/>
        <v>2748</v>
      </c>
      <c r="AI61" s="93">
        <f t="shared" si="59"/>
        <v>9487</v>
      </c>
      <c r="AJ61" s="93">
        <f t="shared" si="59"/>
        <v>4066</v>
      </c>
      <c r="AK61" s="93">
        <f t="shared" si="59"/>
        <v>8133</v>
      </c>
      <c r="AL61" s="93">
        <f t="shared" si="56"/>
        <v>5423</v>
      </c>
      <c r="AM61" s="93">
        <f t="shared" si="56"/>
        <v>135537</v>
      </c>
      <c r="AO61" s="99">
        <v>57</v>
      </c>
      <c r="AP61" s="99">
        <f t="shared" si="60"/>
        <v>6912</v>
      </c>
      <c r="AQ61" s="99">
        <f t="shared" si="60"/>
        <v>4841</v>
      </c>
      <c r="AR61" s="99">
        <f t="shared" si="60"/>
        <v>3457</v>
      </c>
      <c r="AS61" s="99">
        <f t="shared" si="60"/>
        <v>3457</v>
      </c>
      <c r="AT61" s="99">
        <f t="shared" si="60"/>
        <v>3457</v>
      </c>
      <c r="AU61" s="99">
        <f t="shared" si="60"/>
        <v>3457</v>
      </c>
      <c r="AV61" s="99">
        <f t="shared" si="60"/>
        <v>11935</v>
      </c>
      <c r="AW61" s="99">
        <f t="shared" si="60"/>
        <v>5115</v>
      </c>
      <c r="AX61" s="99">
        <f t="shared" si="60"/>
        <v>10232</v>
      </c>
      <c r="AY61" s="99">
        <f t="shared" si="57"/>
        <v>6822</v>
      </c>
      <c r="AZ61" s="99">
        <f t="shared" si="57"/>
        <v>170514</v>
      </c>
      <c r="BB61" s="105">
        <v>57</v>
      </c>
      <c r="BC61" s="105">
        <f t="shared" si="61"/>
        <v>8862</v>
      </c>
      <c r="BD61" s="105">
        <f t="shared" si="61"/>
        <v>6206</v>
      </c>
      <c r="BE61" s="105">
        <f t="shared" si="61"/>
        <v>4432</v>
      </c>
      <c r="BF61" s="105">
        <f t="shared" si="61"/>
        <v>4432</v>
      </c>
      <c r="BG61" s="105">
        <f t="shared" si="61"/>
        <v>4432</v>
      </c>
      <c r="BH61" s="105">
        <f t="shared" si="61"/>
        <v>4432</v>
      </c>
      <c r="BI61" s="105">
        <f t="shared" si="61"/>
        <v>15301</v>
      </c>
      <c r="BJ61" s="105">
        <f t="shared" si="61"/>
        <v>6558</v>
      </c>
      <c r="BK61" s="105">
        <f t="shared" si="61"/>
        <v>13118</v>
      </c>
      <c r="BL61" s="105">
        <f t="shared" si="58"/>
        <v>8746</v>
      </c>
      <c r="BM61" s="105">
        <f t="shared" si="58"/>
        <v>218608</v>
      </c>
      <c r="BO61" s="111">
        <v>57</v>
      </c>
      <c r="BP61" s="111">
        <f t="shared" si="22"/>
        <v>14543</v>
      </c>
      <c r="BQ61" s="111">
        <f t="shared" si="23"/>
        <v>10184</v>
      </c>
      <c r="BR61" s="111">
        <f t="shared" si="24"/>
        <v>7273</v>
      </c>
      <c r="BS61" s="111">
        <f t="shared" si="25"/>
        <v>7273</v>
      </c>
      <c r="BT61" s="111">
        <f t="shared" si="26"/>
        <v>7273</v>
      </c>
      <c r="BU61" s="111">
        <f t="shared" si="27"/>
        <v>7273</v>
      </c>
      <c r="BV61" s="111">
        <f t="shared" si="28"/>
        <v>25109</v>
      </c>
      <c r="BW61" s="111">
        <f t="shared" si="29"/>
        <v>10762</v>
      </c>
      <c r="BX61" s="111">
        <f t="shared" si="30"/>
        <v>21527</v>
      </c>
      <c r="BY61" s="111">
        <f t="shared" si="31"/>
        <v>14352</v>
      </c>
      <c r="BZ61" s="111">
        <f t="shared" si="32"/>
        <v>358741</v>
      </c>
      <c r="CB61" s="117">
        <v>57</v>
      </c>
      <c r="CC61" s="117">
        <f t="shared" si="45"/>
        <v>19088</v>
      </c>
      <c r="CD61" s="117">
        <f t="shared" si="46"/>
        <v>13367</v>
      </c>
      <c r="CE61" s="117">
        <f t="shared" si="47"/>
        <v>9546</v>
      </c>
      <c r="CF61" s="117">
        <f t="shared" si="48"/>
        <v>9546</v>
      </c>
      <c r="CG61" s="117">
        <f t="shared" si="49"/>
        <v>9546</v>
      </c>
      <c r="CH61" s="117">
        <f t="shared" si="50"/>
        <v>9546</v>
      </c>
      <c r="CI61" s="117">
        <f t="shared" si="51"/>
        <v>32956</v>
      </c>
      <c r="CJ61" s="117">
        <f t="shared" si="52"/>
        <v>14125</v>
      </c>
      <c r="CK61" s="117">
        <f t="shared" si="53"/>
        <v>28254</v>
      </c>
      <c r="CL61" s="117">
        <f t="shared" si="54"/>
        <v>18837</v>
      </c>
      <c r="CM61" s="117">
        <f t="shared" si="55"/>
        <v>470848</v>
      </c>
    </row>
    <row r="62" ht="16.5" spans="1:91">
      <c r="A62" s="78">
        <v>58</v>
      </c>
      <c r="B62" s="78">
        <f t="shared" si="44"/>
        <v>3865</v>
      </c>
      <c r="C62" s="86">
        <v>320</v>
      </c>
      <c r="D62" s="78">
        <f t="shared" si="7"/>
        <v>2706</v>
      </c>
      <c r="E62" s="78">
        <f t="shared" si="8"/>
        <v>1933</v>
      </c>
      <c r="F62" s="78">
        <f t="shared" si="9"/>
        <v>1933</v>
      </c>
      <c r="G62" s="78">
        <f t="shared" si="10"/>
        <v>1933</v>
      </c>
      <c r="H62" s="78">
        <f t="shared" si="11"/>
        <v>1933</v>
      </c>
      <c r="I62" s="78">
        <f t="shared" si="12"/>
        <v>6674</v>
      </c>
      <c r="J62" s="78">
        <f t="shared" si="13"/>
        <v>2860</v>
      </c>
      <c r="K62" s="78">
        <f t="shared" si="14"/>
        <v>5720</v>
      </c>
      <c r="L62" s="78">
        <f t="shared" si="15"/>
        <v>3813</v>
      </c>
      <c r="M62" s="78">
        <f t="shared" si="16"/>
        <v>95337</v>
      </c>
      <c r="O62" s="87">
        <v>58</v>
      </c>
      <c r="P62" s="87">
        <f t="shared" si="17"/>
        <v>4831</v>
      </c>
      <c r="Q62" s="87">
        <f t="shared" si="62"/>
        <v>3383</v>
      </c>
      <c r="R62" s="87">
        <f t="shared" si="62"/>
        <v>2416</v>
      </c>
      <c r="S62" s="87">
        <f t="shared" si="62"/>
        <v>2416</v>
      </c>
      <c r="T62" s="87">
        <f t="shared" si="62"/>
        <v>2416</v>
      </c>
      <c r="U62" s="87">
        <f t="shared" si="62"/>
        <v>2416</v>
      </c>
      <c r="V62" s="87">
        <f t="shared" si="62"/>
        <v>8343</v>
      </c>
      <c r="W62" s="87">
        <f t="shared" si="62"/>
        <v>3575</v>
      </c>
      <c r="X62" s="87">
        <f t="shared" si="62"/>
        <v>7150</v>
      </c>
      <c r="Y62" s="87">
        <f t="shared" si="62"/>
        <v>4766</v>
      </c>
      <c r="Z62" s="87">
        <f t="shared" si="62"/>
        <v>119171</v>
      </c>
      <c r="AB62" s="93">
        <v>58</v>
      </c>
      <c r="AC62" s="93">
        <f t="shared" si="59"/>
        <v>5990</v>
      </c>
      <c r="AD62" s="93">
        <f t="shared" si="59"/>
        <v>4195</v>
      </c>
      <c r="AE62" s="93">
        <f t="shared" si="59"/>
        <v>2996</v>
      </c>
      <c r="AF62" s="93">
        <f t="shared" si="59"/>
        <v>2996</v>
      </c>
      <c r="AG62" s="93">
        <f t="shared" si="59"/>
        <v>2996</v>
      </c>
      <c r="AH62" s="93">
        <f t="shared" si="59"/>
        <v>2996</v>
      </c>
      <c r="AI62" s="93">
        <f t="shared" si="59"/>
        <v>10345</v>
      </c>
      <c r="AJ62" s="93">
        <f t="shared" si="59"/>
        <v>4433</v>
      </c>
      <c r="AK62" s="93">
        <f t="shared" si="59"/>
        <v>8866</v>
      </c>
      <c r="AL62" s="93">
        <f t="shared" si="56"/>
        <v>5910</v>
      </c>
      <c r="AM62" s="93">
        <f t="shared" si="56"/>
        <v>147772</v>
      </c>
      <c r="AO62" s="99">
        <v>58</v>
      </c>
      <c r="AP62" s="99">
        <f t="shared" si="60"/>
        <v>7536</v>
      </c>
      <c r="AQ62" s="99">
        <f t="shared" si="60"/>
        <v>5278</v>
      </c>
      <c r="AR62" s="99">
        <f t="shared" si="60"/>
        <v>3769</v>
      </c>
      <c r="AS62" s="99">
        <f t="shared" si="60"/>
        <v>3769</v>
      </c>
      <c r="AT62" s="99">
        <f t="shared" si="60"/>
        <v>3769</v>
      </c>
      <c r="AU62" s="99">
        <f t="shared" si="60"/>
        <v>3769</v>
      </c>
      <c r="AV62" s="99">
        <f t="shared" si="60"/>
        <v>13015</v>
      </c>
      <c r="AW62" s="99">
        <f t="shared" si="60"/>
        <v>5577</v>
      </c>
      <c r="AX62" s="99">
        <f t="shared" si="60"/>
        <v>11154</v>
      </c>
      <c r="AY62" s="99">
        <f t="shared" si="57"/>
        <v>7435</v>
      </c>
      <c r="AZ62" s="99">
        <f t="shared" si="57"/>
        <v>185907</v>
      </c>
      <c r="BB62" s="105">
        <v>58</v>
      </c>
      <c r="BC62" s="105">
        <f t="shared" si="61"/>
        <v>9662</v>
      </c>
      <c r="BD62" s="105">
        <f t="shared" si="61"/>
        <v>6767</v>
      </c>
      <c r="BE62" s="105">
        <f t="shared" si="61"/>
        <v>4832</v>
      </c>
      <c r="BF62" s="105">
        <f t="shared" si="61"/>
        <v>4832</v>
      </c>
      <c r="BG62" s="105">
        <f t="shared" si="61"/>
        <v>4832</v>
      </c>
      <c r="BH62" s="105">
        <f t="shared" si="61"/>
        <v>4832</v>
      </c>
      <c r="BI62" s="105">
        <f t="shared" si="61"/>
        <v>16686</v>
      </c>
      <c r="BJ62" s="105">
        <f t="shared" si="61"/>
        <v>7150</v>
      </c>
      <c r="BK62" s="105">
        <f t="shared" si="61"/>
        <v>14300</v>
      </c>
      <c r="BL62" s="105">
        <f t="shared" si="58"/>
        <v>9532</v>
      </c>
      <c r="BM62" s="105">
        <f t="shared" si="58"/>
        <v>238342</v>
      </c>
      <c r="BO62" s="111">
        <v>58</v>
      </c>
      <c r="BP62" s="111">
        <f t="shared" si="22"/>
        <v>15856</v>
      </c>
      <c r="BQ62" s="111">
        <f t="shared" si="23"/>
        <v>11105</v>
      </c>
      <c r="BR62" s="111">
        <f t="shared" si="24"/>
        <v>7929</v>
      </c>
      <c r="BS62" s="111">
        <f t="shared" si="25"/>
        <v>7929</v>
      </c>
      <c r="BT62" s="111">
        <f t="shared" si="26"/>
        <v>7929</v>
      </c>
      <c r="BU62" s="111">
        <f t="shared" si="27"/>
        <v>7929</v>
      </c>
      <c r="BV62" s="111">
        <f t="shared" si="28"/>
        <v>27382</v>
      </c>
      <c r="BW62" s="111">
        <f t="shared" si="29"/>
        <v>11733</v>
      </c>
      <c r="BX62" s="111">
        <f t="shared" si="30"/>
        <v>23467</v>
      </c>
      <c r="BY62" s="111">
        <f t="shared" si="31"/>
        <v>15642</v>
      </c>
      <c r="BZ62" s="111">
        <f t="shared" si="32"/>
        <v>391125</v>
      </c>
      <c r="CB62" s="117">
        <v>58</v>
      </c>
      <c r="CC62" s="117">
        <f t="shared" si="45"/>
        <v>20811</v>
      </c>
      <c r="CD62" s="117">
        <f t="shared" si="46"/>
        <v>14575</v>
      </c>
      <c r="CE62" s="117">
        <f t="shared" si="47"/>
        <v>10407</v>
      </c>
      <c r="CF62" s="117">
        <f t="shared" si="48"/>
        <v>10407</v>
      </c>
      <c r="CG62" s="117">
        <f t="shared" si="49"/>
        <v>10407</v>
      </c>
      <c r="CH62" s="117">
        <f t="shared" si="50"/>
        <v>10407</v>
      </c>
      <c r="CI62" s="117">
        <f t="shared" si="51"/>
        <v>35939</v>
      </c>
      <c r="CJ62" s="117">
        <f t="shared" si="52"/>
        <v>15400</v>
      </c>
      <c r="CK62" s="117">
        <f t="shared" si="53"/>
        <v>30800</v>
      </c>
      <c r="CL62" s="117">
        <f t="shared" si="54"/>
        <v>20530</v>
      </c>
      <c r="CM62" s="117">
        <f t="shared" si="55"/>
        <v>513352</v>
      </c>
    </row>
    <row r="63" ht="16.5" spans="1:91">
      <c r="A63" s="78">
        <v>59</v>
      </c>
      <c r="B63" s="78">
        <f t="shared" si="44"/>
        <v>4185</v>
      </c>
      <c r="C63" s="86">
        <v>320</v>
      </c>
      <c r="D63" s="78">
        <f t="shared" si="7"/>
        <v>2930</v>
      </c>
      <c r="E63" s="78">
        <f t="shared" si="8"/>
        <v>2093</v>
      </c>
      <c r="F63" s="78">
        <f t="shared" si="9"/>
        <v>2093</v>
      </c>
      <c r="G63" s="78">
        <f t="shared" si="10"/>
        <v>2093</v>
      </c>
      <c r="H63" s="78">
        <f t="shared" si="11"/>
        <v>2093</v>
      </c>
      <c r="I63" s="78">
        <f t="shared" si="12"/>
        <v>7226</v>
      </c>
      <c r="J63" s="78">
        <f t="shared" si="13"/>
        <v>3097</v>
      </c>
      <c r="K63" s="78">
        <f t="shared" si="14"/>
        <v>6194</v>
      </c>
      <c r="L63" s="78">
        <f t="shared" si="15"/>
        <v>4129</v>
      </c>
      <c r="M63" s="78">
        <f t="shared" si="16"/>
        <v>103230</v>
      </c>
      <c r="O63" s="87">
        <v>59</v>
      </c>
      <c r="P63" s="87">
        <f t="shared" si="17"/>
        <v>5231</v>
      </c>
      <c r="Q63" s="87">
        <f t="shared" si="62"/>
        <v>3663</v>
      </c>
      <c r="R63" s="87">
        <f t="shared" si="62"/>
        <v>2616</v>
      </c>
      <c r="S63" s="87">
        <f t="shared" si="62"/>
        <v>2616</v>
      </c>
      <c r="T63" s="87">
        <f t="shared" si="62"/>
        <v>2616</v>
      </c>
      <c r="U63" s="87">
        <f t="shared" si="62"/>
        <v>2616</v>
      </c>
      <c r="V63" s="87">
        <f t="shared" si="62"/>
        <v>9033</v>
      </c>
      <c r="W63" s="87">
        <f t="shared" si="62"/>
        <v>3871</v>
      </c>
      <c r="X63" s="87">
        <f t="shared" si="62"/>
        <v>7743</v>
      </c>
      <c r="Y63" s="87">
        <f t="shared" si="62"/>
        <v>5161</v>
      </c>
      <c r="Z63" s="87">
        <f t="shared" si="62"/>
        <v>129038</v>
      </c>
      <c r="AB63" s="93">
        <v>59</v>
      </c>
      <c r="AC63" s="93">
        <f t="shared" si="59"/>
        <v>6486</v>
      </c>
      <c r="AD63" s="93">
        <f t="shared" si="59"/>
        <v>4542</v>
      </c>
      <c r="AE63" s="93">
        <f t="shared" si="59"/>
        <v>3244</v>
      </c>
      <c r="AF63" s="93">
        <f t="shared" si="59"/>
        <v>3244</v>
      </c>
      <c r="AG63" s="93">
        <f t="shared" si="59"/>
        <v>3244</v>
      </c>
      <c r="AH63" s="93">
        <f t="shared" si="59"/>
        <v>3244</v>
      </c>
      <c r="AI63" s="93">
        <f t="shared" si="59"/>
        <v>11201</v>
      </c>
      <c r="AJ63" s="93">
        <f t="shared" si="59"/>
        <v>4800</v>
      </c>
      <c r="AK63" s="93">
        <f t="shared" si="59"/>
        <v>9601</v>
      </c>
      <c r="AL63" s="93">
        <f t="shared" si="56"/>
        <v>6400</v>
      </c>
      <c r="AM63" s="93">
        <f t="shared" si="56"/>
        <v>160007</v>
      </c>
      <c r="AO63" s="99">
        <v>59</v>
      </c>
      <c r="AP63" s="99">
        <f t="shared" si="60"/>
        <v>8160</v>
      </c>
      <c r="AQ63" s="99">
        <f t="shared" si="60"/>
        <v>5714</v>
      </c>
      <c r="AR63" s="99">
        <f t="shared" si="60"/>
        <v>4081</v>
      </c>
      <c r="AS63" s="99">
        <f t="shared" si="60"/>
        <v>4081</v>
      </c>
      <c r="AT63" s="99">
        <f t="shared" si="60"/>
        <v>4081</v>
      </c>
      <c r="AU63" s="99">
        <f t="shared" si="60"/>
        <v>4081</v>
      </c>
      <c r="AV63" s="99">
        <f t="shared" si="60"/>
        <v>14092</v>
      </c>
      <c r="AW63" s="99">
        <f t="shared" si="60"/>
        <v>6039</v>
      </c>
      <c r="AX63" s="99">
        <f t="shared" si="60"/>
        <v>12079</v>
      </c>
      <c r="AY63" s="99">
        <f t="shared" si="57"/>
        <v>8052</v>
      </c>
      <c r="AZ63" s="99">
        <f t="shared" si="57"/>
        <v>201299</v>
      </c>
      <c r="BB63" s="105">
        <v>59</v>
      </c>
      <c r="BC63" s="105">
        <f t="shared" si="61"/>
        <v>10462</v>
      </c>
      <c r="BD63" s="105">
        <f t="shared" si="61"/>
        <v>7326</v>
      </c>
      <c r="BE63" s="105">
        <f t="shared" si="61"/>
        <v>5232</v>
      </c>
      <c r="BF63" s="105">
        <f t="shared" si="61"/>
        <v>5232</v>
      </c>
      <c r="BG63" s="105">
        <f t="shared" si="61"/>
        <v>5232</v>
      </c>
      <c r="BH63" s="105">
        <f t="shared" si="61"/>
        <v>5232</v>
      </c>
      <c r="BI63" s="105">
        <f t="shared" si="61"/>
        <v>18067</v>
      </c>
      <c r="BJ63" s="105">
        <f t="shared" si="61"/>
        <v>7742</v>
      </c>
      <c r="BK63" s="105">
        <f t="shared" si="61"/>
        <v>15486</v>
      </c>
      <c r="BL63" s="105">
        <f t="shared" si="58"/>
        <v>10323</v>
      </c>
      <c r="BM63" s="105">
        <f t="shared" si="58"/>
        <v>258076</v>
      </c>
      <c r="BO63" s="111">
        <v>59</v>
      </c>
      <c r="BP63" s="111">
        <f t="shared" si="22"/>
        <v>17168</v>
      </c>
      <c r="BQ63" s="111">
        <f t="shared" si="23"/>
        <v>12022</v>
      </c>
      <c r="BR63" s="111">
        <f t="shared" si="24"/>
        <v>8586</v>
      </c>
      <c r="BS63" s="111">
        <f t="shared" si="25"/>
        <v>8586</v>
      </c>
      <c r="BT63" s="111">
        <f t="shared" si="26"/>
        <v>8586</v>
      </c>
      <c r="BU63" s="111">
        <f t="shared" si="27"/>
        <v>8586</v>
      </c>
      <c r="BV63" s="111">
        <f t="shared" si="28"/>
        <v>29648</v>
      </c>
      <c r="BW63" s="111">
        <f t="shared" si="29"/>
        <v>12705</v>
      </c>
      <c r="BX63" s="111">
        <f t="shared" si="30"/>
        <v>25413</v>
      </c>
      <c r="BY63" s="111">
        <f t="shared" si="31"/>
        <v>16940</v>
      </c>
      <c r="BZ63" s="111">
        <f t="shared" si="32"/>
        <v>423509</v>
      </c>
      <c r="CB63" s="117">
        <v>59</v>
      </c>
      <c r="CC63" s="117">
        <f t="shared" si="45"/>
        <v>22533</v>
      </c>
      <c r="CD63" s="117">
        <f t="shared" si="46"/>
        <v>15779</v>
      </c>
      <c r="CE63" s="117">
        <f t="shared" si="47"/>
        <v>11269</v>
      </c>
      <c r="CF63" s="117">
        <f t="shared" si="48"/>
        <v>11269</v>
      </c>
      <c r="CG63" s="117">
        <f t="shared" si="49"/>
        <v>11269</v>
      </c>
      <c r="CH63" s="117">
        <f t="shared" si="50"/>
        <v>11269</v>
      </c>
      <c r="CI63" s="117">
        <f t="shared" si="51"/>
        <v>38913</v>
      </c>
      <c r="CJ63" s="117">
        <f t="shared" si="52"/>
        <v>16675</v>
      </c>
      <c r="CK63" s="117">
        <f t="shared" si="53"/>
        <v>33355</v>
      </c>
      <c r="CL63" s="117">
        <f t="shared" si="54"/>
        <v>22234</v>
      </c>
      <c r="CM63" s="117">
        <f t="shared" si="55"/>
        <v>555856</v>
      </c>
    </row>
    <row r="64" ht="16.5" spans="1:91">
      <c r="A64" s="78">
        <v>60</v>
      </c>
      <c r="B64" s="78">
        <f t="shared" si="44"/>
        <v>4505</v>
      </c>
      <c r="C64" s="86">
        <v>320</v>
      </c>
      <c r="D64" s="78">
        <f t="shared" si="7"/>
        <v>3154</v>
      </c>
      <c r="E64" s="78">
        <f t="shared" si="8"/>
        <v>2253</v>
      </c>
      <c r="F64" s="78">
        <f t="shared" si="9"/>
        <v>2253</v>
      </c>
      <c r="G64" s="78">
        <f t="shared" si="10"/>
        <v>2253</v>
      </c>
      <c r="H64" s="78">
        <f t="shared" si="11"/>
        <v>2253</v>
      </c>
      <c r="I64" s="78">
        <f t="shared" si="12"/>
        <v>7779</v>
      </c>
      <c r="J64" s="78">
        <f t="shared" si="13"/>
        <v>3334</v>
      </c>
      <c r="K64" s="78">
        <f t="shared" si="14"/>
        <v>6667</v>
      </c>
      <c r="L64" s="78">
        <f t="shared" si="15"/>
        <v>4445</v>
      </c>
      <c r="M64" s="78">
        <f t="shared" si="16"/>
        <v>111123</v>
      </c>
      <c r="O64" s="87">
        <v>60</v>
      </c>
      <c r="P64" s="87">
        <f t="shared" si="17"/>
        <v>5631</v>
      </c>
      <c r="Q64" s="87">
        <f t="shared" si="62"/>
        <v>3943</v>
      </c>
      <c r="R64" s="87">
        <f t="shared" si="62"/>
        <v>2816</v>
      </c>
      <c r="S64" s="87">
        <f t="shared" si="62"/>
        <v>2816</v>
      </c>
      <c r="T64" s="87">
        <f t="shared" si="62"/>
        <v>2816</v>
      </c>
      <c r="U64" s="87">
        <f t="shared" si="62"/>
        <v>2816</v>
      </c>
      <c r="V64" s="87">
        <f t="shared" si="62"/>
        <v>9724</v>
      </c>
      <c r="W64" s="87">
        <f t="shared" si="62"/>
        <v>4168</v>
      </c>
      <c r="X64" s="87">
        <f t="shared" si="62"/>
        <v>8334</v>
      </c>
      <c r="Y64" s="87">
        <f t="shared" si="62"/>
        <v>5556</v>
      </c>
      <c r="Z64" s="87">
        <f t="shared" si="62"/>
        <v>138904</v>
      </c>
      <c r="AB64" s="93">
        <v>60</v>
      </c>
      <c r="AC64" s="93">
        <f t="shared" si="59"/>
        <v>6982</v>
      </c>
      <c r="AD64" s="93">
        <f t="shared" si="59"/>
        <v>4889</v>
      </c>
      <c r="AE64" s="93">
        <f t="shared" si="59"/>
        <v>3492</v>
      </c>
      <c r="AF64" s="93">
        <f t="shared" si="59"/>
        <v>3492</v>
      </c>
      <c r="AG64" s="93">
        <f t="shared" si="59"/>
        <v>3492</v>
      </c>
      <c r="AH64" s="93">
        <f t="shared" si="59"/>
        <v>3492</v>
      </c>
      <c r="AI64" s="93">
        <f t="shared" si="59"/>
        <v>12058</v>
      </c>
      <c r="AJ64" s="93">
        <f t="shared" si="59"/>
        <v>5168</v>
      </c>
      <c r="AK64" s="93">
        <f t="shared" si="59"/>
        <v>10334</v>
      </c>
      <c r="AL64" s="93">
        <f t="shared" si="56"/>
        <v>6889</v>
      </c>
      <c r="AM64" s="93">
        <f t="shared" si="56"/>
        <v>172241</v>
      </c>
      <c r="AO64" s="99">
        <v>60</v>
      </c>
      <c r="AP64" s="99">
        <f t="shared" si="60"/>
        <v>8784</v>
      </c>
      <c r="AQ64" s="99">
        <f t="shared" si="60"/>
        <v>6151</v>
      </c>
      <c r="AR64" s="99">
        <f t="shared" si="60"/>
        <v>4393</v>
      </c>
      <c r="AS64" s="99">
        <f t="shared" si="60"/>
        <v>4393</v>
      </c>
      <c r="AT64" s="99">
        <f t="shared" si="60"/>
        <v>4393</v>
      </c>
      <c r="AU64" s="99">
        <f t="shared" si="60"/>
        <v>4393</v>
      </c>
      <c r="AV64" s="99">
        <f t="shared" si="60"/>
        <v>15170</v>
      </c>
      <c r="AW64" s="99">
        <f t="shared" si="60"/>
        <v>6502</v>
      </c>
      <c r="AX64" s="99">
        <f t="shared" si="60"/>
        <v>13001</v>
      </c>
      <c r="AY64" s="99">
        <f t="shared" si="57"/>
        <v>8667</v>
      </c>
      <c r="AZ64" s="99">
        <f t="shared" si="57"/>
        <v>216690</v>
      </c>
      <c r="BB64" s="105">
        <v>60</v>
      </c>
      <c r="BC64" s="105">
        <f t="shared" si="61"/>
        <v>11262</v>
      </c>
      <c r="BD64" s="105">
        <f t="shared" si="61"/>
        <v>7886</v>
      </c>
      <c r="BE64" s="105">
        <f t="shared" si="61"/>
        <v>5632</v>
      </c>
      <c r="BF64" s="105">
        <f t="shared" si="61"/>
        <v>5632</v>
      </c>
      <c r="BG64" s="105">
        <f t="shared" si="61"/>
        <v>5632</v>
      </c>
      <c r="BH64" s="105">
        <f t="shared" si="61"/>
        <v>5632</v>
      </c>
      <c r="BI64" s="105">
        <f t="shared" si="61"/>
        <v>19449</v>
      </c>
      <c r="BJ64" s="105">
        <f t="shared" si="61"/>
        <v>8336</v>
      </c>
      <c r="BK64" s="105">
        <f t="shared" si="61"/>
        <v>16668</v>
      </c>
      <c r="BL64" s="105">
        <f t="shared" si="58"/>
        <v>11112</v>
      </c>
      <c r="BM64" s="105">
        <f t="shared" si="58"/>
        <v>277808</v>
      </c>
      <c r="BO64" s="111">
        <v>60</v>
      </c>
      <c r="BP64" s="111">
        <f t="shared" si="22"/>
        <v>18481</v>
      </c>
      <c r="BQ64" s="111">
        <f t="shared" si="23"/>
        <v>12941</v>
      </c>
      <c r="BR64" s="111">
        <f t="shared" si="24"/>
        <v>9242</v>
      </c>
      <c r="BS64" s="111">
        <f t="shared" si="25"/>
        <v>9242</v>
      </c>
      <c r="BT64" s="111">
        <f t="shared" si="26"/>
        <v>9242</v>
      </c>
      <c r="BU64" s="111">
        <f t="shared" si="27"/>
        <v>9242</v>
      </c>
      <c r="BV64" s="111">
        <f t="shared" si="28"/>
        <v>31916</v>
      </c>
      <c r="BW64" s="111">
        <f t="shared" si="29"/>
        <v>13680</v>
      </c>
      <c r="BX64" s="111">
        <f t="shared" si="30"/>
        <v>27353</v>
      </c>
      <c r="BY64" s="111">
        <f t="shared" si="31"/>
        <v>18235</v>
      </c>
      <c r="BZ64" s="111">
        <f t="shared" si="32"/>
        <v>455890</v>
      </c>
      <c r="CB64" s="117">
        <v>60</v>
      </c>
      <c r="CC64" s="117">
        <f t="shared" si="45"/>
        <v>24256</v>
      </c>
      <c r="CD64" s="117">
        <f t="shared" si="46"/>
        <v>16985</v>
      </c>
      <c r="CE64" s="117">
        <f t="shared" si="47"/>
        <v>12130</v>
      </c>
      <c r="CF64" s="117">
        <f t="shared" si="48"/>
        <v>12130</v>
      </c>
      <c r="CG64" s="117">
        <f t="shared" si="49"/>
        <v>12130</v>
      </c>
      <c r="CH64" s="117">
        <f t="shared" si="50"/>
        <v>12130</v>
      </c>
      <c r="CI64" s="117">
        <f t="shared" si="51"/>
        <v>41890</v>
      </c>
      <c r="CJ64" s="117">
        <f t="shared" si="52"/>
        <v>17955</v>
      </c>
      <c r="CK64" s="117">
        <f t="shared" si="53"/>
        <v>35901</v>
      </c>
      <c r="CL64" s="117">
        <f t="shared" si="54"/>
        <v>23933</v>
      </c>
      <c r="CM64" s="117">
        <f t="shared" si="55"/>
        <v>598356</v>
      </c>
    </row>
    <row r="65" ht="16.5" spans="1:91">
      <c r="A65" s="78">
        <v>61</v>
      </c>
      <c r="B65" s="78">
        <f t="shared" si="44"/>
        <v>4825</v>
      </c>
      <c r="C65" s="86">
        <v>320</v>
      </c>
      <c r="D65" s="78">
        <f t="shared" si="7"/>
        <v>3378</v>
      </c>
      <c r="E65" s="78">
        <f t="shared" si="8"/>
        <v>2413</v>
      </c>
      <c r="F65" s="78">
        <f t="shared" si="9"/>
        <v>2413</v>
      </c>
      <c r="G65" s="78">
        <f t="shared" si="10"/>
        <v>2413</v>
      </c>
      <c r="H65" s="78">
        <f t="shared" si="11"/>
        <v>2413</v>
      </c>
      <c r="I65" s="78">
        <f t="shared" si="12"/>
        <v>8331</v>
      </c>
      <c r="J65" s="78">
        <f t="shared" si="13"/>
        <v>3570</v>
      </c>
      <c r="K65" s="78">
        <f t="shared" si="14"/>
        <v>7141</v>
      </c>
      <c r="L65" s="78">
        <f t="shared" si="15"/>
        <v>4761</v>
      </c>
      <c r="M65" s="78">
        <f t="shared" si="16"/>
        <v>119017</v>
      </c>
      <c r="O65" s="87">
        <v>61</v>
      </c>
      <c r="P65" s="87">
        <f t="shared" si="17"/>
        <v>6031</v>
      </c>
      <c r="Q65" s="87">
        <f t="shared" si="62"/>
        <v>4223</v>
      </c>
      <c r="R65" s="87">
        <f t="shared" si="62"/>
        <v>3016</v>
      </c>
      <c r="S65" s="87">
        <f t="shared" si="62"/>
        <v>3016</v>
      </c>
      <c r="T65" s="87">
        <f t="shared" si="62"/>
        <v>3016</v>
      </c>
      <c r="U65" s="87">
        <f t="shared" si="62"/>
        <v>3016</v>
      </c>
      <c r="V65" s="87">
        <f t="shared" si="62"/>
        <v>10414</v>
      </c>
      <c r="W65" s="87">
        <f t="shared" si="62"/>
        <v>4463</v>
      </c>
      <c r="X65" s="87">
        <f t="shared" si="62"/>
        <v>8926</v>
      </c>
      <c r="Y65" s="87">
        <f t="shared" si="62"/>
        <v>5951</v>
      </c>
      <c r="Z65" s="87">
        <f t="shared" si="62"/>
        <v>148771</v>
      </c>
      <c r="AB65" s="93">
        <v>61</v>
      </c>
      <c r="AC65" s="93">
        <f t="shared" si="59"/>
        <v>7478</v>
      </c>
      <c r="AD65" s="93">
        <f t="shared" si="59"/>
        <v>5237</v>
      </c>
      <c r="AE65" s="93">
        <f t="shared" si="59"/>
        <v>3740</v>
      </c>
      <c r="AF65" s="93">
        <f t="shared" si="59"/>
        <v>3740</v>
      </c>
      <c r="AG65" s="93">
        <f t="shared" si="59"/>
        <v>3740</v>
      </c>
      <c r="AH65" s="93">
        <f t="shared" si="59"/>
        <v>3740</v>
      </c>
      <c r="AI65" s="93">
        <f t="shared" si="59"/>
        <v>12913</v>
      </c>
      <c r="AJ65" s="93">
        <f t="shared" si="59"/>
        <v>5534</v>
      </c>
      <c r="AK65" s="93">
        <f t="shared" si="59"/>
        <v>11068</v>
      </c>
      <c r="AL65" s="93">
        <f t="shared" si="56"/>
        <v>7379</v>
      </c>
      <c r="AM65" s="93">
        <f t="shared" si="56"/>
        <v>184476</v>
      </c>
      <c r="AO65" s="99">
        <v>61</v>
      </c>
      <c r="AP65" s="99">
        <f t="shared" si="60"/>
        <v>9408</v>
      </c>
      <c r="AQ65" s="99">
        <f t="shared" si="60"/>
        <v>6588</v>
      </c>
      <c r="AR65" s="99">
        <f t="shared" si="60"/>
        <v>4705</v>
      </c>
      <c r="AS65" s="99">
        <f t="shared" si="60"/>
        <v>4705</v>
      </c>
      <c r="AT65" s="99">
        <f t="shared" si="60"/>
        <v>4705</v>
      </c>
      <c r="AU65" s="99">
        <f t="shared" si="60"/>
        <v>4705</v>
      </c>
      <c r="AV65" s="99">
        <f t="shared" si="60"/>
        <v>16245</v>
      </c>
      <c r="AW65" s="99">
        <f t="shared" si="60"/>
        <v>6962</v>
      </c>
      <c r="AX65" s="99">
        <f t="shared" si="60"/>
        <v>13924</v>
      </c>
      <c r="AY65" s="99">
        <f t="shared" si="57"/>
        <v>9283</v>
      </c>
      <c r="AZ65" s="99">
        <f t="shared" si="57"/>
        <v>232083</v>
      </c>
      <c r="BB65" s="105">
        <v>61</v>
      </c>
      <c r="BC65" s="105">
        <f t="shared" si="61"/>
        <v>12062</v>
      </c>
      <c r="BD65" s="105">
        <f t="shared" si="61"/>
        <v>8446</v>
      </c>
      <c r="BE65" s="105">
        <f t="shared" si="61"/>
        <v>6032</v>
      </c>
      <c r="BF65" s="105">
        <f t="shared" si="61"/>
        <v>6032</v>
      </c>
      <c r="BG65" s="105">
        <f t="shared" si="61"/>
        <v>6032</v>
      </c>
      <c r="BH65" s="105">
        <f t="shared" si="61"/>
        <v>6032</v>
      </c>
      <c r="BI65" s="105">
        <f t="shared" si="61"/>
        <v>20827</v>
      </c>
      <c r="BJ65" s="105">
        <f t="shared" si="61"/>
        <v>8926</v>
      </c>
      <c r="BK65" s="105">
        <f t="shared" si="61"/>
        <v>17851</v>
      </c>
      <c r="BL65" s="105">
        <f t="shared" si="58"/>
        <v>11901</v>
      </c>
      <c r="BM65" s="105">
        <f t="shared" si="58"/>
        <v>297542</v>
      </c>
      <c r="BO65" s="111">
        <v>61</v>
      </c>
      <c r="BP65" s="111">
        <f t="shared" si="22"/>
        <v>19794</v>
      </c>
      <c r="BQ65" s="111">
        <f t="shared" si="23"/>
        <v>13860</v>
      </c>
      <c r="BR65" s="111">
        <f t="shared" si="24"/>
        <v>9899</v>
      </c>
      <c r="BS65" s="111">
        <f t="shared" si="25"/>
        <v>9899</v>
      </c>
      <c r="BT65" s="111">
        <f t="shared" si="26"/>
        <v>9899</v>
      </c>
      <c r="BU65" s="111">
        <f t="shared" si="27"/>
        <v>9899</v>
      </c>
      <c r="BV65" s="111">
        <f t="shared" si="28"/>
        <v>34178</v>
      </c>
      <c r="BW65" s="111">
        <f t="shared" si="29"/>
        <v>14648</v>
      </c>
      <c r="BX65" s="111">
        <f t="shared" si="30"/>
        <v>29294</v>
      </c>
      <c r="BY65" s="111">
        <f t="shared" si="31"/>
        <v>19530</v>
      </c>
      <c r="BZ65" s="111">
        <f t="shared" si="32"/>
        <v>488274</v>
      </c>
      <c r="CB65" s="117">
        <v>61</v>
      </c>
      <c r="CC65" s="117">
        <f t="shared" si="45"/>
        <v>25980</v>
      </c>
      <c r="CD65" s="117">
        <f t="shared" si="46"/>
        <v>18191</v>
      </c>
      <c r="CE65" s="117">
        <f t="shared" si="47"/>
        <v>12992</v>
      </c>
      <c r="CF65" s="117">
        <f t="shared" si="48"/>
        <v>12992</v>
      </c>
      <c r="CG65" s="117">
        <f t="shared" si="49"/>
        <v>12992</v>
      </c>
      <c r="CH65" s="117">
        <f t="shared" si="50"/>
        <v>12992</v>
      </c>
      <c r="CI65" s="117">
        <f t="shared" si="51"/>
        <v>44859</v>
      </c>
      <c r="CJ65" s="117">
        <f t="shared" si="52"/>
        <v>19226</v>
      </c>
      <c r="CK65" s="117">
        <f t="shared" si="53"/>
        <v>38448</v>
      </c>
      <c r="CL65" s="117">
        <f t="shared" si="54"/>
        <v>25633</v>
      </c>
      <c r="CM65" s="117">
        <f t="shared" si="55"/>
        <v>640860</v>
      </c>
    </row>
    <row r="66" ht="16.5" spans="1:91">
      <c r="A66" s="78">
        <v>62</v>
      </c>
      <c r="B66" s="78">
        <f t="shared" si="44"/>
        <v>5145</v>
      </c>
      <c r="C66" s="86">
        <v>320</v>
      </c>
      <c r="D66" s="78">
        <f t="shared" si="7"/>
        <v>3602</v>
      </c>
      <c r="E66" s="78">
        <f t="shared" si="8"/>
        <v>2573</v>
      </c>
      <c r="F66" s="78">
        <f t="shared" si="9"/>
        <v>2573</v>
      </c>
      <c r="G66" s="78">
        <f t="shared" si="10"/>
        <v>2573</v>
      </c>
      <c r="H66" s="78">
        <f t="shared" si="11"/>
        <v>2573</v>
      </c>
      <c r="I66" s="78">
        <f t="shared" si="12"/>
        <v>8884</v>
      </c>
      <c r="J66" s="78">
        <f t="shared" si="13"/>
        <v>3807</v>
      </c>
      <c r="K66" s="78">
        <f t="shared" si="14"/>
        <v>7615</v>
      </c>
      <c r="L66" s="78">
        <f t="shared" si="15"/>
        <v>5077</v>
      </c>
      <c r="M66" s="78">
        <f t="shared" si="16"/>
        <v>126910</v>
      </c>
      <c r="O66" s="87">
        <v>62</v>
      </c>
      <c r="P66" s="87">
        <f t="shared" si="17"/>
        <v>6431</v>
      </c>
      <c r="Q66" s="87">
        <f t="shared" si="62"/>
        <v>4503</v>
      </c>
      <c r="R66" s="87">
        <f t="shared" si="62"/>
        <v>3216</v>
      </c>
      <c r="S66" s="87">
        <f t="shared" si="62"/>
        <v>3216</v>
      </c>
      <c r="T66" s="87">
        <f t="shared" si="62"/>
        <v>3216</v>
      </c>
      <c r="U66" s="87">
        <f t="shared" si="62"/>
        <v>3216</v>
      </c>
      <c r="V66" s="87">
        <f t="shared" si="62"/>
        <v>11105</v>
      </c>
      <c r="W66" s="87">
        <f t="shared" si="62"/>
        <v>4759</v>
      </c>
      <c r="X66" s="87">
        <f t="shared" si="62"/>
        <v>9519</v>
      </c>
      <c r="Y66" s="87">
        <f t="shared" si="62"/>
        <v>6346</v>
      </c>
      <c r="Z66" s="87">
        <f t="shared" si="62"/>
        <v>158638</v>
      </c>
      <c r="AB66" s="93">
        <v>62</v>
      </c>
      <c r="AC66" s="93">
        <f t="shared" si="59"/>
        <v>7974</v>
      </c>
      <c r="AD66" s="93">
        <f t="shared" si="59"/>
        <v>5584</v>
      </c>
      <c r="AE66" s="93">
        <f t="shared" si="59"/>
        <v>3988</v>
      </c>
      <c r="AF66" s="93">
        <f t="shared" si="59"/>
        <v>3988</v>
      </c>
      <c r="AG66" s="93">
        <f t="shared" si="59"/>
        <v>3988</v>
      </c>
      <c r="AH66" s="93">
        <f t="shared" si="59"/>
        <v>3988</v>
      </c>
      <c r="AI66" s="93">
        <f t="shared" si="59"/>
        <v>13770</v>
      </c>
      <c r="AJ66" s="93">
        <f t="shared" si="59"/>
        <v>5901</v>
      </c>
      <c r="AK66" s="93">
        <f t="shared" si="59"/>
        <v>11804</v>
      </c>
      <c r="AL66" s="93">
        <f t="shared" si="56"/>
        <v>7869</v>
      </c>
      <c r="AM66" s="93">
        <f t="shared" si="56"/>
        <v>196711</v>
      </c>
      <c r="AO66" s="99">
        <v>62</v>
      </c>
      <c r="AP66" s="99">
        <f t="shared" si="60"/>
        <v>10032</v>
      </c>
      <c r="AQ66" s="99">
        <f t="shared" si="60"/>
        <v>7025</v>
      </c>
      <c r="AR66" s="99">
        <f t="shared" si="60"/>
        <v>5017</v>
      </c>
      <c r="AS66" s="99">
        <f t="shared" si="60"/>
        <v>5017</v>
      </c>
      <c r="AT66" s="99">
        <f t="shared" si="60"/>
        <v>5017</v>
      </c>
      <c r="AU66" s="99">
        <f t="shared" si="60"/>
        <v>5017</v>
      </c>
      <c r="AV66" s="99">
        <f t="shared" si="60"/>
        <v>17324</v>
      </c>
      <c r="AW66" s="99">
        <f t="shared" si="60"/>
        <v>7424</v>
      </c>
      <c r="AX66" s="99">
        <f t="shared" si="60"/>
        <v>14850</v>
      </c>
      <c r="AY66" s="99">
        <f t="shared" si="57"/>
        <v>9900</v>
      </c>
      <c r="AZ66" s="99">
        <f t="shared" si="57"/>
        <v>247475</v>
      </c>
      <c r="BB66" s="105">
        <v>62</v>
      </c>
      <c r="BC66" s="105">
        <f t="shared" si="61"/>
        <v>12862</v>
      </c>
      <c r="BD66" s="105">
        <f t="shared" si="61"/>
        <v>9006</v>
      </c>
      <c r="BE66" s="105">
        <f t="shared" si="61"/>
        <v>6432</v>
      </c>
      <c r="BF66" s="105">
        <f t="shared" si="61"/>
        <v>6432</v>
      </c>
      <c r="BG66" s="105">
        <f t="shared" si="61"/>
        <v>6432</v>
      </c>
      <c r="BH66" s="105">
        <f t="shared" si="61"/>
        <v>6432</v>
      </c>
      <c r="BI66" s="105">
        <f t="shared" si="61"/>
        <v>22210</v>
      </c>
      <c r="BJ66" s="105">
        <f t="shared" si="61"/>
        <v>9518</v>
      </c>
      <c r="BK66" s="105">
        <f t="shared" si="61"/>
        <v>19038</v>
      </c>
      <c r="BL66" s="105">
        <f t="shared" si="58"/>
        <v>12692</v>
      </c>
      <c r="BM66" s="105">
        <f t="shared" si="58"/>
        <v>317276</v>
      </c>
      <c r="BO66" s="111">
        <v>62</v>
      </c>
      <c r="BP66" s="111">
        <f t="shared" si="22"/>
        <v>21107</v>
      </c>
      <c r="BQ66" s="111">
        <f t="shared" si="23"/>
        <v>14779</v>
      </c>
      <c r="BR66" s="111">
        <f t="shared" si="24"/>
        <v>10555</v>
      </c>
      <c r="BS66" s="111">
        <f t="shared" si="25"/>
        <v>10555</v>
      </c>
      <c r="BT66" s="111">
        <f t="shared" si="26"/>
        <v>10555</v>
      </c>
      <c r="BU66" s="111">
        <f t="shared" si="27"/>
        <v>10555</v>
      </c>
      <c r="BV66" s="111">
        <f t="shared" si="28"/>
        <v>36447</v>
      </c>
      <c r="BW66" s="111">
        <f t="shared" si="29"/>
        <v>15619</v>
      </c>
      <c r="BX66" s="111">
        <f t="shared" si="30"/>
        <v>31242</v>
      </c>
      <c r="BY66" s="111">
        <f t="shared" si="31"/>
        <v>20828</v>
      </c>
      <c r="BZ66" s="111">
        <f t="shared" si="32"/>
        <v>520658</v>
      </c>
      <c r="CB66" s="117">
        <v>62</v>
      </c>
      <c r="CC66" s="117">
        <f t="shared" si="45"/>
        <v>27703</v>
      </c>
      <c r="CD66" s="117">
        <f t="shared" si="46"/>
        <v>19397</v>
      </c>
      <c r="CE66" s="117">
        <f t="shared" si="47"/>
        <v>13853</v>
      </c>
      <c r="CF66" s="117">
        <f t="shared" si="48"/>
        <v>13853</v>
      </c>
      <c r="CG66" s="117">
        <f t="shared" si="49"/>
        <v>13853</v>
      </c>
      <c r="CH66" s="117">
        <f t="shared" si="50"/>
        <v>13853</v>
      </c>
      <c r="CI66" s="117">
        <f t="shared" si="51"/>
        <v>47837</v>
      </c>
      <c r="CJ66" s="117">
        <f t="shared" si="52"/>
        <v>20500</v>
      </c>
      <c r="CK66" s="117">
        <f t="shared" si="53"/>
        <v>41005</v>
      </c>
      <c r="CL66" s="117">
        <f t="shared" si="54"/>
        <v>27337</v>
      </c>
      <c r="CM66" s="117">
        <f t="shared" si="55"/>
        <v>683364</v>
      </c>
    </row>
    <row r="67" ht="16.5" spans="1:91">
      <c r="A67" s="78">
        <v>63</v>
      </c>
      <c r="B67" s="78">
        <f t="shared" si="44"/>
        <v>5465</v>
      </c>
      <c r="C67" s="86">
        <v>320</v>
      </c>
      <c r="D67" s="78">
        <f t="shared" si="7"/>
        <v>3826</v>
      </c>
      <c r="E67" s="78">
        <f t="shared" si="8"/>
        <v>2733</v>
      </c>
      <c r="F67" s="78">
        <f t="shared" si="9"/>
        <v>2733</v>
      </c>
      <c r="G67" s="78">
        <f t="shared" si="10"/>
        <v>2733</v>
      </c>
      <c r="H67" s="78">
        <f t="shared" si="11"/>
        <v>2733</v>
      </c>
      <c r="I67" s="78">
        <f t="shared" si="12"/>
        <v>9436</v>
      </c>
      <c r="J67" s="78">
        <f t="shared" si="13"/>
        <v>4044</v>
      </c>
      <c r="K67" s="78">
        <f t="shared" si="14"/>
        <v>8088</v>
      </c>
      <c r="L67" s="78">
        <f t="shared" si="15"/>
        <v>5392</v>
      </c>
      <c r="M67" s="78">
        <f t="shared" si="16"/>
        <v>134803</v>
      </c>
      <c r="O67" s="87">
        <v>63</v>
      </c>
      <c r="P67" s="87">
        <f t="shared" si="17"/>
        <v>6831</v>
      </c>
      <c r="Q67" s="87">
        <f t="shared" si="62"/>
        <v>4783</v>
      </c>
      <c r="R67" s="87">
        <f t="shared" si="62"/>
        <v>3416</v>
      </c>
      <c r="S67" s="87">
        <f t="shared" si="62"/>
        <v>3416</v>
      </c>
      <c r="T67" s="87">
        <f t="shared" si="62"/>
        <v>3416</v>
      </c>
      <c r="U67" s="87">
        <f t="shared" si="62"/>
        <v>3416</v>
      </c>
      <c r="V67" s="87">
        <f t="shared" si="62"/>
        <v>11795</v>
      </c>
      <c r="W67" s="87">
        <f t="shared" si="62"/>
        <v>5055</v>
      </c>
      <c r="X67" s="87">
        <f t="shared" si="62"/>
        <v>10110</v>
      </c>
      <c r="Y67" s="87">
        <f t="shared" si="62"/>
        <v>6740</v>
      </c>
      <c r="Z67" s="87">
        <f t="shared" si="62"/>
        <v>168504</v>
      </c>
      <c r="AB67" s="93">
        <v>63</v>
      </c>
      <c r="AC67" s="93">
        <f t="shared" si="59"/>
        <v>8470</v>
      </c>
      <c r="AD67" s="93">
        <f t="shared" si="59"/>
        <v>5931</v>
      </c>
      <c r="AE67" s="93">
        <f t="shared" si="59"/>
        <v>4236</v>
      </c>
      <c r="AF67" s="93">
        <f t="shared" si="59"/>
        <v>4236</v>
      </c>
      <c r="AG67" s="93">
        <f t="shared" si="59"/>
        <v>4236</v>
      </c>
      <c r="AH67" s="93">
        <f t="shared" si="59"/>
        <v>4236</v>
      </c>
      <c r="AI67" s="93">
        <f t="shared" si="59"/>
        <v>14626</v>
      </c>
      <c r="AJ67" s="93">
        <f t="shared" si="59"/>
        <v>6268</v>
      </c>
      <c r="AK67" s="93">
        <f t="shared" si="59"/>
        <v>12536</v>
      </c>
      <c r="AL67" s="93">
        <f t="shared" si="56"/>
        <v>8358</v>
      </c>
      <c r="AM67" s="93">
        <f t="shared" si="56"/>
        <v>208945</v>
      </c>
      <c r="AO67" s="99">
        <v>63</v>
      </c>
      <c r="AP67" s="99">
        <f t="shared" si="60"/>
        <v>10656</v>
      </c>
      <c r="AQ67" s="99">
        <f t="shared" si="60"/>
        <v>7462</v>
      </c>
      <c r="AR67" s="99">
        <f t="shared" si="60"/>
        <v>5329</v>
      </c>
      <c r="AS67" s="99">
        <f t="shared" si="60"/>
        <v>5329</v>
      </c>
      <c r="AT67" s="99">
        <f t="shared" si="60"/>
        <v>5329</v>
      </c>
      <c r="AU67" s="99">
        <f t="shared" si="60"/>
        <v>5329</v>
      </c>
      <c r="AV67" s="99">
        <f t="shared" si="60"/>
        <v>18400</v>
      </c>
      <c r="AW67" s="99">
        <f t="shared" si="60"/>
        <v>7886</v>
      </c>
      <c r="AX67" s="99">
        <f t="shared" si="60"/>
        <v>15771</v>
      </c>
      <c r="AY67" s="99">
        <f t="shared" si="57"/>
        <v>10515</v>
      </c>
      <c r="AZ67" s="99">
        <f t="shared" si="57"/>
        <v>262866</v>
      </c>
      <c r="BB67" s="105">
        <v>63</v>
      </c>
      <c r="BC67" s="105">
        <f t="shared" si="61"/>
        <v>13662</v>
      </c>
      <c r="BD67" s="105">
        <f t="shared" si="61"/>
        <v>9567</v>
      </c>
      <c r="BE67" s="105">
        <f t="shared" si="61"/>
        <v>6832</v>
      </c>
      <c r="BF67" s="105">
        <f t="shared" si="61"/>
        <v>6832</v>
      </c>
      <c r="BG67" s="105">
        <f t="shared" si="61"/>
        <v>6832</v>
      </c>
      <c r="BH67" s="105">
        <f t="shared" si="61"/>
        <v>6832</v>
      </c>
      <c r="BI67" s="105">
        <f t="shared" si="61"/>
        <v>23590</v>
      </c>
      <c r="BJ67" s="105">
        <f t="shared" si="61"/>
        <v>10110</v>
      </c>
      <c r="BK67" s="105">
        <f t="shared" si="61"/>
        <v>20219</v>
      </c>
      <c r="BL67" s="105">
        <f t="shared" si="58"/>
        <v>13481</v>
      </c>
      <c r="BM67" s="105">
        <f t="shared" si="58"/>
        <v>337008</v>
      </c>
      <c r="BO67" s="111">
        <v>63</v>
      </c>
      <c r="BP67" s="111">
        <f t="shared" si="22"/>
        <v>22420</v>
      </c>
      <c r="BQ67" s="111">
        <f t="shared" si="23"/>
        <v>15700</v>
      </c>
      <c r="BR67" s="111">
        <f t="shared" si="24"/>
        <v>11211</v>
      </c>
      <c r="BS67" s="111">
        <f t="shared" si="25"/>
        <v>11211</v>
      </c>
      <c r="BT67" s="111">
        <f t="shared" si="26"/>
        <v>11211</v>
      </c>
      <c r="BU67" s="111">
        <f t="shared" si="27"/>
        <v>11211</v>
      </c>
      <c r="BV67" s="111">
        <f t="shared" si="28"/>
        <v>38712</v>
      </c>
      <c r="BW67" s="111">
        <f t="shared" si="29"/>
        <v>16591</v>
      </c>
      <c r="BX67" s="111">
        <f t="shared" si="30"/>
        <v>33180</v>
      </c>
      <c r="BY67" s="111">
        <f t="shared" si="31"/>
        <v>22123</v>
      </c>
      <c r="BZ67" s="111">
        <f t="shared" si="32"/>
        <v>553039</v>
      </c>
      <c r="CB67" s="117">
        <v>63</v>
      </c>
      <c r="CC67" s="117">
        <f t="shared" si="45"/>
        <v>29426</v>
      </c>
      <c r="CD67" s="117">
        <f t="shared" si="46"/>
        <v>20606</v>
      </c>
      <c r="CE67" s="117">
        <f t="shared" si="47"/>
        <v>14714</v>
      </c>
      <c r="CF67" s="117">
        <f t="shared" si="48"/>
        <v>14714</v>
      </c>
      <c r="CG67" s="117">
        <f t="shared" si="49"/>
        <v>14714</v>
      </c>
      <c r="CH67" s="117">
        <f t="shared" si="50"/>
        <v>14714</v>
      </c>
      <c r="CI67" s="117">
        <f t="shared" si="51"/>
        <v>50810</v>
      </c>
      <c r="CJ67" s="117">
        <f t="shared" si="52"/>
        <v>21776</v>
      </c>
      <c r="CK67" s="117">
        <f t="shared" si="53"/>
        <v>43549</v>
      </c>
      <c r="CL67" s="117">
        <f t="shared" si="54"/>
        <v>29036</v>
      </c>
      <c r="CM67" s="117">
        <f t="shared" si="55"/>
        <v>725864</v>
      </c>
    </row>
    <row r="68" ht="16.5" spans="1:91">
      <c r="A68" s="78">
        <v>64</v>
      </c>
      <c r="B68" s="78">
        <f t="shared" si="44"/>
        <v>5785</v>
      </c>
      <c r="C68" s="86">
        <v>320</v>
      </c>
      <c r="D68" s="78">
        <f t="shared" si="7"/>
        <v>4050</v>
      </c>
      <c r="E68" s="78">
        <f t="shared" si="8"/>
        <v>2893</v>
      </c>
      <c r="F68" s="78">
        <f t="shared" si="9"/>
        <v>2893</v>
      </c>
      <c r="G68" s="78">
        <f t="shared" si="10"/>
        <v>2893</v>
      </c>
      <c r="H68" s="78">
        <f t="shared" si="11"/>
        <v>2893</v>
      </c>
      <c r="I68" s="78">
        <f t="shared" si="12"/>
        <v>9989</v>
      </c>
      <c r="J68" s="78">
        <f t="shared" si="13"/>
        <v>4281</v>
      </c>
      <c r="K68" s="78">
        <f t="shared" si="14"/>
        <v>8562</v>
      </c>
      <c r="L68" s="78">
        <f t="shared" si="15"/>
        <v>5708</v>
      </c>
      <c r="M68" s="78">
        <f t="shared" si="16"/>
        <v>142697</v>
      </c>
      <c r="O68" s="87">
        <v>64</v>
      </c>
      <c r="P68" s="87">
        <f t="shared" si="17"/>
        <v>7231</v>
      </c>
      <c r="Q68" s="87">
        <f t="shared" si="62"/>
        <v>5063</v>
      </c>
      <c r="R68" s="87">
        <f t="shared" si="62"/>
        <v>3616</v>
      </c>
      <c r="S68" s="87">
        <f t="shared" si="62"/>
        <v>3616</v>
      </c>
      <c r="T68" s="87">
        <f t="shared" si="62"/>
        <v>3616</v>
      </c>
      <c r="U68" s="87">
        <f t="shared" si="62"/>
        <v>3616</v>
      </c>
      <c r="V68" s="87">
        <f t="shared" si="62"/>
        <v>12486</v>
      </c>
      <c r="W68" s="87">
        <f t="shared" si="62"/>
        <v>5351</v>
      </c>
      <c r="X68" s="87">
        <f t="shared" si="62"/>
        <v>10703</v>
      </c>
      <c r="Y68" s="87">
        <f t="shared" si="62"/>
        <v>7135</v>
      </c>
      <c r="Z68" s="87">
        <f t="shared" si="62"/>
        <v>178371</v>
      </c>
      <c r="AB68" s="93">
        <v>64</v>
      </c>
      <c r="AC68" s="93">
        <f t="shared" si="59"/>
        <v>8966</v>
      </c>
      <c r="AD68" s="93">
        <f t="shared" si="59"/>
        <v>6278</v>
      </c>
      <c r="AE68" s="93">
        <f t="shared" si="59"/>
        <v>4484</v>
      </c>
      <c r="AF68" s="93">
        <f t="shared" si="59"/>
        <v>4484</v>
      </c>
      <c r="AG68" s="93">
        <f t="shared" si="59"/>
        <v>4484</v>
      </c>
      <c r="AH68" s="93">
        <f t="shared" si="59"/>
        <v>4484</v>
      </c>
      <c r="AI68" s="93">
        <f t="shared" si="59"/>
        <v>15483</v>
      </c>
      <c r="AJ68" s="93">
        <f t="shared" si="59"/>
        <v>6635</v>
      </c>
      <c r="AK68" s="93">
        <f t="shared" si="59"/>
        <v>13272</v>
      </c>
      <c r="AL68" s="93">
        <f t="shared" si="56"/>
        <v>8847</v>
      </c>
      <c r="AM68" s="93">
        <f t="shared" si="56"/>
        <v>221180</v>
      </c>
      <c r="AO68" s="99">
        <v>64</v>
      </c>
      <c r="AP68" s="99">
        <f t="shared" si="60"/>
        <v>11280</v>
      </c>
      <c r="AQ68" s="99">
        <f t="shared" si="60"/>
        <v>7898</v>
      </c>
      <c r="AR68" s="99">
        <f t="shared" si="60"/>
        <v>5641</v>
      </c>
      <c r="AS68" s="99">
        <f t="shared" si="60"/>
        <v>5641</v>
      </c>
      <c r="AT68" s="99">
        <f t="shared" si="60"/>
        <v>5641</v>
      </c>
      <c r="AU68" s="99">
        <f t="shared" si="60"/>
        <v>5641</v>
      </c>
      <c r="AV68" s="99">
        <f t="shared" si="60"/>
        <v>19479</v>
      </c>
      <c r="AW68" s="99">
        <f t="shared" si="60"/>
        <v>8347</v>
      </c>
      <c r="AX68" s="99">
        <f t="shared" si="60"/>
        <v>16697</v>
      </c>
      <c r="AY68" s="99">
        <f t="shared" si="57"/>
        <v>11130</v>
      </c>
      <c r="AZ68" s="99">
        <f t="shared" si="57"/>
        <v>278259</v>
      </c>
      <c r="BB68" s="105">
        <v>64</v>
      </c>
      <c r="BC68" s="105">
        <f t="shared" si="61"/>
        <v>14462</v>
      </c>
      <c r="BD68" s="105">
        <f t="shared" si="61"/>
        <v>10126</v>
      </c>
      <c r="BE68" s="105">
        <f t="shared" si="61"/>
        <v>7232</v>
      </c>
      <c r="BF68" s="105">
        <f t="shared" si="61"/>
        <v>7232</v>
      </c>
      <c r="BG68" s="105">
        <f t="shared" si="61"/>
        <v>7232</v>
      </c>
      <c r="BH68" s="105">
        <f t="shared" si="61"/>
        <v>7232</v>
      </c>
      <c r="BI68" s="105">
        <f t="shared" si="61"/>
        <v>24973</v>
      </c>
      <c r="BJ68" s="105">
        <f t="shared" si="61"/>
        <v>10701</v>
      </c>
      <c r="BK68" s="105">
        <f t="shared" si="61"/>
        <v>21406</v>
      </c>
      <c r="BL68" s="105">
        <f t="shared" si="58"/>
        <v>14269</v>
      </c>
      <c r="BM68" s="105">
        <f t="shared" si="58"/>
        <v>356742</v>
      </c>
      <c r="BO68" s="111">
        <v>64</v>
      </c>
      <c r="BP68" s="111">
        <f t="shared" si="22"/>
        <v>23733</v>
      </c>
      <c r="BQ68" s="111">
        <f t="shared" si="23"/>
        <v>16617</v>
      </c>
      <c r="BR68" s="111">
        <f t="shared" si="24"/>
        <v>11868</v>
      </c>
      <c r="BS68" s="111">
        <f t="shared" si="25"/>
        <v>11868</v>
      </c>
      <c r="BT68" s="111">
        <f t="shared" si="26"/>
        <v>11868</v>
      </c>
      <c r="BU68" s="111">
        <f t="shared" si="27"/>
        <v>11868</v>
      </c>
      <c r="BV68" s="111">
        <f t="shared" si="28"/>
        <v>40981</v>
      </c>
      <c r="BW68" s="111">
        <f t="shared" si="29"/>
        <v>17561</v>
      </c>
      <c r="BX68" s="111">
        <f t="shared" si="30"/>
        <v>35128</v>
      </c>
      <c r="BY68" s="111">
        <f t="shared" si="31"/>
        <v>23416</v>
      </c>
      <c r="BZ68" s="111">
        <f t="shared" si="32"/>
        <v>585423</v>
      </c>
      <c r="CB68" s="117">
        <v>64</v>
      </c>
      <c r="CC68" s="117">
        <f t="shared" si="45"/>
        <v>31150</v>
      </c>
      <c r="CD68" s="117">
        <f t="shared" si="46"/>
        <v>21810</v>
      </c>
      <c r="CE68" s="117">
        <f t="shared" si="47"/>
        <v>15577</v>
      </c>
      <c r="CF68" s="117">
        <f t="shared" si="48"/>
        <v>15577</v>
      </c>
      <c r="CG68" s="117">
        <f t="shared" si="49"/>
        <v>15577</v>
      </c>
      <c r="CH68" s="117">
        <f t="shared" si="50"/>
        <v>15577</v>
      </c>
      <c r="CI68" s="117">
        <f t="shared" si="51"/>
        <v>53788</v>
      </c>
      <c r="CJ68" s="117">
        <f t="shared" si="52"/>
        <v>23049</v>
      </c>
      <c r="CK68" s="117">
        <f t="shared" si="53"/>
        <v>46106</v>
      </c>
      <c r="CL68" s="117">
        <f t="shared" si="54"/>
        <v>30734</v>
      </c>
      <c r="CM68" s="117">
        <f t="shared" si="55"/>
        <v>768368</v>
      </c>
    </row>
    <row r="69" ht="16.5" spans="1:91">
      <c r="A69" s="78">
        <v>65</v>
      </c>
      <c r="B69" s="78">
        <f t="shared" si="44"/>
        <v>6425</v>
      </c>
      <c r="C69" s="86">
        <v>640</v>
      </c>
      <c r="D69" s="78">
        <f t="shared" si="7"/>
        <v>4498</v>
      </c>
      <c r="E69" s="78">
        <f t="shared" si="8"/>
        <v>3213</v>
      </c>
      <c r="F69" s="78">
        <f t="shared" si="9"/>
        <v>3213</v>
      </c>
      <c r="G69" s="78">
        <f t="shared" si="10"/>
        <v>3213</v>
      </c>
      <c r="H69" s="78">
        <f t="shared" si="11"/>
        <v>3213</v>
      </c>
      <c r="I69" s="78">
        <f t="shared" si="12"/>
        <v>11094</v>
      </c>
      <c r="J69" s="78">
        <f t="shared" si="13"/>
        <v>4755</v>
      </c>
      <c r="K69" s="78">
        <f t="shared" si="14"/>
        <v>9509</v>
      </c>
      <c r="L69" s="78">
        <f t="shared" si="15"/>
        <v>6339</v>
      </c>
      <c r="M69" s="78">
        <f t="shared" si="16"/>
        <v>158483</v>
      </c>
      <c r="O69" s="87">
        <v>65</v>
      </c>
      <c r="P69" s="87">
        <f t="shared" si="17"/>
        <v>8031</v>
      </c>
      <c r="Q69" s="87">
        <f t="shared" si="62"/>
        <v>5623</v>
      </c>
      <c r="R69" s="87">
        <f t="shared" si="62"/>
        <v>4016</v>
      </c>
      <c r="S69" s="87">
        <f t="shared" si="62"/>
        <v>4016</v>
      </c>
      <c r="T69" s="87">
        <f t="shared" si="62"/>
        <v>4016</v>
      </c>
      <c r="U69" s="87">
        <f t="shared" si="62"/>
        <v>4016</v>
      </c>
      <c r="V69" s="87">
        <f t="shared" si="62"/>
        <v>13868</v>
      </c>
      <c r="W69" s="87">
        <f t="shared" si="62"/>
        <v>5944</v>
      </c>
      <c r="X69" s="87">
        <f t="shared" si="62"/>
        <v>11886</v>
      </c>
      <c r="Y69" s="87">
        <f t="shared" si="62"/>
        <v>7924</v>
      </c>
      <c r="Z69" s="87">
        <f t="shared" si="62"/>
        <v>198104</v>
      </c>
      <c r="AB69" s="93">
        <v>65</v>
      </c>
      <c r="AC69" s="93">
        <f t="shared" si="59"/>
        <v>9958</v>
      </c>
      <c r="AD69" s="93">
        <f t="shared" si="59"/>
        <v>6973</v>
      </c>
      <c r="AE69" s="93">
        <f t="shared" si="59"/>
        <v>4980</v>
      </c>
      <c r="AF69" s="93">
        <f t="shared" si="59"/>
        <v>4980</v>
      </c>
      <c r="AG69" s="93">
        <f t="shared" si="59"/>
        <v>4980</v>
      </c>
      <c r="AH69" s="93">
        <f t="shared" si="59"/>
        <v>4980</v>
      </c>
      <c r="AI69" s="93">
        <f t="shared" si="59"/>
        <v>17196</v>
      </c>
      <c r="AJ69" s="93">
        <f t="shared" si="59"/>
        <v>7371</v>
      </c>
      <c r="AK69" s="93">
        <f t="shared" si="59"/>
        <v>14739</v>
      </c>
      <c r="AL69" s="93">
        <f t="shared" si="56"/>
        <v>9826</v>
      </c>
      <c r="AM69" s="93">
        <f t="shared" si="56"/>
        <v>245649</v>
      </c>
      <c r="AO69" s="99">
        <v>65</v>
      </c>
      <c r="AP69" s="99">
        <f t="shared" si="60"/>
        <v>12528</v>
      </c>
      <c r="AQ69" s="99">
        <f t="shared" si="60"/>
        <v>8772</v>
      </c>
      <c r="AR69" s="99">
        <f t="shared" si="60"/>
        <v>6265</v>
      </c>
      <c r="AS69" s="99">
        <f t="shared" si="60"/>
        <v>6265</v>
      </c>
      <c r="AT69" s="99">
        <f t="shared" si="60"/>
        <v>6265</v>
      </c>
      <c r="AU69" s="99">
        <f t="shared" si="60"/>
        <v>6265</v>
      </c>
      <c r="AV69" s="99">
        <f t="shared" si="60"/>
        <v>21634</v>
      </c>
      <c r="AW69" s="99">
        <f t="shared" si="60"/>
        <v>9273</v>
      </c>
      <c r="AX69" s="99">
        <f t="shared" si="60"/>
        <v>18543</v>
      </c>
      <c r="AY69" s="99">
        <f t="shared" si="57"/>
        <v>12362</v>
      </c>
      <c r="AZ69" s="99">
        <f t="shared" si="57"/>
        <v>309042</v>
      </c>
      <c r="BB69" s="105">
        <v>65</v>
      </c>
      <c r="BC69" s="105">
        <f t="shared" si="61"/>
        <v>16062</v>
      </c>
      <c r="BD69" s="105">
        <f t="shared" si="61"/>
        <v>11246</v>
      </c>
      <c r="BE69" s="105">
        <f t="shared" si="61"/>
        <v>8032</v>
      </c>
      <c r="BF69" s="105">
        <f t="shared" si="61"/>
        <v>8032</v>
      </c>
      <c r="BG69" s="105">
        <f t="shared" si="61"/>
        <v>8032</v>
      </c>
      <c r="BH69" s="105">
        <f t="shared" si="61"/>
        <v>8032</v>
      </c>
      <c r="BI69" s="105">
        <f t="shared" si="61"/>
        <v>27736</v>
      </c>
      <c r="BJ69" s="105">
        <f t="shared" si="61"/>
        <v>11888</v>
      </c>
      <c r="BK69" s="105">
        <f t="shared" si="61"/>
        <v>23773</v>
      </c>
      <c r="BL69" s="105">
        <f t="shared" si="58"/>
        <v>15849</v>
      </c>
      <c r="BM69" s="105">
        <f t="shared" si="58"/>
        <v>396208</v>
      </c>
      <c r="BO69" s="111">
        <v>65</v>
      </c>
      <c r="BP69" s="111">
        <f t="shared" si="22"/>
        <v>26358</v>
      </c>
      <c r="BQ69" s="111">
        <f t="shared" si="23"/>
        <v>18455</v>
      </c>
      <c r="BR69" s="111">
        <f t="shared" si="24"/>
        <v>13181</v>
      </c>
      <c r="BS69" s="111">
        <f t="shared" si="25"/>
        <v>13181</v>
      </c>
      <c r="BT69" s="111">
        <f t="shared" si="26"/>
        <v>13181</v>
      </c>
      <c r="BU69" s="111">
        <f t="shared" si="27"/>
        <v>13181</v>
      </c>
      <c r="BV69" s="111">
        <f t="shared" si="28"/>
        <v>45515</v>
      </c>
      <c r="BW69" s="111">
        <f t="shared" si="29"/>
        <v>19509</v>
      </c>
      <c r="BX69" s="111">
        <f t="shared" si="30"/>
        <v>39012</v>
      </c>
      <c r="BY69" s="111">
        <f t="shared" si="31"/>
        <v>26009</v>
      </c>
      <c r="BZ69" s="111">
        <f t="shared" si="32"/>
        <v>650187</v>
      </c>
      <c r="CB69" s="117">
        <v>65</v>
      </c>
      <c r="CC69" s="117">
        <f t="shared" si="45"/>
        <v>34595</v>
      </c>
      <c r="CD69" s="117">
        <f t="shared" si="46"/>
        <v>24222</v>
      </c>
      <c r="CE69" s="117">
        <f t="shared" si="47"/>
        <v>17300</v>
      </c>
      <c r="CF69" s="117">
        <f t="shared" si="48"/>
        <v>17300</v>
      </c>
      <c r="CG69" s="117">
        <f t="shared" si="49"/>
        <v>17300</v>
      </c>
      <c r="CH69" s="117">
        <f t="shared" si="50"/>
        <v>17300</v>
      </c>
      <c r="CI69" s="117">
        <f t="shared" si="51"/>
        <v>59738</v>
      </c>
      <c r="CJ69" s="117">
        <f t="shared" si="52"/>
        <v>25606</v>
      </c>
      <c r="CK69" s="117">
        <f t="shared" si="53"/>
        <v>51203</v>
      </c>
      <c r="CL69" s="117">
        <f t="shared" si="54"/>
        <v>34137</v>
      </c>
      <c r="CM69" s="117">
        <f t="shared" si="55"/>
        <v>853370</v>
      </c>
    </row>
    <row r="70" ht="16.5" spans="1:91">
      <c r="A70" s="78">
        <v>66</v>
      </c>
      <c r="B70" s="78">
        <f t="shared" si="44"/>
        <v>7065</v>
      </c>
      <c r="C70" s="86">
        <v>640</v>
      </c>
      <c r="D70" s="78">
        <f t="shared" ref="D70:D133" si="63">ROUND(B70/$B$4*$D$4,0)</f>
        <v>4946</v>
      </c>
      <c r="E70" s="78">
        <f t="shared" ref="E70:E133" si="64">ROUND(B70/$B$4*$E$4,0)</f>
        <v>3533</v>
      </c>
      <c r="F70" s="78">
        <f t="shared" ref="F70:F133" si="65">ROUND(B70/$B$4*$F$4,0)</f>
        <v>3533</v>
      </c>
      <c r="G70" s="78">
        <f t="shared" ref="G70:G133" si="66">ROUND(B70/$B$4*$G$4,0)</f>
        <v>3533</v>
      </c>
      <c r="H70" s="78">
        <f t="shared" ref="H70:H133" si="67">ROUND(B70/$B$4*$H$4,0)</f>
        <v>3533</v>
      </c>
      <c r="I70" s="78">
        <f t="shared" ref="I70:I133" si="68">ROUND(B70*($B$4+$D$4+$E$4+$F$4+$G$4+$H$4)/$B$2*$I$2*$I$4,0)</f>
        <v>12199</v>
      </c>
      <c r="J70" s="78">
        <f t="shared" ref="J70:J133" si="69">ROUND(I70/$I$4*$J$4,0)</f>
        <v>5228</v>
      </c>
      <c r="K70" s="78">
        <f t="shared" ref="K70:K133" si="70">ROUND(B70*($B$4+$D$4+$E$4+$F$4+$G$4+$H$4)/$B$2*$K$2*$K$4,0)</f>
        <v>10456</v>
      </c>
      <c r="L70" s="78">
        <f t="shared" ref="L70:L133" si="71">ROUND(K70/$K$4*$L$4,0)</f>
        <v>6971</v>
      </c>
      <c r="M70" s="78">
        <f t="shared" ref="M70:M133" si="72">ROUND(B70*($B$4+$D$4+$E$4+$F$4+$G$4+$H$4)/$B$2*$M$2,0)</f>
        <v>174270</v>
      </c>
      <c r="O70" s="87">
        <v>66</v>
      </c>
      <c r="P70" s="87">
        <f t="shared" ref="P70:P133" si="73">ROUND(B70/$A$2*$O$2,0)</f>
        <v>8831</v>
      </c>
      <c r="Q70" s="87">
        <f t="shared" si="62"/>
        <v>6183</v>
      </c>
      <c r="R70" s="87">
        <f t="shared" si="62"/>
        <v>4416</v>
      </c>
      <c r="S70" s="87">
        <f t="shared" si="62"/>
        <v>4416</v>
      </c>
      <c r="T70" s="87">
        <f t="shared" si="62"/>
        <v>4416</v>
      </c>
      <c r="U70" s="87">
        <f t="shared" si="62"/>
        <v>4416</v>
      </c>
      <c r="V70" s="87">
        <f t="shared" ref="V70:Z106" si="74">ROUND(I70/$A$2*$O$2,0)</f>
        <v>15249</v>
      </c>
      <c r="W70" s="87">
        <f t="shared" si="74"/>
        <v>6535</v>
      </c>
      <c r="X70" s="87">
        <f t="shared" si="74"/>
        <v>13070</v>
      </c>
      <c r="Y70" s="87">
        <f t="shared" si="74"/>
        <v>8714</v>
      </c>
      <c r="Z70" s="87">
        <f t="shared" si="74"/>
        <v>217838</v>
      </c>
      <c r="AB70" s="93">
        <v>66</v>
      </c>
      <c r="AC70" s="93">
        <f t="shared" si="59"/>
        <v>10950</v>
      </c>
      <c r="AD70" s="93">
        <f t="shared" si="59"/>
        <v>7667</v>
      </c>
      <c r="AE70" s="93">
        <f t="shared" si="59"/>
        <v>5476</v>
      </c>
      <c r="AF70" s="93">
        <f t="shared" si="59"/>
        <v>5476</v>
      </c>
      <c r="AG70" s="93">
        <f t="shared" si="59"/>
        <v>5476</v>
      </c>
      <c r="AH70" s="93">
        <f t="shared" si="59"/>
        <v>5476</v>
      </c>
      <c r="AI70" s="93">
        <f t="shared" si="59"/>
        <v>18909</v>
      </c>
      <c r="AJ70" s="93">
        <f t="shared" si="59"/>
        <v>8103</v>
      </c>
      <c r="AK70" s="93">
        <f t="shared" si="59"/>
        <v>16207</v>
      </c>
      <c r="AL70" s="93">
        <f t="shared" si="56"/>
        <v>10805</v>
      </c>
      <c r="AM70" s="93">
        <f t="shared" si="56"/>
        <v>270119</v>
      </c>
      <c r="AO70" s="99">
        <v>66</v>
      </c>
      <c r="AP70" s="99">
        <f t="shared" si="60"/>
        <v>13776</v>
      </c>
      <c r="AQ70" s="99">
        <f t="shared" si="60"/>
        <v>9646</v>
      </c>
      <c r="AR70" s="99">
        <f t="shared" si="60"/>
        <v>6889</v>
      </c>
      <c r="AS70" s="99">
        <f t="shared" si="60"/>
        <v>6889</v>
      </c>
      <c r="AT70" s="99">
        <f t="shared" si="60"/>
        <v>6889</v>
      </c>
      <c r="AU70" s="99">
        <f t="shared" si="60"/>
        <v>6889</v>
      </c>
      <c r="AV70" s="99">
        <f t="shared" si="60"/>
        <v>23789</v>
      </c>
      <c r="AW70" s="99">
        <f t="shared" si="60"/>
        <v>10194</v>
      </c>
      <c r="AX70" s="99">
        <f t="shared" si="60"/>
        <v>20389</v>
      </c>
      <c r="AY70" s="99">
        <f t="shared" si="57"/>
        <v>13593</v>
      </c>
      <c r="AZ70" s="99">
        <f t="shared" si="57"/>
        <v>339827</v>
      </c>
      <c r="BB70" s="105">
        <v>66</v>
      </c>
      <c r="BC70" s="105">
        <f t="shared" si="61"/>
        <v>17662</v>
      </c>
      <c r="BD70" s="105">
        <f t="shared" si="61"/>
        <v>12367</v>
      </c>
      <c r="BE70" s="105">
        <f t="shared" si="61"/>
        <v>8832</v>
      </c>
      <c r="BF70" s="105">
        <f t="shared" si="61"/>
        <v>8832</v>
      </c>
      <c r="BG70" s="105">
        <f t="shared" si="61"/>
        <v>8832</v>
      </c>
      <c r="BH70" s="105">
        <f t="shared" si="61"/>
        <v>8832</v>
      </c>
      <c r="BI70" s="105">
        <f t="shared" si="61"/>
        <v>30499</v>
      </c>
      <c r="BJ70" s="105">
        <f t="shared" si="61"/>
        <v>13069</v>
      </c>
      <c r="BK70" s="105">
        <f t="shared" si="61"/>
        <v>26140</v>
      </c>
      <c r="BL70" s="105">
        <f t="shared" si="58"/>
        <v>17427</v>
      </c>
      <c r="BM70" s="105">
        <f t="shared" si="58"/>
        <v>435676</v>
      </c>
      <c r="BO70" s="111">
        <v>66</v>
      </c>
      <c r="BP70" s="111">
        <f t="shared" ref="BP70:BP133" si="75">ROUND(BC70/$AO$2*$BO$2,0)</f>
        <v>28984</v>
      </c>
      <c r="BQ70" s="111">
        <f t="shared" ref="BQ70:BQ133" si="76">ROUND(BD70/$AO$2*$BO$2,0)</f>
        <v>20295</v>
      </c>
      <c r="BR70" s="111">
        <f t="shared" ref="BR70:BR133" si="77">ROUND(BE70/$AO$2*$BO$2,0)</f>
        <v>14494</v>
      </c>
      <c r="BS70" s="111">
        <f t="shared" ref="BS70:BS133" si="78">ROUND(BF70/$AO$2*$BO$2,0)</f>
        <v>14494</v>
      </c>
      <c r="BT70" s="111">
        <f t="shared" ref="BT70:BT133" si="79">ROUND(BG70/$AO$2*$BO$2,0)</f>
        <v>14494</v>
      </c>
      <c r="BU70" s="111">
        <f t="shared" ref="BU70:BU133" si="80">ROUND(BH70/$AO$2*$BO$2,0)</f>
        <v>14494</v>
      </c>
      <c r="BV70" s="111">
        <f t="shared" ref="BV70:BV133" si="81">ROUND(BI70/$AO$2*$BO$2,0)</f>
        <v>50050</v>
      </c>
      <c r="BW70" s="111">
        <f t="shared" ref="BW70:BW133" si="82">ROUND(BJ70/$AO$2*$BO$2,0)</f>
        <v>21447</v>
      </c>
      <c r="BX70" s="111">
        <f t="shared" ref="BX70:BX133" si="83">ROUND(BK70/$AO$2*$BO$2,0)</f>
        <v>42896</v>
      </c>
      <c r="BY70" s="111">
        <f t="shared" ref="BY70:BY133" si="84">ROUND(BL70/$AO$2*$BO$2,0)</f>
        <v>28598</v>
      </c>
      <c r="BZ70" s="111">
        <f t="shared" ref="BZ70:BZ133" si="85">ROUND(BM70/$AO$2*$BO$2,0)</f>
        <v>714955</v>
      </c>
      <c r="CB70" s="117">
        <v>66</v>
      </c>
      <c r="CC70" s="117">
        <f t="shared" ref="CC70:CC101" si="86">ROUND(BP70/$BO$2*$CB$2,0)</f>
        <v>38042</v>
      </c>
      <c r="CD70" s="117">
        <f t="shared" ref="CD70:CD101" si="87">ROUND(BQ70/$BO$2*$CB$2,0)</f>
        <v>26637</v>
      </c>
      <c r="CE70" s="117">
        <f t="shared" ref="CE70:CE101" si="88">ROUND(BR70/$BO$2*$CB$2,0)</f>
        <v>19023</v>
      </c>
      <c r="CF70" s="117">
        <f t="shared" ref="CF70:CF101" si="89">ROUND(BS70/$BO$2*$CB$2,0)</f>
        <v>19023</v>
      </c>
      <c r="CG70" s="117">
        <f t="shared" ref="CG70:CG101" si="90">ROUND(BT70/$BO$2*$CB$2,0)</f>
        <v>19023</v>
      </c>
      <c r="CH70" s="117">
        <f t="shared" ref="CH70:CH101" si="91">ROUND(BU70/$BO$2*$CB$2,0)</f>
        <v>19023</v>
      </c>
      <c r="CI70" s="117">
        <f t="shared" ref="CI70:CI101" si="92">ROUND(BV70/$BO$2*$CB$2,0)</f>
        <v>65691</v>
      </c>
      <c r="CJ70" s="117">
        <f t="shared" ref="CJ70:CJ101" si="93">ROUND(BW70/$BO$2*$CB$2,0)</f>
        <v>28149</v>
      </c>
      <c r="CK70" s="117">
        <f t="shared" ref="CK70:CK101" si="94">ROUND(BX70/$BO$2*$CB$2,0)</f>
        <v>56301</v>
      </c>
      <c r="CL70" s="117">
        <f t="shared" ref="CL70:CL101" si="95">ROUND(BY70/$BO$2*$CB$2,0)</f>
        <v>37535</v>
      </c>
      <c r="CM70" s="117">
        <f t="shared" ref="CM70:CM101" si="96">ROUND(BZ70/$BO$2*$CB$2,0)</f>
        <v>938378</v>
      </c>
    </row>
    <row r="71" ht="16.5" spans="1:91">
      <c r="A71" s="78">
        <v>67</v>
      </c>
      <c r="B71" s="78">
        <f t="shared" ref="B71:B134" si="97">B70+C71</f>
        <v>7705</v>
      </c>
      <c r="C71" s="86">
        <v>640</v>
      </c>
      <c r="D71" s="78">
        <f t="shared" si="63"/>
        <v>5394</v>
      </c>
      <c r="E71" s="78">
        <f t="shared" si="64"/>
        <v>3853</v>
      </c>
      <c r="F71" s="78">
        <f t="shared" si="65"/>
        <v>3853</v>
      </c>
      <c r="G71" s="78">
        <f t="shared" si="66"/>
        <v>3853</v>
      </c>
      <c r="H71" s="78">
        <f t="shared" si="67"/>
        <v>3853</v>
      </c>
      <c r="I71" s="78">
        <f t="shared" si="68"/>
        <v>13304</v>
      </c>
      <c r="J71" s="78">
        <f t="shared" si="69"/>
        <v>5702</v>
      </c>
      <c r="K71" s="78">
        <f t="shared" si="70"/>
        <v>11403</v>
      </c>
      <c r="L71" s="78">
        <f t="shared" si="71"/>
        <v>7602</v>
      </c>
      <c r="M71" s="78">
        <f t="shared" si="72"/>
        <v>190057</v>
      </c>
      <c r="O71" s="87">
        <v>67</v>
      </c>
      <c r="P71" s="87">
        <f t="shared" si="73"/>
        <v>9631</v>
      </c>
      <c r="Q71" s="87">
        <f t="shared" ref="Q71:U106" si="98">ROUND(D71/$A$2*$O$2,0)</f>
        <v>6743</v>
      </c>
      <c r="R71" s="87">
        <f t="shared" si="98"/>
        <v>4816</v>
      </c>
      <c r="S71" s="87">
        <f t="shared" si="98"/>
        <v>4816</v>
      </c>
      <c r="T71" s="87">
        <f t="shared" si="98"/>
        <v>4816</v>
      </c>
      <c r="U71" s="87">
        <f t="shared" si="98"/>
        <v>4816</v>
      </c>
      <c r="V71" s="87">
        <f t="shared" si="74"/>
        <v>16630</v>
      </c>
      <c r="W71" s="87">
        <f t="shared" si="74"/>
        <v>7128</v>
      </c>
      <c r="X71" s="87">
        <f t="shared" si="74"/>
        <v>14254</v>
      </c>
      <c r="Y71" s="87">
        <f t="shared" si="74"/>
        <v>9503</v>
      </c>
      <c r="Z71" s="87">
        <f t="shared" si="74"/>
        <v>237571</v>
      </c>
      <c r="AB71" s="93">
        <v>67</v>
      </c>
      <c r="AC71" s="93">
        <f t="shared" si="59"/>
        <v>11942</v>
      </c>
      <c r="AD71" s="93">
        <f t="shared" si="59"/>
        <v>8361</v>
      </c>
      <c r="AE71" s="93">
        <f t="shared" si="59"/>
        <v>5972</v>
      </c>
      <c r="AF71" s="93">
        <f t="shared" ref="AF71:AK106" si="99">ROUND(S71/$O$2*$AB$2,0)</f>
        <v>5972</v>
      </c>
      <c r="AG71" s="93">
        <f t="shared" si="99"/>
        <v>5972</v>
      </c>
      <c r="AH71" s="93">
        <f t="shared" si="99"/>
        <v>5972</v>
      </c>
      <c r="AI71" s="93">
        <f t="shared" si="99"/>
        <v>20621</v>
      </c>
      <c r="AJ71" s="93">
        <f t="shared" si="99"/>
        <v>8839</v>
      </c>
      <c r="AK71" s="93">
        <f t="shared" si="99"/>
        <v>17675</v>
      </c>
      <c r="AL71" s="93">
        <f t="shared" si="56"/>
        <v>11784</v>
      </c>
      <c r="AM71" s="93">
        <f t="shared" si="56"/>
        <v>294588</v>
      </c>
      <c r="AO71" s="99">
        <v>67</v>
      </c>
      <c r="AP71" s="99">
        <f t="shared" si="60"/>
        <v>15024</v>
      </c>
      <c r="AQ71" s="99">
        <f t="shared" si="60"/>
        <v>10519</v>
      </c>
      <c r="AR71" s="99">
        <f t="shared" si="60"/>
        <v>7513</v>
      </c>
      <c r="AS71" s="99">
        <f t="shared" ref="AS71:AX106" si="100">ROUND(AF71/$AB$2*$AO$2,0)</f>
        <v>7513</v>
      </c>
      <c r="AT71" s="99">
        <f t="shared" si="100"/>
        <v>7513</v>
      </c>
      <c r="AU71" s="99">
        <f t="shared" si="100"/>
        <v>7513</v>
      </c>
      <c r="AV71" s="99">
        <f t="shared" si="100"/>
        <v>25943</v>
      </c>
      <c r="AW71" s="99">
        <f t="shared" si="100"/>
        <v>11120</v>
      </c>
      <c r="AX71" s="99">
        <f t="shared" si="100"/>
        <v>22236</v>
      </c>
      <c r="AY71" s="99">
        <f t="shared" si="57"/>
        <v>14825</v>
      </c>
      <c r="AZ71" s="99">
        <f t="shared" si="57"/>
        <v>370611</v>
      </c>
      <c r="BB71" s="105">
        <v>67</v>
      </c>
      <c r="BC71" s="105">
        <f t="shared" si="61"/>
        <v>19262</v>
      </c>
      <c r="BD71" s="105">
        <f t="shared" si="61"/>
        <v>13486</v>
      </c>
      <c r="BE71" s="105">
        <f t="shared" si="61"/>
        <v>9632</v>
      </c>
      <c r="BF71" s="105">
        <f t="shared" ref="BF71:BK106" si="101">ROUND(AS71/$AO$2*$BB$2,0)</f>
        <v>9632</v>
      </c>
      <c r="BG71" s="105">
        <f t="shared" si="101"/>
        <v>9632</v>
      </c>
      <c r="BH71" s="105">
        <f t="shared" si="101"/>
        <v>9632</v>
      </c>
      <c r="BI71" s="105">
        <f t="shared" si="101"/>
        <v>33260</v>
      </c>
      <c r="BJ71" s="105">
        <f t="shared" si="101"/>
        <v>14256</v>
      </c>
      <c r="BK71" s="105">
        <f t="shared" si="101"/>
        <v>28508</v>
      </c>
      <c r="BL71" s="105">
        <f t="shared" si="58"/>
        <v>19006</v>
      </c>
      <c r="BM71" s="105">
        <f t="shared" si="58"/>
        <v>475142</v>
      </c>
      <c r="BO71" s="111">
        <v>67</v>
      </c>
      <c r="BP71" s="111">
        <f t="shared" si="75"/>
        <v>31609</v>
      </c>
      <c r="BQ71" s="111">
        <f t="shared" si="76"/>
        <v>22131</v>
      </c>
      <c r="BR71" s="111">
        <f t="shared" si="77"/>
        <v>15806</v>
      </c>
      <c r="BS71" s="111">
        <f t="shared" si="78"/>
        <v>15806</v>
      </c>
      <c r="BT71" s="111">
        <f t="shared" si="79"/>
        <v>15806</v>
      </c>
      <c r="BU71" s="111">
        <f t="shared" si="80"/>
        <v>15806</v>
      </c>
      <c r="BV71" s="111">
        <f t="shared" si="81"/>
        <v>54581</v>
      </c>
      <c r="BW71" s="111">
        <f t="shared" si="82"/>
        <v>23394</v>
      </c>
      <c r="BX71" s="111">
        <f t="shared" si="83"/>
        <v>46782</v>
      </c>
      <c r="BY71" s="111">
        <f t="shared" si="84"/>
        <v>31189</v>
      </c>
      <c r="BZ71" s="111">
        <f t="shared" si="85"/>
        <v>779720</v>
      </c>
      <c r="CB71" s="117">
        <v>67</v>
      </c>
      <c r="CC71" s="117">
        <f t="shared" si="86"/>
        <v>41487</v>
      </c>
      <c r="CD71" s="117">
        <f t="shared" si="87"/>
        <v>29047</v>
      </c>
      <c r="CE71" s="117">
        <f t="shared" si="88"/>
        <v>20745</v>
      </c>
      <c r="CF71" s="117">
        <f t="shared" si="89"/>
        <v>20745</v>
      </c>
      <c r="CG71" s="117">
        <f t="shared" si="90"/>
        <v>20745</v>
      </c>
      <c r="CH71" s="117">
        <f t="shared" si="91"/>
        <v>20745</v>
      </c>
      <c r="CI71" s="117">
        <f t="shared" si="92"/>
        <v>71638</v>
      </c>
      <c r="CJ71" s="117">
        <f t="shared" si="93"/>
        <v>30705</v>
      </c>
      <c r="CK71" s="117">
        <f t="shared" si="94"/>
        <v>61401</v>
      </c>
      <c r="CL71" s="117">
        <f t="shared" si="95"/>
        <v>40936</v>
      </c>
      <c r="CM71" s="117">
        <f t="shared" si="96"/>
        <v>1023383</v>
      </c>
    </row>
    <row r="72" ht="16.5" spans="1:91">
      <c r="A72" s="78">
        <v>68</v>
      </c>
      <c r="B72" s="78">
        <f t="shared" si="97"/>
        <v>8345</v>
      </c>
      <c r="C72" s="86">
        <v>640</v>
      </c>
      <c r="D72" s="78">
        <f t="shared" si="63"/>
        <v>5842</v>
      </c>
      <c r="E72" s="78">
        <f t="shared" si="64"/>
        <v>4173</v>
      </c>
      <c r="F72" s="78">
        <f t="shared" si="65"/>
        <v>4173</v>
      </c>
      <c r="G72" s="78">
        <f t="shared" si="66"/>
        <v>4173</v>
      </c>
      <c r="H72" s="78">
        <f t="shared" si="67"/>
        <v>4173</v>
      </c>
      <c r="I72" s="78">
        <f t="shared" si="68"/>
        <v>14409</v>
      </c>
      <c r="J72" s="78">
        <f t="shared" si="69"/>
        <v>6175</v>
      </c>
      <c r="K72" s="78">
        <f t="shared" si="70"/>
        <v>12351</v>
      </c>
      <c r="L72" s="78">
        <f t="shared" si="71"/>
        <v>8234</v>
      </c>
      <c r="M72" s="78">
        <f t="shared" si="72"/>
        <v>205843</v>
      </c>
      <c r="O72" s="87">
        <v>68</v>
      </c>
      <c r="P72" s="87">
        <f t="shared" si="73"/>
        <v>10431</v>
      </c>
      <c r="Q72" s="87">
        <f t="shared" si="98"/>
        <v>7303</v>
      </c>
      <c r="R72" s="87">
        <f t="shared" si="98"/>
        <v>5216</v>
      </c>
      <c r="S72" s="87">
        <f t="shared" si="98"/>
        <v>5216</v>
      </c>
      <c r="T72" s="87">
        <f t="shared" si="98"/>
        <v>5216</v>
      </c>
      <c r="U72" s="87">
        <f t="shared" si="98"/>
        <v>5216</v>
      </c>
      <c r="V72" s="87">
        <f t="shared" si="74"/>
        <v>18011</v>
      </c>
      <c r="W72" s="87">
        <f t="shared" si="74"/>
        <v>7719</v>
      </c>
      <c r="X72" s="87">
        <f t="shared" si="74"/>
        <v>15439</v>
      </c>
      <c r="Y72" s="87">
        <f t="shared" si="74"/>
        <v>10293</v>
      </c>
      <c r="Z72" s="87">
        <f t="shared" si="74"/>
        <v>257304</v>
      </c>
      <c r="AB72" s="93">
        <v>68</v>
      </c>
      <c r="AC72" s="93">
        <f t="shared" ref="AC72:AE106" si="102">ROUND(P72/$O$2*$AB$2,0)</f>
        <v>12934</v>
      </c>
      <c r="AD72" s="93">
        <f t="shared" si="102"/>
        <v>9056</v>
      </c>
      <c r="AE72" s="93">
        <f t="shared" si="102"/>
        <v>6468</v>
      </c>
      <c r="AF72" s="93">
        <f t="shared" si="99"/>
        <v>6468</v>
      </c>
      <c r="AG72" s="93">
        <f t="shared" si="99"/>
        <v>6468</v>
      </c>
      <c r="AH72" s="93">
        <f t="shared" si="99"/>
        <v>6468</v>
      </c>
      <c r="AI72" s="93">
        <f t="shared" si="99"/>
        <v>22334</v>
      </c>
      <c r="AJ72" s="93">
        <f t="shared" si="99"/>
        <v>9572</v>
      </c>
      <c r="AK72" s="93">
        <f t="shared" si="99"/>
        <v>19144</v>
      </c>
      <c r="AL72" s="93">
        <f t="shared" si="56"/>
        <v>12763</v>
      </c>
      <c r="AM72" s="93">
        <f t="shared" si="56"/>
        <v>319057</v>
      </c>
      <c r="AO72" s="99">
        <v>68</v>
      </c>
      <c r="AP72" s="99">
        <f t="shared" ref="AP72:AR106" si="103">ROUND(AC72/$AB$2*$AO$2,0)</f>
        <v>16272</v>
      </c>
      <c r="AQ72" s="99">
        <f t="shared" si="103"/>
        <v>11393</v>
      </c>
      <c r="AR72" s="99">
        <f t="shared" si="103"/>
        <v>8137</v>
      </c>
      <c r="AS72" s="99">
        <f t="shared" si="100"/>
        <v>8137</v>
      </c>
      <c r="AT72" s="99">
        <f t="shared" si="100"/>
        <v>8137</v>
      </c>
      <c r="AU72" s="99">
        <f t="shared" si="100"/>
        <v>8137</v>
      </c>
      <c r="AV72" s="99">
        <f t="shared" si="100"/>
        <v>28098</v>
      </c>
      <c r="AW72" s="99">
        <f t="shared" si="100"/>
        <v>12042</v>
      </c>
      <c r="AX72" s="99">
        <f t="shared" si="100"/>
        <v>24084</v>
      </c>
      <c r="AY72" s="99">
        <f t="shared" si="57"/>
        <v>16057</v>
      </c>
      <c r="AZ72" s="99">
        <f t="shared" si="57"/>
        <v>401394</v>
      </c>
      <c r="BB72" s="105">
        <v>68</v>
      </c>
      <c r="BC72" s="105">
        <f t="shared" ref="BC72:BE106" si="104">ROUND(AP72/$AO$2*$BB$2,0)</f>
        <v>20862</v>
      </c>
      <c r="BD72" s="105">
        <f t="shared" si="104"/>
        <v>14606</v>
      </c>
      <c r="BE72" s="105">
        <f t="shared" si="104"/>
        <v>10432</v>
      </c>
      <c r="BF72" s="105">
        <f t="shared" si="101"/>
        <v>10432</v>
      </c>
      <c r="BG72" s="105">
        <f t="shared" si="101"/>
        <v>10432</v>
      </c>
      <c r="BH72" s="105">
        <f t="shared" si="101"/>
        <v>10432</v>
      </c>
      <c r="BI72" s="105">
        <f t="shared" si="101"/>
        <v>36023</v>
      </c>
      <c r="BJ72" s="105">
        <f t="shared" si="101"/>
        <v>15438</v>
      </c>
      <c r="BK72" s="105">
        <f t="shared" si="101"/>
        <v>30877</v>
      </c>
      <c r="BL72" s="105">
        <f t="shared" si="58"/>
        <v>20586</v>
      </c>
      <c r="BM72" s="105">
        <f t="shared" si="58"/>
        <v>514608</v>
      </c>
      <c r="BO72" s="111">
        <v>68</v>
      </c>
      <c r="BP72" s="111">
        <f t="shared" si="75"/>
        <v>34235</v>
      </c>
      <c r="BQ72" s="111">
        <f t="shared" si="76"/>
        <v>23969</v>
      </c>
      <c r="BR72" s="111">
        <f t="shared" si="77"/>
        <v>17119</v>
      </c>
      <c r="BS72" s="111">
        <f t="shared" si="78"/>
        <v>17119</v>
      </c>
      <c r="BT72" s="111">
        <f t="shared" si="79"/>
        <v>17119</v>
      </c>
      <c r="BU72" s="111">
        <f t="shared" si="80"/>
        <v>17119</v>
      </c>
      <c r="BV72" s="111">
        <f t="shared" si="81"/>
        <v>59115</v>
      </c>
      <c r="BW72" s="111">
        <f t="shared" si="82"/>
        <v>25334</v>
      </c>
      <c r="BX72" s="111">
        <f t="shared" si="83"/>
        <v>50670</v>
      </c>
      <c r="BY72" s="111">
        <f t="shared" si="84"/>
        <v>33782</v>
      </c>
      <c r="BZ72" s="111">
        <f t="shared" si="85"/>
        <v>844485</v>
      </c>
      <c r="CB72" s="117">
        <v>68</v>
      </c>
      <c r="CC72" s="117">
        <f t="shared" si="86"/>
        <v>44933</v>
      </c>
      <c r="CD72" s="117">
        <f t="shared" si="87"/>
        <v>31459</v>
      </c>
      <c r="CE72" s="117">
        <f t="shared" si="88"/>
        <v>22469</v>
      </c>
      <c r="CF72" s="117">
        <f t="shared" si="89"/>
        <v>22469</v>
      </c>
      <c r="CG72" s="117">
        <f t="shared" si="90"/>
        <v>22469</v>
      </c>
      <c r="CH72" s="117">
        <f t="shared" si="91"/>
        <v>22469</v>
      </c>
      <c r="CI72" s="117">
        <f t="shared" si="92"/>
        <v>77588</v>
      </c>
      <c r="CJ72" s="117">
        <f t="shared" si="93"/>
        <v>33251</v>
      </c>
      <c r="CK72" s="117">
        <f t="shared" si="94"/>
        <v>66504</v>
      </c>
      <c r="CL72" s="117">
        <f t="shared" si="95"/>
        <v>44339</v>
      </c>
      <c r="CM72" s="117">
        <f t="shared" si="96"/>
        <v>1108387</v>
      </c>
    </row>
    <row r="73" ht="16.5" spans="1:91">
      <c r="A73" s="78">
        <v>69</v>
      </c>
      <c r="B73" s="78">
        <f t="shared" si="97"/>
        <v>8985</v>
      </c>
      <c r="C73" s="86">
        <v>640</v>
      </c>
      <c r="D73" s="78">
        <f t="shared" si="63"/>
        <v>6290</v>
      </c>
      <c r="E73" s="78">
        <f t="shared" si="64"/>
        <v>4493</v>
      </c>
      <c r="F73" s="78">
        <f t="shared" si="65"/>
        <v>4493</v>
      </c>
      <c r="G73" s="78">
        <f t="shared" si="66"/>
        <v>4493</v>
      </c>
      <c r="H73" s="78">
        <f t="shared" si="67"/>
        <v>4493</v>
      </c>
      <c r="I73" s="78">
        <f t="shared" si="68"/>
        <v>15514</v>
      </c>
      <c r="J73" s="78">
        <f t="shared" si="69"/>
        <v>6649</v>
      </c>
      <c r="K73" s="78">
        <f t="shared" si="70"/>
        <v>13298</v>
      </c>
      <c r="L73" s="78">
        <f t="shared" si="71"/>
        <v>8865</v>
      </c>
      <c r="M73" s="78">
        <f t="shared" si="72"/>
        <v>221630</v>
      </c>
      <c r="O73" s="87">
        <v>69</v>
      </c>
      <c r="P73" s="87">
        <f t="shared" si="73"/>
        <v>11231</v>
      </c>
      <c r="Q73" s="87">
        <f t="shared" si="98"/>
        <v>7863</v>
      </c>
      <c r="R73" s="87">
        <f t="shared" si="98"/>
        <v>5616</v>
      </c>
      <c r="S73" s="87">
        <f t="shared" si="98"/>
        <v>5616</v>
      </c>
      <c r="T73" s="87">
        <f t="shared" si="98"/>
        <v>5616</v>
      </c>
      <c r="U73" s="87">
        <f t="shared" si="98"/>
        <v>5616</v>
      </c>
      <c r="V73" s="87">
        <f t="shared" si="74"/>
        <v>19393</v>
      </c>
      <c r="W73" s="87">
        <f t="shared" si="74"/>
        <v>8311</v>
      </c>
      <c r="X73" s="87">
        <f t="shared" si="74"/>
        <v>16623</v>
      </c>
      <c r="Y73" s="87">
        <f t="shared" si="74"/>
        <v>11081</v>
      </c>
      <c r="Z73" s="87">
        <f t="shared" si="74"/>
        <v>277038</v>
      </c>
      <c r="AB73" s="93">
        <v>69</v>
      </c>
      <c r="AC73" s="93">
        <f t="shared" si="102"/>
        <v>13926</v>
      </c>
      <c r="AD73" s="93">
        <f t="shared" si="102"/>
        <v>9750</v>
      </c>
      <c r="AE73" s="93">
        <f t="shared" si="102"/>
        <v>6964</v>
      </c>
      <c r="AF73" s="93">
        <f t="shared" si="99"/>
        <v>6964</v>
      </c>
      <c r="AG73" s="93">
        <f t="shared" si="99"/>
        <v>6964</v>
      </c>
      <c r="AH73" s="93">
        <f t="shared" si="99"/>
        <v>6964</v>
      </c>
      <c r="AI73" s="93">
        <f t="shared" si="99"/>
        <v>24047</v>
      </c>
      <c r="AJ73" s="93">
        <f t="shared" si="99"/>
        <v>10306</v>
      </c>
      <c r="AK73" s="93">
        <f t="shared" si="99"/>
        <v>20613</v>
      </c>
      <c r="AL73" s="93">
        <f t="shared" si="56"/>
        <v>13740</v>
      </c>
      <c r="AM73" s="93">
        <f t="shared" si="56"/>
        <v>343527</v>
      </c>
      <c r="AO73" s="99">
        <v>69</v>
      </c>
      <c r="AP73" s="99">
        <f t="shared" si="103"/>
        <v>17520</v>
      </c>
      <c r="AQ73" s="99">
        <f t="shared" si="103"/>
        <v>12266</v>
      </c>
      <c r="AR73" s="99">
        <f t="shared" si="103"/>
        <v>8761</v>
      </c>
      <c r="AS73" s="99">
        <f t="shared" si="100"/>
        <v>8761</v>
      </c>
      <c r="AT73" s="99">
        <f t="shared" si="100"/>
        <v>8761</v>
      </c>
      <c r="AU73" s="99">
        <f t="shared" si="100"/>
        <v>8761</v>
      </c>
      <c r="AV73" s="99">
        <f t="shared" si="100"/>
        <v>30253</v>
      </c>
      <c r="AW73" s="99">
        <f t="shared" si="100"/>
        <v>12966</v>
      </c>
      <c r="AX73" s="99">
        <f t="shared" si="100"/>
        <v>25932</v>
      </c>
      <c r="AY73" s="99">
        <f t="shared" si="57"/>
        <v>17286</v>
      </c>
      <c r="AZ73" s="99">
        <f t="shared" si="57"/>
        <v>432179</v>
      </c>
      <c r="BB73" s="105">
        <v>69</v>
      </c>
      <c r="BC73" s="105">
        <f t="shared" si="104"/>
        <v>22462</v>
      </c>
      <c r="BD73" s="105">
        <f t="shared" si="104"/>
        <v>15726</v>
      </c>
      <c r="BE73" s="105">
        <f t="shared" si="104"/>
        <v>11232</v>
      </c>
      <c r="BF73" s="105">
        <f t="shared" si="101"/>
        <v>11232</v>
      </c>
      <c r="BG73" s="105">
        <f t="shared" si="101"/>
        <v>11232</v>
      </c>
      <c r="BH73" s="105">
        <f t="shared" si="101"/>
        <v>11232</v>
      </c>
      <c r="BI73" s="105">
        <f t="shared" si="101"/>
        <v>38786</v>
      </c>
      <c r="BJ73" s="105">
        <f t="shared" si="101"/>
        <v>16623</v>
      </c>
      <c r="BK73" s="105">
        <f t="shared" si="101"/>
        <v>33246</v>
      </c>
      <c r="BL73" s="105">
        <f t="shared" si="58"/>
        <v>22162</v>
      </c>
      <c r="BM73" s="105">
        <f t="shared" si="58"/>
        <v>554076</v>
      </c>
      <c r="BO73" s="111">
        <v>69</v>
      </c>
      <c r="BP73" s="111">
        <f t="shared" si="75"/>
        <v>36861</v>
      </c>
      <c r="BQ73" s="111">
        <f t="shared" si="76"/>
        <v>25807</v>
      </c>
      <c r="BR73" s="111">
        <f t="shared" si="77"/>
        <v>18432</v>
      </c>
      <c r="BS73" s="111">
        <f t="shared" si="78"/>
        <v>18432</v>
      </c>
      <c r="BT73" s="111">
        <f t="shared" si="79"/>
        <v>18432</v>
      </c>
      <c r="BU73" s="111">
        <f t="shared" si="80"/>
        <v>18432</v>
      </c>
      <c r="BV73" s="111">
        <f t="shared" si="81"/>
        <v>63649</v>
      </c>
      <c r="BW73" s="111">
        <f t="shared" si="82"/>
        <v>27279</v>
      </c>
      <c r="BX73" s="111">
        <f t="shared" si="83"/>
        <v>54558</v>
      </c>
      <c r="BY73" s="111">
        <f t="shared" si="84"/>
        <v>36368</v>
      </c>
      <c r="BZ73" s="111">
        <f t="shared" si="85"/>
        <v>909253</v>
      </c>
      <c r="CB73" s="117">
        <v>69</v>
      </c>
      <c r="CC73" s="117">
        <f t="shared" si="86"/>
        <v>48380</v>
      </c>
      <c r="CD73" s="117">
        <f t="shared" si="87"/>
        <v>33872</v>
      </c>
      <c r="CE73" s="117">
        <f t="shared" si="88"/>
        <v>24192</v>
      </c>
      <c r="CF73" s="117">
        <f t="shared" si="89"/>
        <v>24192</v>
      </c>
      <c r="CG73" s="117">
        <f t="shared" si="90"/>
        <v>24192</v>
      </c>
      <c r="CH73" s="117">
        <f t="shared" si="91"/>
        <v>24192</v>
      </c>
      <c r="CI73" s="117">
        <f t="shared" si="92"/>
        <v>83539</v>
      </c>
      <c r="CJ73" s="117">
        <f t="shared" si="93"/>
        <v>35804</v>
      </c>
      <c r="CK73" s="117">
        <f t="shared" si="94"/>
        <v>71607</v>
      </c>
      <c r="CL73" s="117">
        <f t="shared" si="95"/>
        <v>47733</v>
      </c>
      <c r="CM73" s="117">
        <f t="shared" si="96"/>
        <v>1193395</v>
      </c>
    </row>
    <row r="74" ht="16.5" spans="1:91">
      <c r="A74" s="78">
        <v>70</v>
      </c>
      <c r="B74" s="78">
        <f t="shared" si="97"/>
        <v>9625</v>
      </c>
      <c r="C74" s="86">
        <v>640</v>
      </c>
      <c r="D74" s="78">
        <f t="shared" si="63"/>
        <v>6738</v>
      </c>
      <c r="E74" s="78">
        <f t="shared" si="64"/>
        <v>4813</v>
      </c>
      <c r="F74" s="78">
        <f t="shared" si="65"/>
        <v>4813</v>
      </c>
      <c r="G74" s="78">
        <f t="shared" si="66"/>
        <v>4813</v>
      </c>
      <c r="H74" s="78">
        <f t="shared" si="67"/>
        <v>4813</v>
      </c>
      <c r="I74" s="78">
        <f t="shared" si="68"/>
        <v>16619</v>
      </c>
      <c r="J74" s="78">
        <f t="shared" si="69"/>
        <v>7122</v>
      </c>
      <c r="K74" s="78">
        <f t="shared" si="70"/>
        <v>14245</v>
      </c>
      <c r="L74" s="78">
        <f t="shared" si="71"/>
        <v>9497</v>
      </c>
      <c r="M74" s="78">
        <f t="shared" si="72"/>
        <v>237417</v>
      </c>
      <c r="O74" s="87">
        <v>70</v>
      </c>
      <c r="P74" s="87">
        <f t="shared" si="73"/>
        <v>12031</v>
      </c>
      <c r="Q74" s="87">
        <f t="shared" si="98"/>
        <v>8423</v>
      </c>
      <c r="R74" s="87">
        <f t="shared" si="98"/>
        <v>6016</v>
      </c>
      <c r="S74" s="87">
        <f t="shared" si="98"/>
        <v>6016</v>
      </c>
      <c r="T74" s="87">
        <f t="shared" si="98"/>
        <v>6016</v>
      </c>
      <c r="U74" s="87">
        <f t="shared" si="98"/>
        <v>6016</v>
      </c>
      <c r="V74" s="87">
        <f t="shared" si="74"/>
        <v>20774</v>
      </c>
      <c r="W74" s="87">
        <f t="shared" si="74"/>
        <v>8903</v>
      </c>
      <c r="X74" s="87">
        <f t="shared" si="74"/>
        <v>17806</v>
      </c>
      <c r="Y74" s="87">
        <f t="shared" si="74"/>
        <v>11871</v>
      </c>
      <c r="Z74" s="87">
        <f t="shared" si="74"/>
        <v>296771</v>
      </c>
      <c r="AB74" s="93">
        <v>70</v>
      </c>
      <c r="AC74" s="93">
        <f t="shared" si="102"/>
        <v>14918</v>
      </c>
      <c r="AD74" s="93">
        <f t="shared" si="102"/>
        <v>10445</v>
      </c>
      <c r="AE74" s="93">
        <f t="shared" si="102"/>
        <v>7460</v>
      </c>
      <c r="AF74" s="93">
        <f t="shared" si="99"/>
        <v>7460</v>
      </c>
      <c r="AG74" s="93">
        <f t="shared" si="99"/>
        <v>7460</v>
      </c>
      <c r="AH74" s="93">
        <f t="shared" si="99"/>
        <v>7460</v>
      </c>
      <c r="AI74" s="93">
        <f t="shared" si="99"/>
        <v>25760</v>
      </c>
      <c r="AJ74" s="93">
        <f t="shared" si="99"/>
        <v>11040</v>
      </c>
      <c r="AK74" s="93">
        <f t="shared" si="99"/>
        <v>22079</v>
      </c>
      <c r="AL74" s="93">
        <f t="shared" si="56"/>
        <v>14720</v>
      </c>
      <c r="AM74" s="93">
        <f t="shared" si="56"/>
        <v>367996</v>
      </c>
      <c r="AO74" s="99">
        <v>70</v>
      </c>
      <c r="AP74" s="99">
        <f t="shared" si="103"/>
        <v>18768</v>
      </c>
      <c r="AQ74" s="99">
        <f t="shared" si="103"/>
        <v>13140</v>
      </c>
      <c r="AR74" s="99">
        <f t="shared" si="103"/>
        <v>9385</v>
      </c>
      <c r="AS74" s="99">
        <f t="shared" si="100"/>
        <v>9385</v>
      </c>
      <c r="AT74" s="99">
        <f t="shared" si="100"/>
        <v>9385</v>
      </c>
      <c r="AU74" s="99">
        <f t="shared" si="100"/>
        <v>9385</v>
      </c>
      <c r="AV74" s="99">
        <f t="shared" si="100"/>
        <v>32408</v>
      </c>
      <c r="AW74" s="99">
        <f t="shared" si="100"/>
        <v>13889</v>
      </c>
      <c r="AX74" s="99">
        <f t="shared" si="100"/>
        <v>27777</v>
      </c>
      <c r="AY74" s="99">
        <f t="shared" si="57"/>
        <v>18519</v>
      </c>
      <c r="AZ74" s="99">
        <f t="shared" si="57"/>
        <v>462963</v>
      </c>
      <c r="BB74" s="105">
        <v>70</v>
      </c>
      <c r="BC74" s="105">
        <f t="shared" si="104"/>
        <v>24062</v>
      </c>
      <c r="BD74" s="105">
        <f t="shared" si="104"/>
        <v>16846</v>
      </c>
      <c r="BE74" s="105">
        <f t="shared" si="104"/>
        <v>12032</v>
      </c>
      <c r="BF74" s="105">
        <f t="shared" si="101"/>
        <v>12032</v>
      </c>
      <c r="BG74" s="105">
        <f t="shared" si="101"/>
        <v>12032</v>
      </c>
      <c r="BH74" s="105">
        <f t="shared" si="101"/>
        <v>12032</v>
      </c>
      <c r="BI74" s="105">
        <f t="shared" si="101"/>
        <v>41549</v>
      </c>
      <c r="BJ74" s="105">
        <f t="shared" si="101"/>
        <v>17806</v>
      </c>
      <c r="BK74" s="105">
        <f t="shared" si="101"/>
        <v>35612</v>
      </c>
      <c r="BL74" s="105">
        <f t="shared" si="58"/>
        <v>23742</v>
      </c>
      <c r="BM74" s="105">
        <f t="shared" si="58"/>
        <v>593542</v>
      </c>
      <c r="BO74" s="111">
        <v>70</v>
      </c>
      <c r="BP74" s="111">
        <f t="shared" si="75"/>
        <v>39486</v>
      </c>
      <c r="BQ74" s="111">
        <f t="shared" si="76"/>
        <v>27645</v>
      </c>
      <c r="BR74" s="111">
        <f t="shared" si="77"/>
        <v>19745</v>
      </c>
      <c r="BS74" s="111">
        <f t="shared" si="78"/>
        <v>19745</v>
      </c>
      <c r="BT74" s="111">
        <f t="shared" si="79"/>
        <v>19745</v>
      </c>
      <c r="BU74" s="111">
        <f t="shared" si="80"/>
        <v>19745</v>
      </c>
      <c r="BV74" s="111">
        <f t="shared" si="81"/>
        <v>68183</v>
      </c>
      <c r="BW74" s="111">
        <f t="shared" si="82"/>
        <v>29220</v>
      </c>
      <c r="BX74" s="111">
        <f t="shared" si="83"/>
        <v>58440</v>
      </c>
      <c r="BY74" s="111">
        <f t="shared" si="84"/>
        <v>38961</v>
      </c>
      <c r="BZ74" s="111">
        <f t="shared" si="85"/>
        <v>974018</v>
      </c>
      <c r="CB74" s="117">
        <v>70</v>
      </c>
      <c r="CC74" s="117">
        <f t="shared" si="86"/>
        <v>51825</v>
      </c>
      <c r="CD74" s="117">
        <f t="shared" si="87"/>
        <v>36284</v>
      </c>
      <c r="CE74" s="117">
        <f t="shared" si="88"/>
        <v>25915</v>
      </c>
      <c r="CF74" s="117">
        <f t="shared" si="89"/>
        <v>25915</v>
      </c>
      <c r="CG74" s="117">
        <f t="shared" si="90"/>
        <v>25915</v>
      </c>
      <c r="CH74" s="117">
        <f t="shared" si="91"/>
        <v>25915</v>
      </c>
      <c r="CI74" s="117">
        <f t="shared" si="92"/>
        <v>89490</v>
      </c>
      <c r="CJ74" s="117">
        <f t="shared" si="93"/>
        <v>38351</v>
      </c>
      <c r="CK74" s="117">
        <f t="shared" si="94"/>
        <v>76703</v>
      </c>
      <c r="CL74" s="117">
        <f t="shared" si="95"/>
        <v>51136</v>
      </c>
      <c r="CM74" s="117">
        <f t="shared" si="96"/>
        <v>1278399</v>
      </c>
    </row>
    <row r="75" ht="16.5" spans="1:91">
      <c r="A75" s="78">
        <v>71</v>
      </c>
      <c r="B75" s="78">
        <f t="shared" si="97"/>
        <v>10265</v>
      </c>
      <c r="C75" s="86">
        <v>640</v>
      </c>
      <c r="D75" s="78">
        <f t="shared" si="63"/>
        <v>7186</v>
      </c>
      <c r="E75" s="78">
        <f t="shared" si="64"/>
        <v>5133</v>
      </c>
      <c r="F75" s="78">
        <f t="shared" si="65"/>
        <v>5133</v>
      </c>
      <c r="G75" s="78">
        <f t="shared" si="66"/>
        <v>5133</v>
      </c>
      <c r="H75" s="78">
        <f t="shared" si="67"/>
        <v>5133</v>
      </c>
      <c r="I75" s="78">
        <f t="shared" si="68"/>
        <v>17724</v>
      </c>
      <c r="J75" s="78">
        <f t="shared" si="69"/>
        <v>7596</v>
      </c>
      <c r="K75" s="78">
        <f t="shared" si="70"/>
        <v>15192</v>
      </c>
      <c r="L75" s="78">
        <f t="shared" si="71"/>
        <v>10128</v>
      </c>
      <c r="M75" s="78">
        <f t="shared" si="72"/>
        <v>253203</v>
      </c>
      <c r="O75" s="87">
        <v>71</v>
      </c>
      <c r="P75" s="87">
        <f t="shared" si="73"/>
        <v>12831</v>
      </c>
      <c r="Q75" s="87">
        <f t="shared" si="98"/>
        <v>8983</v>
      </c>
      <c r="R75" s="87">
        <f t="shared" si="98"/>
        <v>6416</v>
      </c>
      <c r="S75" s="87">
        <f t="shared" si="98"/>
        <v>6416</v>
      </c>
      <c r="T75" s="87">
        <f t="shared" si="98"/>
        <v>6416</v>
      </c>
      <c r="U75" s="87">
        <f t="shared" si="98"/>
        <v>6416</v>
      </c>
      <c r="V75" s="87">
        <f t="shared" si="74"/>
        <v>22155</v>
      </c>
      <c r="W75" s="87">
        <f t="shared" si="74"/>
        <v>9495</v>
      </c>
      <c r="X75" s="87">
        <f t="shared" si="74"/>
        <v>18990</v>
      </c>
      <c r="Y75" s="87">
        <f t="shared" si="74"/>
        <v>12660</v>
      </c>
      <c r="Z75" s="87">
        <f t="shared" si="74"/>
        <v>316504</v>
      </c>
      <c r="AB75" s="93">
        <v>71</v>
      </c>
      <c r="AC75" s="93">
        <f t="shared" si="102"/>
        <v>15910</v>
      </c>
      <c r="AD75" s="93">
        <f t="shared" si="102"/>
        <v>11139</v>
      </c>
      <c r="AE75" s="93">
        <f t="shared" si="102"/>
        <v>7956</v>
      </c>
      <c r="AF75" s="93">
        <f t="shared" si="99"/>
        <v>7956</v>
      </c>
      <c r="AG75" s="93">
        <f t="shared" si="99"/>
        <v>7956</v>
      </c>
      <c r="AH75" s="93">
        <f t="shared" si="99"/>
        <v>7956</v>
      </c>
      <c r="AI75" s="93">
        <f t="shared" si="99"/>
        <v>27472</v>
      </c>
      <c r="AJ75" s="93">
        <f t="shared" si="99"/>
        <v>11774</v>
      </c>
      <c r="AK75" s="93">
        <f t="shared" si="99"/>
        <v>23548</v>
      </c>
      <c r="AL75" s="93">
        <f t="shared" si="56"/>
        <v>15698</v>
      </c>
      <c r="AM75" s="93">
        <f t="shared" si="56"/>
        <v>392465</v>
      </c>
      <c r="AO75" s="99">
        <v>71</v>
      </c>
      <c r="AP75" s="99">
        <f t="shared" si="103"/>
        <v>20016</v>
      </c>
      <c r="AQ75" s="99">
        <f t="shared" si="103"/>
        <v>14014</v>
      </c>
      <c r="AR75" s="99">
        <f t="shared" si="103"/>
        <v>10009</v>
      </c>
      <c r="AS75" s="99">
        <f t="shared" si="100"/>
        <v>10009</v>
      </c>
      <c r="AT75" s="99">
        <f t="shared" si="100"/>
        <v>10009</v>
      </c>
      <c r="AU75" s="99">
        <f t="shared" si="100"/>
        <v>10009</v>
      </c>
      <c r="AV75" s="99">
        <f t="shared" si="100"/>
        <v>34562</v>
      </c>
      <c r="AW75" s="99">
        <f t="shared" si="100"/>
        <v>14812</v>
      </c>
      <c r="AX75" s="99">
        <f t="shared" si="100"/>
        <v>29625</v>
      </c>
      <c r="AY75" s="99">
        <f t="shared" si="57"/>
        <v>19749</v>
      </c>
      <c r="AZ75" s="99">
        <f t="shared" si="57"/>
        <v>493746</v>
      </c>
      <c r="BB75" s="105">
        <v>71</v>
      </c>
      <c r="BC75" s="105">
        <f t="shared" si="104"/>
        <v>25662</v>
      </c>
      <c r="BD75" s="105">
        <f t="shared" si="104"/>
        <v>17967</v>
      </c>
      <c r="BE75" s="105">
        <f t="shared" si="104"/>
        <v>12832</v>
      </c>
      <c r="BF75" s="105">
        <f t="shared" si="101"/>
        <v>12832</v>
      </c>
      <c r="BG75" s="105">
        <f t="shared" si="101"/>
        <v>12832</v>
      </c>
      <c r="BH75" s="105">
        <f t="shared" si="101"/>
        <v>12832</v>
      </c>
      <c r="BI75" s="105">
        <f t="shared" si="101"/>
        <v>44310</v>
      </c>
      <c r="BJ75" s="105">
        <f t="shared" si="101"/>
        <v>18990</v>
      </c>
      <c r="BK75" s="105">
        <f t="shared" si="101"/>
        <v>37981</v>
      </c>
      <c r="BL75" s="105">
        <f t="shared" si="58"/>
        <v>25319</v>
      </c>
      <c r="BM75" s="105">
        <f t="shared" si="58"/>
        <v>633008</v>
      </c>
      <c r="BO75" s="111">
        <v>71</v>
      </c>
      <c r="BP75" s="111">
        <f t="shared" si="75"/>
        <v>42112</v>
      </c>
      <c r="BQ75" s="111">
        <f t="shared" si="76"/>
        <v>29484</v>
      </c>
      <c r="BR75" s="111">
        <f t="shared" si="77"/>
        <v>21058</v>
      </c>
      <c r="BS75" s="111">
        <f t="shared" si="78"/>
        <v>21058</v>
      </c>
      <c r="BT75" s="111">
        <f t="shared" si="79"/>
        <v>21058</v>
      </c>
      <c r="BU75" s="111">
        <f t="shared" si="80"/>
        <v>21058</v>
      </c>
      <c r="BV75" s="111">
        <f t="shared" si="81"/>
        <v>72714</v>
      </c>
      <c r="BW75" s="111">
        <f t="shared" si="82"/>
        <v>31163</v>
      </c>
      <c r="BX75" s="111">
        <f t="shared" si="83"/>
        <v>62328</v>
      </c>
      <c r="BY75" s="111">
        <f t="shared" si="84"/>
        <v>41549</v>
      </c>
      <c r="BZ75" s="111">
        <f t="shared" si="85"/>
        <v>1038782</v>
      </c>
      <c r="CB75" s="117">
        <v>71</v>
      </c>
      <c r="CC75" s="117">
        <f t="shared" si="86"/>
        <v>55272</v>
      </c>
      <c r="CD75" s="117">
        <f t="shared" si="87"/>
        <v>38698</v>
      </c>
      <c r="CE75" s="117">
        <f t="shared" si="88"/>
        <v>27639</v>
      </c>
      <c r="CF75" s="117">
        <f t="shared" si="89"/>
        <v>27639</v>
      </c>
      <c r="CG75" s="117">
        <f t="shared" si="90"/>
        <v>27639</v>
      </c>
      <c r="CH75" s="117">
        <f t="shared" si="91"/>
        <v>27639</v>
      </c>
      <c r="CI75" s="117">
        <f t="shared" si="92"/>
        <v>95437</v>
      </c>
      <c r="CJ75" s="117">
        <f t="shared" si="93"/>
        <v>40901</v>
      </c>
      <c r="CK75" s="117">
        <f t="shared" si="94"/>
        <v>81806</v>
      </c>
      <c r="CL75" s="117">
        <f t="shared" si="95"/>
        <v>54533</v>
      </c>
      <c r="CM75" s="117">
        <f t="shared" si="96"/>
        <v>1363401</v>
      </c>
    </row>
    <row r="76" ht="16.5" spans="1:91">
      <c r="A76" s="78">
        <v>72</v>
      </c>
      <c r="B76" s="78">
        <f t="shared" si="97"/>
        <v>10905</v>
      </c>
      <c r="C76" s="86">
        <v>640</v>
      </c>
      <c r="D76" s="78">
        <f t="shared" si="63"/>
        <v>7634</v>
      </c>
      <c r="E76" s="78">
        <f t="shared" si="64"/>
        <v>5453</v>
      </c>
      <c r="F76" s="78">
        <f t="shared" si="65"/>
        <v>5453</v>
      </c>
      <c r="G76" s="78">
        <f t="shared" si="66"/>
        <v>5453</v>
      </c>
      <c r="H76" s="78">
        <f t="shared" si="67"/>
        <v>5453</v>
      </c>
      <c r="I76" s="78">
        <f t="shared" si="68"/>
        <v>18829</v>
      </c>
      <c r="J76" s="78">
        <f t="shared" si="69"/>
        <v>8070</v>
      </c>
      <c r="K76" s="78">
        <f t="shared" si="70"/>
        <v>16139</v>
      </c>
      <c r="L76" s="78">
        <f t="shared" si="71"/>
        <v>10759</v>
      </c>
      <c r="M76" s="78">
        <f t="shared" si="72"/>
        <v>268990</v>
      </c>
      <c r="O76" s="87">
        <v>72</v>
      </c>
      <c r="P76" s="87">
        <f t="shared" si="73"/>
        <v>13631</v>
      </c>
      <c r="Q76" s="87">
        <f t="shared" si="98"/>
        <v>9543</v>
      </c>
      <c r="R76" s="87">
        <f t="shared" si="98"/>
        <v>6816</v>
      </c>
      <c r="S76" s="87">
        <f t="shared" si="98"/>
        <v>6816</v>
      </c>
      <c r="T76" s="87">
        <f t="shared" si="98"/>
        <v>6816</v>
      </c>
      <c r="U76" s="87">
        <f t="shared" si="98"/>
        <v>6816</v>
      </c>
      <c r="V76" s="87">
        <f t="shared" si="74"/>
        <v>23536</v>
      </c>
      <c r="W76" s="87">
        <f t="shared" si="74"/>
        <v>10088</v>
      </c>
      <c r="X76" s="87">
        <f t="shared" si="74"/>
        <v>20174</v>
      </c>
      <c r="Y76" s="87">
        <f t="shared" si="74"/>
        <v>13449</v>
      </c>
      <c r="Z76" s="87">
        <f t="shared" si="74"/>
        <v>336238</v>
      </c>
      <c r="AB76" s="93">
        <v>72</v>
      </c>
      <c r="AC76" s="93">
        <f t="shared" si="102"/>
        <v>16902</v>
      </c>
      <c r="AD76" s="93">
        <f t="shared" si="102"/>
        <v>11833</v>
      </c>
      <c r="AE76" s="93">
        <f t="shared" si="102"/>
        <v>8452</v>
      </c>
      <c r="AF76" s="93">
        <f t="shared" si="99"/>
        <v>8452</v>
      </c>
      <c r="AG76" s="93">
        <f t="shared" si="99"/>
        <v>8452</v>
      </c>
      <c r="AH76" s="93">
        <f t="shared" si="99"/>
        <v>8452</v>
      </c>
      <c r="AI76" s="93">
        <f t="shared" si="99"/>
        <v>29185</v>
      </c>
      <c r="AJ76" s="93">
        <f t="shared" si="99"/>
        <v>12509</v>
      </c>
      <c r="AK76" s="93">
        <f t="shared" si="99"/>
        <v>25016</v>
      </c>
      <c r="AL76" s="93">
        <f t="shared" si="56"/>
        <v>16677</v>
      </c>
      <c r="AM76" s="93">
        <f t="shared" si="56"/>
        <v>416935</v>
      </c>
      <c r="AO76" s="99">
        <v>72</v>
      </c>
      <c r="AP76" s="99">
        <f t="shared" si="103"/>
        <v>21264</v>
      </c>
      <c r="AQ76" s="99">
        <f t="shared" si="103"/>
        <v>14887</v>
      </c>
      <c r="AR76" s="99">
        <f t="shared" si="103"/>
        <v>10633</v>
      </c>
      <c r="AS76" s="99">
        <f t="shared" si="100"/>
        <v>10633</v>
      </c>
      <c r="AT76" s="99">
        <f t="shared" si="100"/>
        <v>10633</v>
      </c>
      <c r="AU76" s="99">
        <f t="shared" si="100"/>
        <v>10633</v>
      </c>
      <c r="AV76" s="99">
        <f t="shared" si="100"/>
        <v>36717</v>
      </c>
      <c r="AW76" s="99">
        <f t="shared" si="100"/>
        <v>15737</v>
      </c>
      <c r="AX76" s="99">
        <f t="shared" si="100"/>
        <v>31472</v>
      </c>
      <c r="AY76" s="99">
        <f t="shared" si="57"/>
        <v>20981</v>
      </c>
      <c r="AZ76" s="99">
        <f t="shared" si="57"/>
        <v>524531</v>
      </c>
      <c r="BB76" s="105">
        <v>72</v>
      </c>
      <c r="BC76" s="105">
        <f t="shared" si="104"/>
        <v>27262</v>
      </c>
      <c r="BD76" s="105">
        <f t="shared" si="104"/>
        <v>19086</v>
      </c>
      <c r="BE76" s="105">
        <f t="shared" si="104"/>
        <v>13632</v>
      </c>
      <c r="BF76" s="105">
        <f t="shared" si="101"/>
        <v>13632</v>
      </c>
      <c r="BG76" s="105">
        <f t="shared" si="101"/>
        <v>13632</v>
      </c>
      <c r="BH76" s="105">
        <f t="shared" si="101"/>
        <v>13632</v>
      </c>
      <c r="BI76" s="105">
        <f t="shared" si="101"/>
        <v>47073</v>
      </c>
      <c r="BJ76" s="105">
        <f t="shared" si="101"/>
        <v>20176</v>
      </c>
      <c r="BK76" s="105">
        <f t="shared" si="101"/>
        <v>40349</v>
      </c>
      <c r="BL76" s="105">
        <f t="shared" si="58"/>
        <v>26899</v>
      </c>
      <c r="BM76" s="105">
        <f t="shared" si="58"/>
        <v>672476</v>
      </c>
      <c r="BO76" s="111">
        <v>72</v>
      </c>
      <c r="BP76" s="111">
        <f t="shared" si="75"/>
        <v>44738</v>
      </c>
      <c r="BQ76" s="111">
        <f t="shared" si="76"/>
        <v>31321</v>
      </c>
      <c r="BR76" s="111">
        <f t="shared" si="77"/>
        <v>22370</v>
      </c>
      <c r="BS76" s="111">
        <f t="shared" si="78"/>
        <v>22370</v>
      </c>
      <c r="BT76" s="111">
        <f t="shared" si="79"/>
        <v>22370</v>
      </c>
      <c r="BU76" s="111">
        <f t="shared" si="80"/>
        <v>22370</v>
      </c>
      <c r="BV76" s="111">
        <f t="shared" si="81"/>
        <v>77248</v>
      </c>
      <c r="BW76" s="111">
        <f t="shared" si="82"/>
        <v>33109</v>
      </c>
      <c r="BX76" s="111">
        <f t="shared" si="83"/>
        <v>66214</v>
      </c>
      <c r="BY76" s="111">
        <f t="shared" si="84"/>
        <v>44142</v>
      </c>
      <c r="BZ76" s="111">
        <f t="shared" si="85"/>
        <v>1103550</v>
      </c>
      <c r="CB76" s="117">
        <v>72</v>
      </c>
      <c r="CC76" s="117">
        <f t="shared" si="86"/>
        <v>58719</v>
      </c>
      <c r="CD76" s="117">
        <f t="shared" si="87"/>
        <v>41109</v>
      </c>
      <c r="CE76" s="117">
        <f t="shared" si="88"/>
        <v>29361</v>
      </c>
      <c r="CF76" s="117">
        <f t="shared" si="89"/>
        <v>29361</v>
      </c>
      <c r="CG76" s="117">
        <f t="shared" si="90"/>
        <v>29361</v>
      </c>
      <c r="CH76" s="117">
        <f t="shared" si="91"/>
        <v>29361</v>
      </c>
      <c r="CI76" s="117">
        <f t="shared" si="92"/>
        <v>101388</v>
      </c>
      <c r="CJ76" s="117">
        <f t="shared" si="93"/>
        <v>43456</v>
      </c>
      <c r="CK76" s="117">
        <f t="shared" si="94"/>
        <v>86906</v>
      </c>
      <c r="CL76" s="117">
        <f t="shared" si="95"/>
        <v>57936</v>
      </c>
      <c r="CM76" s="117">
        <f t="shared" si="96"/>
        <v>1448409</v>
      </c>
    </row>
    <row r="77" ht="16.5" spans="1:91">
      <c r="A77" s="78">
        <v>73</v>
      </c>
      <c r="B77" s="78">
        <f t="shared" si="97"/>
        <v>11545</v>
      </c>
      <c r="C77" s="86">
        <v>640</v>
      </c>
      <c r="D77" s="78">
        <f t="shared" si="63"/>
        <v>8082</v>
      </c>
      <c r="E77" s="78">
        <f t="shared" si="64"/>
        <v>5773</v>
      </c>
      <c r="F77" s="78">
        <f t="shared" si="65"/>
        <v>5773</v>
      </c>
      <c r="G77" s="78">
        <f t="shared" si="66"/>
        <v>5773</v>
      </c>
      <c r="H77" s="78">
        <f t="shared" si="67"/>
        <v>5773</v>
      </c>
      <c r="I77" s="78">
        <f t="shared" si="68"/>
        <v>19934</v>
      </c>
      <c r="J77" s="78">
        <f t="shared" si="69"/>
        <v>8543</v>
      </c>
      <c r="K77" s="78">
        <f t="shared" si="70"/>
        <v>17087</v>
      </c>
      <c r="L77" s="78">
        <f t="shared" si="71"/>
        <v>11391</v>
      </c>
      <c r="M77" s="78">
        <f t="shared" si="72"/>
        <v>284777</v>
      </c>
      <c r="O77" s="87">
        <v>73</v>
      </c>
      <c r="P77" s="87">
        <f t="shared" si="73"/>
        <v>14431</v>
      </c>
      <c r="Q77" s="87">
        <f t="shared" si="98"/>
        <v>10103</v>
      </c>
      <c r="R77" s="87">
        <f t="shared" si="98"/>
        <v>7216</v>
      </c>
      <c r="S77" s="87">
        <f t="shared" si="98"/>
        <v>7216</v>
      </c>
      <c r="T77" s="87">
        <f t="shared" si="98"/>
        <v>7216</v>
      </c>
      <c r="U77" s="87">
        <f t="shared" si="98"/>
        <v>7216</v>
      </c>
      <c r="V77" s="87">
        <f t="shared" si="74"/>
        <v>24918</v>
      </c>
      <c r="W77" s="87">
        <f t="shared" si="74"/>
        <v>10679</v>
      </c>
      <c r="X77" s="87">
        <f t="shared" si="74"/>
        <v>21359</v>
      </c>
      <c r="Y77" s="87">
        <f t="shared" si="74"/>
        <v>14239</v>
      </c>
      <c r="Z77" s="87">
        <f t="shared" si="74"/>
        <v>355971</v>
      </c>
      <c r="AB77" s="93">
        <v>73</v>
      </c>
      <c r="AC77" s="93">
        <f t="shared" si="102"/>
        <v>17894</v>
      </c>
      <c r="AD77" s="93">
        <f t="shared" si="102"/>
        <v>12528</v>
      </c>
      <c r="AE77" s="93">
        <f t="shared" si="102"/>
        <v>8948</v>
      </c>
      <c r="AF77" s="93">
        <f t="shared" si="99"/>
        <v>8948</v>
      </c>
      <c r="AG77" s="93">
        <f t="shared" si="99"/>
        <v>8948</v>
      </c>
      <c r="AH77" s="93">
        <f t="shared" si="99"/>
        <v>8948</v>
      </c>
      <c r="AI77" s="93">
        <f t="shared" si="99"/>
        <v>30898</v>
      </c>
      <c r="AJ77" s="93">
        <f t="shared" si="99"/>
        <v>13242</v>
      </c>
      <c r="AK77" s="93">
        <f t="shared" si="99"/>
        <v>26485</v>
      </c>
      <c r="AL77" s="93">
        <f t="shared" si="56"/>
        <v>17656</v>
      </c>
      <c r="AM77" s="93">
        <f t="shared" si="56"/>
        <v>441404</v>
      </c>
      <c r="AO77" s="99">
        <v>73</v>
      </c>
      <c r="AP77" s="99">
        <f t="shared" si="103"/>
        <v>22512</v>
      </c>
      <c r="AQ77" s="99">
        <f t="shared" si="103"/>
        <v>15761</v>
      </c>
      <c r="AR77" s="99">
        <f t="shared" si="103"/>
        <v>11257</v>
      </c>
      <c r="AS77" s="99">
        <f t="shared" si="100"/>
        <v>11257</v>
      </c>
      <c r="AT77" s="99">
        <f t="shared" si="100"/>
        <v>11257</v>
      </c>
      <c r="AU77" s="99">
        <f t="shared" si="100"/>
        <v>11257</v>
      </c>
      <c r="AV77" s="99">
        <f t="shared" si="100"/>
        <v>38872</v>
      </c>
      <c r="AW77" s="99">
        <f t="shared" si="100"/>
        <v>16659</v>
      </c>
      <c r="AX77" s="99">
        <f t="shared" si="100"/>
        <v>33320</v>
      </c>
      <c r="AY77" s="99">
        <f t="shared" si="57"/>
        <v>22212</v>
      </c>
      <c r="AZ77" s="99">
        <f t="shared" si="57"/>
        <v>555315</v>
      </c>
      <c r="BB77" s="105">
        <v>73</v>
      </c>
      <c r="BC77" s="105">
        <f t="shared" si="104"/>
        <v>28862</v>
      </c>
      <c r="BD77" s="105">
        <f t="shared" si="104"/>
        <v>20206</v>
      </c>
      <c r="BE77" s="105">
        <f t="shared" si="104"/>
        <v>14432</v>
      </c>
      <c r="BF77" s="105">
        <f t="shared" si="101"/>
        <v>14432</v>
      </c>
      <c r="BG77" s="105">
        <f t="shared" si="101"/>
        <v>14432</v>
      </c>
      <c r="BH77" s="105">
        <f t="shared" si="101"/>
        <v>14432</v>
      </c>
      <c r="BI77" s="105">
        <f t="shared" si="101"/>
        <v>49836</v>
      </c>
      <c r="BJ77" s="105">
        <f t="shared" si="101"/>
        <v>21358</v>
      </c>
      <c r="BK77" s="105">
        <f t="shared" si="101"/>
        <v>42718</v>
      </c>
      <c r="BL77" s="105">
        <f t="shared" si="58"/>
        <v>28477</v>
      </c>
      <c r="BM77" s="105">
        <f t="shared" si="58"/>
        <v>711942</v>
      </c>
      <c r="BO77" s="111">
        <v>73</v>
      </c>
      <c r="BP77" s="111">
        <f t="shared" si="75"/>
        <v>47363</v>
      </c>
      <c r="BQ77" s="111">
        <f t="shared" si="76"/>
        <v>33159</v>
      </c>
      <c r="BR77" s="111">
        <f t="shared" si="77"/>
        <v>23683</v>
      </c>
      <c r="BS77" s="111">
        <f t="shared" si="78"/>
        <v>23683</v>
      </c>
      <c r="BT77" s="111">
        <f t="shared" si="79"/>
        <v>23683</v>
      </c>
      <c r="BU77" s="111">
        <f t="shared" si="80"/>
        <v>23683</v>
      </c>
      <c r="BV77" s="111">
        <f t="shared" si="81"/>
        <v>81782</v>
      </c>
      <c r="BW77" s="111">
        <f t="shared" si="82"/>
        <v>35049</v>
      </c>
      <c r="BX77" s="111">
        <f t="shared" si="83"/>
        <v>70101</v>
      </c>
      <c r="BY77" s="111">
        <f t="shared" si="84"/>
        <v>46731</v>
      </c>
      <c r="BZ77" s="111">
        <f t="shared" si="85"/>
        <v>1168315</v>
      </c>
      <c r="CB77" s="117">
        <v>73</v>
      </c>
      <c r="CC77" s="117">
        <f t="shared" si="86"/>
        <v>62164</v>
      </c>
      <c r="CD77" s="117">
        <f t="shared" si="87"/>
        <v>43521</v>
      </c>
      <c r="CE77" s="117">
        <f t="shared" si="88"/>
        <v>31084</v>
      </c>
      <c r="CF77" s="117">
        <f t="shared" si="89"/>
        <v>31084</v>
      </c>
      <c r="CG77" s="117">
        <f t="shared" si="90"/>
        <v>31084</v>
      </c>
      <c r="CH77" s="117">
        <f t="shared" si="91"/>
        <v>31084</v>
      </c>
      <c r="CI77" s="117">
        <f t="shared" si="92"/>
        <v>107339</v>
      </c>
      <c r="CJ77" s="117">
        <f t="shared" si="93"/>
        <v>46002</v>
      </c>
      <c r="CK77" s="117">
        <f t="shared" si="94"/>
        <v>92008</v>
      </c>
      <c r="CL77" s="117">
        <f t="shared" si="95"/>
        <v>61334</v>
      </c>
      <c r="CM77" s="117">
        <f t="shared" si="96"/>
        <v>1533413</v>
      </c>
    </row>
    <row r="78" ht="16.5" spans="1:91">
      <c r="A78" s="78">
        <v>74</v>
      </c>
      <c r="B78" s="78">
        <f t="shared" si="97"/>
        <v>12825</v>
      </c>
      <c r="C78" s="86">
        <v>1280</v>
      </c>
      <c r="D78" s="78">
        <f t="shared" si="63"/>
        <v>8978</v>
      </c>
      <c r="E78" s="78">
        <f t="shared" si="64"/>
        <v>6413</v>
      </c>
      <c r="F78" s="78">
        <f t="shared" si="65"/>
        <v>6413</v>
      </c>
      <c r="G78" s="78">
        <f t="shared" si="66"/>
        <v>6413</v>
      </c>
      <c r="H78" s="78">
        <f t="shared" si="67"/>
        <v>6413</v>
      </c>
      <c r="I78" s="78">
        <f t="shared" si="68"/>
        <v>22145</v>
      </c>
      <c r="J78" s="78">
        <f t="shared" si="69"/>
        <v>9491</v>
      </c>
      <c r="K78" s="78">
        <f t="shared" si="70"/>
        <v>18981</v>
      </c>
      <c r="L78" s="78">
        <f t="shared" si="71"/>
        <v>12654</v>
      </c>
      <c r="M78" s="78">
        <f t="shared" si="72"/>
        <v>316350</v>
      </c>
      <c r="O78" s="87">
        <v>74</v>
      </c>
      <c r="P78" s="87">
        <f t="shared" si="73"/>
        <v>16031</v>
      </c>
      <c r="Q78" s="87">
        <f t="shared" si="98"/>
        <v>11223</v>
      </c>
      <c r="R78" s="87">
        <f t="shared" si="98"/>
        <v>8016</v>
      </c>
      <c r="S78" s="87">
        <f t="shared" si="98"/>
        <v>8016</v>
      </c>
      <c r="T78" s="87">
        <f t="shared" si="98"/>
        <v>8016</v>
      </c>
      <c r="U78" s="87">
        <f t="shared" si="98"/>
        <v>8016</v>
      </c>
      <c r="V78" s="87">
        <f t="shared" si="74"/>
        <v>27681</v>
      </c>
      <c r="W78" s="87">
        <f t="shared" si="74"/>
        <v>11864</v>
      </c>
      <c r="X78" s="87">
        <f t="shared" si="74"/>
        <v>23726</v>
      </c>
      <c r="Y78" s="87">
        <f t="shared" si="74"/>
        <v>15818</v>
      </c>
      <c r="Z78" s="87">
        <f t="shared" si="74"/>
        <v>395438</v>
      </c>
      <c r="AB78" s="93">
        <v>74</v>
      </c>
      <c r="AC78" s="93">
        <f t="shared" si="102"/>
        <v>19878</v>
      </c>
      <c r="AD78" s="93">
        <f t="shared" si="102"/>
        <v>13917</v>
      </c>
      <c r="AE78" s="93">
        <f t="shared" si="102"/>
        <v>9940</v>
      </c>
      <c r="AF78" s="93">
        <f t="shared" si="99"/>
        <v>9940</v>
      </c>
      <c r="AG78" s="93">
        <f t="shared" si="99"/>
        <v>9940</v>
      </c>
      <c r="AH78" s="93">
        <f t="shared" si="99"/>
        <v>9940</v>
      </c>
      <c r="AI78" s="93">
        <f t="shared" si="99"/>
        <v>34324</v>
      </c>
      <c r="AJ78" s="93">
        <f t="shared" si="99"/>
        <v>14711</v>
      </c>
      <c r="AK78" s="93">
        <f t="shared" si="99"/>
        <v>29420</v>
      </c>
      <c r="AL78" s="93">
        <f t="shared" si="56"/>
        <v>19614</v>
      </c>
      <c r="AM78" s="93">
        <f t="shared" si="56"/>
        <v>490343</v>
      </c>
      <c r="AO78" s="99">
        <v>74</v>
      </c>
      <c r="AP78" s="99">
        <f t="shared" si="103"/>
        <v>25008</v>
      </c>
      <c r="AQ78" s="99">
        <f t="shared" si="103"/>
        <v>17508</v>
      </c>
      <c r="AR78" s="99">
        <f t="shared" si="103"/>
        <v>12505</v>
      </c>
      <c r="AS78" s="99">
        <f t="shared" si="100"/>
        <v>12505</v>
      </c>
      <c r="AT78" s="99">
        <f t="shared" si="100"/>
        <v>12505</v>
      </c>
      <c r="AU78" s="99">
        <f t="shared" si="100"/>
        <v>12505</v>
      </c>
      <c r="AV78" s="99">
        <f t="shared" si="100"/>
        <v>43182</v>
      </c>
      <c r="AW78" s="99">
        <f t="shared" si="100"/>
        <v>18507</v>
      </c>
      <c r="AX78" s="99">
        <f t="shared" si="100"/>
        <v>37012</v>
      </c>
      <c r="AY78" s="99">
        <f t="shared" si="57"/>
        <v>24676</v>
      </c>
      <c r="AZ78" s="99">
        <f t="shared" si="57"/>
        <v>616883</v>
      </c>
      <c r="BB78" s="105">
        <v>74</v>
      </c>
      <c r="BC78" s="105">
        <f t="shared" si="104"/>
        <v>32062</v>
      </c>
      <c r="BD78" s="105">
        <f t="shared" si="104"/>
        <v>22446</v>
      </c>
      <c r="BE78" s="105">
        <f t="shared" si="104"/>
        <v>16032</v>
      </c>
      <c r="BF78" s="105">
        <f t="shared" si="101"/>
        <v>16032</v>
      </c>
      <c r="BG78" s="105">
        <f t="shared" si="101"/>
        <v>16032</v>
      </c>
      <c r="BH78" s="105">
        <f t="shared" si="101"/>
        <v>16032</v>
      </c>
      <c r="BI78" s="105">
        <f t="shared" si="101"/>
        <v>55362</v>
      </c>
      <c r="BJ78" s="105">
        <f t="shared" si="101"/>
        <v>23727</v>
      </c>
      <c r="BK78" s="105">
        <f t="shared" si="101"/>
        <v>47451</v>
      </c>
      <c r="BL78" s="105">
        <f t="shared" si="58"/>
        <v>31636</v>
      </c>
      <c r="BM78" s="105">
        <f t="shared" si="58"/>
        <v>790876</v>
      </c>
      <c r="BO78" s="111">
        <v>74</v>
      </c>
      <c r="BP78" s="111">
        <f t="shared" si="75"/>
        <v>52615</v>
      </c>
      <c r="BQ78" s="111">
        <f t="shared" si="76"/>
        <v>36834</v>
      </c>
      <c r="BR78" s="111">
        <f t="shared" si="77"/>
        <v>26309</v>
      </c>
      <c r="BS78" s="111">
        <f t="shared" si="78"/>
        <v>26309</v>
      </c>
      <c r="BT78" s="111">
        <f t="shared" si="79"/>
        <v>26309</v>
      </c>
      <c r="BU78" s="111">
        <f t="shared" si="80"/>
        <v>26309</v>
      </c>
      <c r="BV78" s="111">
        <f t="shared" si="81"/>
        <v>90850</v>
      </c>
      <c r="BW78" s="111">
        <f t="shared" si="82"/>
        <v>38937</v>
      </c>
      <c r="BX78" s="111">
        <f t="shared" si="83"/>
        <v>77868</v>
      </c>
      <c r="BY78" s="111">
        <f t="shared" si="84"/>
        <v>51915</v>
      </c>
      <c r="BZ78" s="111">
        <f t="shared" si="85"/>
        <v>1297848</v>
      </c>
      <c r="CB78" s="117">
        <v>74</v>
      </c>
      <c r="CC78" s="117">
        <f t="shared" si="86"/>
        <v>69057</v>
      </c>
      <c r="CD78" s="117">
        <f t="shared" si="87"/>
        <v>48345</v>
      </c>
      <c r="CE78" s="117">
        <f t="shared" si="88"/>
        <v>34531</v>
      </c>
      <c r="CF78" s="117">
        <f t="shared" si="89"/>
        <v>34531</v>
      </c>
      <c r="CG78" s="117">
        <f t="shared" si="90"/>
        <v>34531</v>
      </c>
      <c r="CH78" s="117">
        <f t="shared" si="91"/>
        <v>34531</v>
      </c>
      <c r="CI78" s="117">
        <f t="shared" si="92"/>
        <v>119241</v>
      </c>
      <c r="CJ78" s="117">
        <f t="shared" si="93"/>
        <v>51105</v>
      </c>
      <c r="CK78" s="117">
        <f t="shared" si="94"/>
        <v>102202</v>
      </c>
      <c r="CL78" s="117">
        <f t="shared" si="95"/>
        <v>68138</v>
      </c>
      <c r="CM78" s="117">
        <f t="shared" si="96"/>
        <v>1703426</v>
      </c>
    </row>
    <row r="79" ht="16.5" spans="1:91">
      <c r="A79" s="78">
        <v>75</v>
      </c>
      <c r="B79" s="78">
        <f t="shared" si="97"/>
        <v>14105</v>
      </c>
      <c r="C79" s="86">
        <v>1280</v>
      </c>
      <c r="D79" s="78">
        <f t="shared" si="63"/>
        <v>9874</v>
      </c>
      <c r="E79" s="78">
        <f t="shared" si="64"/>
        <v>7053</v>
      </c>
      <c r="F79" s="78">
        <f t="shared" si="65"/>
        <v>7053</v>
      </c>
      <c r="G79" s="78">
        <f t="shared" si="66"/>
        <v>7053</v>
      </c>
      <c r="H79" s="78">
        <f t="shared" si="67"/>
        <v>7053</v>
      </c>
      <c r="I79" s="78">
        <f t="shared" si="68"/>
        <v>24355</v>
      </c>
      <c r="J79" s="78">
        <f t="shared" si="69"/>
        <v>10438</v>
      </c>
      <c r="K79" s="78">
        <f t="shared" si="70"/>
        <v>20875</v>
      </c>
      <c r="L79" s="78">
        <f t="shared" si="71"/>
        <v>13917</v>
      </c>
      <c r="M79" s="78">
        <f t="shared" si="72"/>
        <v>347923</v>
      </c>
      <c r="O79" s="87">
        <v>75</v>
      </c>
      <c r="P79" s="87">
        <f t="shared" si="73"/>
        <v>17631</v>
      </c>
      <c r="Q79" s="87">
        <f t="shared" si="98"/>
        <v>12343</v>
      </c>
      <c r="R79" s="87">
        <f t="shared" si="98"/>
        <v>8816</v>
      </c>
      <c r="S79" s="87">
        <f t="shared" si="98"/>
        <v>8816</v>
      </c>
      <c r="T79" s="87">
        <f t="shared" si="98"/>
        <v>8816</v>
      </c>
      <c r="U79" s="87">
        <f t="shared" si="98"/>
        <v>8816</v>
      </c>
      <c r="V79" s="87">
        <f t="shared" si="74"/>
        <v>30444</v>
      </c>
      <c r="W79" s="87">
        <f t="shared" si="74"/>
        <v>13048</v>
      </c>
      <c r="X79" s="87">
        <f t="shared" si="74"/>
        <v>26094</v>
      </c>
      <c r="Y79" s="87">
        <f t="shared" si="74"/>
        <v>17396</v>
      </c>
      <c r="Z79" s="87">
        <f t="shared" si="74"/>
        <v>434904</v>
      </c>
      <c r="AB79" s="93">
        <v>75</v>
      </c>
      <c r="AC79" s="93">
        <f t="shared" si="102"/>
        <v>21862</v>
      </c>
      <c r="AD79" s="93">
        <f t="shared" si="102"/>
        <v>15305</v>
      </c>
      <c r="AE79" s="93">
        <f t="shared" si="102"/>
        <v>10932</v>
      </c>
      <c r="AF79" s="93">
        <f t="shared" si="99"/>
        <v>10932</v>
      </c>
      <c r="AG79" s="93">
        <f t="shared" si="99"/>
        <v>10932</v>
      </c>
      <c r="AH79" s="93">
        <f t="shared" si="99"/>
        <v>10932</v>
      </c>
      <c r="AI79" s="93">
        <f t="shared" si="99"/>
        <v>37751</v>
      </c>
      <c r="AJ79" s="93">
        <f t="shared" si="99"/>
        <v>16180</v>
      </c>
      <c r="AK79" s="93">
        <f t="shared" si="99"/>
        <v>32357</v>
      </c>
      <c r="AL79" s="93">
        <f t="shared" si="56"/>
        <v>21571</v>
      </c>
      <c r="AM79" s="93">
        <f t="shared" si="56"/>
        <v>539281</v>
      </c>
      <c r="AO79" s="99">
        <v>75</v>
      </c>
      <c r="AP79" s="99">
        <f t="shared" si="103"/>
        <v>27504</v>
      </c>
      <c r="AQ79" s="99">
        <f t="shared" si="103"/>
        <v>19255</v>
      </c>
      <c r="AR79" s="99">
        <f t="shared" si="103"/>
        <v>13753</v>
      </c>
      <c r="AS79" s="99">
        <f t="shared" si="100"/>
        <v>13753</v>
      </c>
      <c r="AT79" s="99">
        <f t="shared" si="100"/>
        <v>13753</v>
      </c>
      <c r="AU79" s="99">
        <f t="shared" si="100"/>
        <v>13753</v>
      </c>
      <c r="AV79" s="99">
        <f t="shared" si="100"/>
        <v>47493</v>
      </c>
      <c r="AW79" s="99">
        <f t="shared" si="100"/>
        <v>20355</v>
      </c>
      <c r="AX79" s="99">
        <f t="shared" si="100"/>
        <v>40707</v>
      </c>
      <c r="AY79" s="99">
        <f t="shared" si="57"/>
        <v>27138</v>
      </c>
      <c r="AZ79" s="99">
        <f t="shared" si="57"/>
        <v>678450</v>
      </c>
      <c r="BB79" s="105">
        <v>75</v>
      </c>
      <c r="BC79" s="105">
        <f t="shared" si="104"/>
        <v>35262</v>
      </c>
      <c r="BD79" s="105">
        <f t="shared" si="104"/>
        <v>24686</v>
      </c>
      <c r="BE79" s="105">
        <f t="shared" si="104"/>
        <v>17632</v>
      </c>
      <c r="BF79" s="105">
        <f t="shared" si="101"/>
        <v>17632</v>
      </c>
      <c r="BG79" s="105">
        <f t="shared" si="101"/>
        <v>17632</v>
      </c>
      <c r="BH79" s="105">
        <f t="shared" si="101"/>
        <v>17632</v>
      </c>
      <c r="BI79" s="105">
        <f t="shared" si="101"/>
        <v>60888</v>
      </c>
      <c r="BJ79" s="105">
        <f t="shared" si="101"/>
        <v>26096</v>
      </c>
      <c r="BK79" s="105">
        <f t="shared" si="101"/>
        <v>52188</v>
      </c>
      <c r="BL79" s="105">
        <f t="shared" si="58"/>
        <v>34792</v>
      </c>
      <c r="BM79" s="105">
        <f t="shared" si="58"/>
        <v>869808</v>
      </c>
      <c r="BO79" s="111">
        <v>75</v>
      </c>
      <c r="BP79" s="111">
        <f t="shared" si="75"/>
        <v>57866</v>
      </c>
      <c r="BQ79" s="111">
        <f t="shared" si="76"/>
        <v>40510</v>
      </c>
      <c r="BR79" s="111">
        <f t="shared" si="77"/>
        <v>28935</v>
      </c>
      <c r="BS79" s="111">
        <f t="shared" si="78"/>
        <v>28935</v>
      </c>
      <c r="BT79" s="111">
        <f t="shared" si="79"/>
        <v>28935</v>
      </c>
      <c r="BU79" s="111">
        <f t="shared" si="80"/>
        <v>28935</v>
      </c>
      <c r="BV79" s="111">
        <f t="shared" si="81"/>
        <v>99919</v>
      </c>
      <c r="BW79" s="111">
        <f t="shared" si="82"/>
        <v>42824</v>
      </c>
      <c r="BX79" s="111">
        <f t="shared" si="83"/>
        <v>85642</v>
      </c>
      <c r="BY79" s="111">
        <f t="shared" si="84"/>
        <v>57095</v>
      </c>
      <c r="BZ79" s="111">
        <f t="shared" si="85"/>
        <v>1427377</v>
      </c>
      <c r="CB79" s="117">
        <v>75</v>
      </c>
      <c r="CC79" s="117">
        <f t="shared" si="86"/>
        <v>75949</v>
      </c>
      <c r="CD79" s="117">
        <f t="shared" si="87"/>
        <v>53169</v>
      </c>
      <c r="CE79" s="117">
        <f t="shared" si="88"/>
        <v>37977</v>
      </c>
      <c r="CF79" s="117">
        <f t="shared" si="89"/>
        <v>37977</v>
      </c>
      <c r="CG79" s="117">
        <f t="shared" si="90"/>
        <v>37977</v>
      </c>
      <c r="CH79" s="117">
        <f t="shared" si="91"/>
        <v>37977</v>
      </c>
      <c r="CI79" s="117">
        <f t="shared" si="92"/>
        <v>131144</v>
      </c>
      <c r="CJ79" s="117">
        <f t="shared" si="93"/>
        <v>56207</v>
      </c>
      <c r="CK79" s="117">
        <f t="shared" si="94"/>
        <v>112405</v>
      </c>
      <c r="CL79" s="117">
        <f t="shared" si="95"/>
        <v>74937</v>
      </c>
      <c r="CM79" s="117">
        <f t="shared" si="96"/>
        <v>1873432</v>
      </c>
    </row>
    <row r="80" ht="16.5" spans="1:91">
      <c r="A80" s="78">
        <v>76</v>
      </c>
      <c r="B80" s="78">
        <f t="shared" si="97"/>
        <v>15385</v>
      </c>
      <c r="C80" s="86">
        <v>1280</v>
      </c>
      <c r="D80" s="78">
        <f t="shared" si="63"/>
        <v>10770</v>
      </c>
      <c r="E80" s="78">
        <f t="shared" si="64"/>
        <v>7693</v>
      </c>
      <c r="F80" s="78">
        <f t="shared" si="65"/>
        <v>7693</v>
      </c>
      <c r="G80" s="78">
        <f t="shared" si="66"/>
        <v>7693</v>
      </c>
      <c r="H80" s="78">
        <f t="shared" si="67"/>
        <v>7693</v>
      </c>
      <c r="I80" s="78">
        <f t="shared" si="68"/>
        <v>26565</v>
      </c>
      <c r="J80" s="78">
        <f t="shared" si="69"/>
        <v>11385</v>
      </c>
      <c r="K80" s="78">
        <f t="shared" si="70"/>
        <v>22770</v>
      </c>
      <c r="L80" s="78">
        <f t="shared" si="71"/>
        <v>15180</v>
      </c>
      <c r="M80" s="78">
        <f t="shared" si="72"/>
        <v>379497</v>
      </c>
      <c r="O80" s="87">
        <v>76</v>
      </c>
      <c r="P80" s="87">
        <f t="shared" si="73"/>
        <v>19231</v>
      </c>
      <c r="Q80" s="87">
        <f t="shared" si="98"/>
        <v>13463</v>
      </c>
      <c r="R80" s="87">
        <f t="shared" si="98"/>
        <v>9616</v>
      </c>
      <c r="S80" s="87">
        <f t="shared" si="98"/>
        <v>9616</v>
      </c>
      <c r="T80" s="87">
        <f t="shared" si="98"/>
        <v>9616</v>
      </c>
      <c r="U80" s="87">
        <f t="shared" si="98"/>
        <v>9616</v>
      </c>
      <c r="V80" s="87">
        <f t="shared" si="74"/>
        <v>33206</v>
      </c>
      <c r="W80" s="87">
        <f t="shared" si="74"/>
        <v>14231</v>
      </c>
      <c r="X80" s="87">
        <f t="shared" si="74"/>
        <v>28463</v>
      </c>
      <c r="Y80" s="87">
        <f t="shared" si="74"/>
        <v>18975</v>
      </c>
      <c r="Z80" s="87">
        <f t="shared" si="74"/>
        <v>474371</v>
      </c>
      <c r="AB80" s="93">
        <v>76</v>
      </c>
      <c r="AC80" s="93">
        <f t="shared" si="102"/>
        <v>23846</v>
      </c>
      <c r="AD80" s="93">
        <f t="shared" si="102"/>
        <v>16694</v>
      </c>
      <c r="AE80" s="93">
        <f t="shared" si="102"/>
        <v>11924</v>
      </c>
      <c r="AF80" s="93">
        <f t="shared" si="99"/>
        <v>11924</v>
      </c>
      <c r="AG80" s="93">
        <f t="shared" si="99"/>
        <v>11924</v>
      </c>
      <c r="AH80" s="93">
        <f t="shared" si="99"/>
        <v>11924</v>
      </c>
      <c r="AI80" s="93">
        <f t="shared" si="99"/>
        <v>41175</v>
      </c>
      <c r="AJ80" s="93">
        <f t="shared" si="99"/>
        <v>17646</v>
      </c>
      <c r="AK80" s="93">
        <f t="shared" si="99"/>
        <v>35294</v>
      </c>
      <c r="AL80" s="93">
        <f t="shared" si="56"/>
        <v>23529</v>
      </c>
      <c r="AM80" s="93">
        <f t="shared" si="56"/>
        <v>588220</v>
      </c>
      <c r="AO80" s="99">
        <v>76</v>
      </c>
      <c r="AP80" s="99">
        <f t="shared" si="103"/>
        <v>30000</v>
      </c>
      <c r="AQ80" s="99">
        <f t="shared" si="103"/>
        <v>21002</v>
      </c>
      <c r="AR80" s="99">
        <f t="shared" si="103"/>
        <v>15001</v>
      </c>
      <c r="AS80" s="99">
        <f t="shared" si="100"/>
        <v>15001</v>
      </c>
      <c r="AT80" s="99">
        <f t="shared" si="100"/>
        <v>15001</v>
      </c>
      <c r="AU80" s="99">
        <f t="shared" si="100"/>
        <v>15001</v>
      </c>
      <c r="AV80" s="99">
        <f t="shared" si="100"/>
        <v>51801</v>
      </c>
      <c r="AW80" s="99">
        <f t="shared" si="100"/>
        <v>22200</v>
      </c>
      <c r="AX80" s="99">
        <f t="shared" si="100"/>
        <v>44402</v>
      </c>
      <c r="AY80" s="99">
        <f t="shared" si="57"/>
        <v>29601</v>
      </c>
      <c r="AZ80" s="99">
        <f t="shared" si="57"/>
        <v>740019</v>
      </c>
      <c r="BB80" s="105">
        <v>76</v>
      </c>
      <c r="BC80" s="105">
        <f t="shared" si="104"/>
        <v>38462</v>
      </c>
      <c r="BD80" s="105">
        <f t="shared" si="104"/>
        <v>26926</v>
      </c>
      <c r="BE80" s="105">
        <f t="shared" si="104"/>
        <v>19232</v>
      </c>
      <c r="BF80" s="105">
        <f t="shared" si="101"/>
        <v>19232</v>
      </c>
      <c r="BG80" s="105">
        <f t="shared" si="101"/>
        <v>19232</v>
      </c>
      <c r="BH80" s="105">
        <f t="shared" si="101"/>
        <v>19232</v>
      </c>
      <c r="BI80" s="105">
        <f t="shared" si="101"/>
        <v>66412</v>
      </c>
      <c r="BJ80" s="105">
        <f t="shared" si="101"/>
        <v>28462</v>
      </c>
      <c r="BK80" s="105">
        <f t="shared" si="101"/>
        <v>56926</v>
      </c>
      <c r="BL80" s="105">
        <f t="shared" si="58"/>
        <v>37950</v>
      </c>
      <c r="BM80" s="105">
        <f t="shared" si="58"/>
        <v>948742</v>
      </c>
      <c r="BO80" s="111">
        <v>76</v>
      </c>
      <c r="BP80" s="111">
        <f t="shared" si="75"/>
        <v>63117</v>
      </c>
      <c r="BQ80" s="111">
        <f t="shared" si="76"/>
        <v>44186</v>
      </c>
      <c r="BR80" s="111">
        <f t="shared" si="77"/>
        <v>31560</v>
      </c>
      <c r="BS80" s="111">
        <f t="shared" si="78"/>
        <v>31560</v>
      </c>
      <c r="BT80" s="111">
        <f t="shared" si="79"/>
        <v>31560</v>
      </c>
      <c r="BU80" s="111">
        <f t="shared" si="80"/>
        <v>31560</v>
      </c>
      <c r="BV80" s="111">
        <f t="shared" si="81"/>
        <v>108984</v>
      </c>
      <c r="BW80" s="111">
        <f t="shared" si="82"/>
        <v>46707</v>
      </c>
      <c r="BX80" s="111">
        <f t="shared" si="83"/>
        <v>93417</v>
      </c>
      <c r="BY80" s="111">
        <f t="shared" si="84"/>
        <v>62277</v>
      </c>
      <c r="BZ80" s="111">
        <f t="shared" si="85"/>
        <v>1556910</v>
      </c>
      <c r="CB80" s="117">
        <v>76</v>
      </c>
      <c r="CC80" s="117">
        <f t="shared" si="86"/>
        <v>82841</v>
      </c>
      <c r="CD80" s="117">
        <f t="shared" si="87"/>
        <v>57994</v>
      </c>
      <c r="CE80" s="117">
        <f t="shared" si="88"/>
        <v>41423</v>
      </c>
      <c r="CF80" s="117">
        <f t="shared" si="89"/>
        <v>41423</v>
      </c>
      <c r="CG80" s="117">
        <f t="shared" si="90"/>
        <v>41423</v>
      </c>
      <c r="CH80" s="117">
        <f t="shared" si="91"/>
        <v>41423</v>
      </c>
      <c r="CI80" s="117">
        <f t="shared" si="92"/>
        <v>143042</v>
      </c>
      <c r="CJ80" s="117">
        <f t="shared" si="93"/>
        <v>61303</v>
      </c>
      <c r="CK80" s="117">
        <f t="shared" si="94"/>
        <v>122610</v>
      </c>
      <c r="CL80" s="117">
        <f t="shared" si="95"/>
        <v>81739</v>
      </c>
      <c r="CM80" s="117">
        <f t="shared" si="96"/>
        <v>2043444</v>
      </c>
    </row>
    <row r="81" ht="16.5" spans="1:91">
      <c r="A81" s="78">
        <v>77</v>
      </c>
      <c r="B81" s="78">
        <f t="shared" si="97"/>
        <v>16665</v>
      </c>
      <c r="C81" s="86">
        <v>1280</v>
      </c>
      <c r="D81" s="78">
        <f t="shared" si="63"/>
        <v>11666</v>
      </c>
      <c r="E81" s="78">
        <f t="shared" si="64"/>
        <v>8333</v>
      </c>
      <c r="F81" s="78">
        <f t="shared" si="65"/>
        <v>8333</v>
      </c>
      <c r="G81" s="78">
        <f t="shared" si="66"/>
        <v>8333</v>
      </c>
      <c r="H81" s="78">
        <f t="shared" si="67"/>
        <v>8333</v>
      </c>
      <c r="I81" s="78">
        <f t="shared" si="68"/>
        <v>28775</v>
      </c>
      <c r="J81" s="78">
        <f t="shared" si="69"/>
        <v>12332</v>
      </c>
      <c r="K81" s="78">
        <f t="shared" si="70"/>
        <v>24664</v>
      </c>
      <c r="L81" s="78">
        <f t="shared" si="71"/>
        <v>16443</v>
      </c>
      <c r="M81" s="78">
        <f t="shared" si="72"/>
        <v>411070</v>
      </c>
      <c r="O81" s="87">
        <v>77</v>
      </c>
      <c r="P81" s="87">
        <f t="shared" si="73"/>
        <v>20831</v>
      </c>
      <c r="Q81" s="87">
        <f t="shared" si="98"/>
        <v>14583</v>
      </c>
      <c r="R81" s="87">
        <f t="shared" si="98"/>
        <v>10416</v>
      </c>
      <c r="S81" s="87">
        <f t="shared" si="98"/>
        <v>10416</v>
      </c>
      <c r="T81" s="87">
        <f t="shared" si="98"/>
        <v>10416</v>
      </c>
      <c r="U81" s="87">
        <f t="shared" si="98"/>
        <v>10416</v>
      </c>
      <c r="V81" s="87">
        <f t="shared" si="74"/>
        <v>35969</v>
      </c>
      <c r="W81" s="87">
        <f t="shared" si="74"/>
        <v>15415</v>
      </c>
      <c r="X81" s="87">
        <f t="shared" si="74"/>
        <v>30830</v>
      </c>
      <c r="Y81" s="87">
        <f t="shared" si="74"/>
        <v>20554</v>
      </c>
      <c r="Z81" s="87">
        <f t="shared" si="74"/>
        <v>513838</v>
      </c>
      <c r="AB81" s="93">
        <v>77</v>
      </c>
      <c r="AC81" s="93">
        <f t="shared" si="102"/>
        <v>25830</v>
      </c>
      <c r="AD81" s="93">
        <f t="shared" si="102"/>
        <v>18083</v>
      </c>
      <c r="AE81" s="93">
        <f t="shared" si="102"/>
        <v>12916</v>
      </c>
      <c r="AF81" s="93">
        <f t="shared" si="99"/>
        <v>12916</v>
      </c>
      <c r="AG81" s="93">
        <f t="shared" si="99"/>
        <v>12916</v>
      </c>
      <c r="AH81" s="93">
        <f t="shared" si="99"/>
        <v>12916</v>
      </c>
      <c r="AI81" s="93">
        <f t="shared" si="99"/>
        <v>44602</v>
      </c>
      <c r="AJ81" s="93">
        <f t="shared" si="99"/>
        <v>19115</v>
      </c>
      <c r="AK81" s="93">
        <f t="shared" si="99"/>
        <v>38229</v>
      </c>
      <c r="AL81" s="93">
        <f t="shared" si="56"/>
        <v>25487</v>
      </c>
      <c r="AM81" s="93">
        <f t="shared" si="56"/>
        <v>637159</v>
      </c>
      <c r="AO81" s="99">
        <v>77</v>
      </c>
      <c r="AP81" s="99">
        <f t="shared" si="103"/>
        <v>32496</v>
      </c>
      <c r="AQ81" s="99">
        <f t="shared" si="103"/>
        <v>22750</v>
      </c>
      <c r="AR81" s="99">
        <f t="shared" si="103"/>
        <v>16249</v>
      </c>
      <c r="AS81" s="99">
        <f t="shared" si="100"/>
        <v>16249</v>
      </c>
      <c r="AT81" s="99">
        <f t="shared" si="100"/>
        <v>16249</v>
      </c>
      <c r="AU81" s="99">
        <f t="shared" si="100"/>
        <v>16249</v>
      </c>
      <c r="AV81" s="99">
        <f t="shared" si="100"/>
        <v>56112</v>
      </c>
      <c r="AW81" s="99">
        <f t="shared" si="100"/>
        <v>24048</v>
      </c>
      <c r="AX81" s="99">
        <f t="shared" si="100"/>
        <v>48095</v>
      </c>
      <c r="AY81" s="99">
        <f t="shared" si="57"/>
        <v>32064</v>
      </c>
      <c r="AZ81" s="99">
        <f t="shared" si="57"/>
        <v>801587</v>
      </c>
      <c r="BB81" s="105">
        <v>77</v>
      </c>
      <c r="BC81" s="105">
        <f t="shared" si="104"/>
        <v>41662</v>
      </c>
      <c r="BD81" s="105">
        <f t="shared" si="104"/>
        <v>29167</v>
      </c>
      <c r="BE81" s="105">
        <f t="shared" si="104"/>
        <v>20832</v>
      </c>
      <c r="BF81" s="105">
        <f t="shared" si="101"/>
        <v>20832</v>
      </c>
      <c r="BG81" s="105">
        <f t="shared" si="101"/>
        <v>20832</v>
      </c>
      <c r="BH81" s="105">
        <f t="shared" si="101"/>
        <v>20832</v>
      </c>
      <c r="BI81" s="105">
        <f t="shared" si="101"/>
        <v>71938</v>
      </c>
      <c r="BJ81" s="105">
        <f t="shared" si="101"/>
        <v>30831</v>
      </c>
      <c r="BK81" s="105">
        <f t="shared" si="101"/>
        <v>61660</v>
      </c>
      <c r="BL81" s="105">
        <f t="shared" si="58"/>
        <v>41108</v>
      </c>
      <c r="BM81" s="105">
        <f t="shared" si="58"/>
        <v>1027676</v>
      </c>
      <c r="BO81" s="111">
        <v>77</v>
      </c>
      <c r="BP81" s="111">
        <f t="shared" si="75"/>
        <v>68368</v>
      </c>
      <c r="BQ81" s="111">
        <f t="shared" si="76"/>
        <v>47864</v>
      </c>
      <c r="BR81" s="111">
        <f t="shared" si="77"/>
        <v>34186</v>
      </c>
      <c r="BS81" s="111">
        <f t="shared" si="78"/>
        <v>34186</v>
      </c>
      <c r="BT81" s="111">
        <f t="shared" si="79"/>
        <v>34186</v>
      </c>
      <c r="BU81" s="111">
        <f t="shared" si="80"/>
        <v>34186</v>
      </c>
      <c r="BV81" s="111">
        <f t="shared" si="81"/>
        <v>118052</v>
      </c>
      <c r="BW81" s="111">
        <f t="shared" si="82"/>
        <v>50594</v>
      </c>
      <c r="BX81" s="111">
        <f t="shared" si="83"/>
        <v>101186</v>
      </c>
      <c r="BY81" s="111">
        <f t="shared" si="84"/>
        <v>67459</v>
      </c>
      <c r="BZ81" s="111">
        <f t="shared" si="85"/>
        <v>1686443</v>
      </c>
      <c r="CB81" s="117">
        <v>77</v>
      </c>
      <c r="CC81" s="117">
        <f t="shared" si="86"/>
        <v>89733</v>
      </c>
      <c r="CD81" s="117">
        <f t="shared" si="87"/>
        <v>62822</v>
      </c>
      <c r="CE81" s="117">
        <f t="shared" si="88"/>
        <v>44869</v>
      </c>
      <c r="CF81" s="117">
        <f t="shared" si="89"/>
        <v>44869</v>
      </c>
      <c r="CG81" s="117">
        <f t="shared" si="90"/>
        <v>44869</v>
      </c>
      <c r="CH81" s="117">
        <f t="shared" si="91"/>
        <v>44869</v>
      </c>
      <c r="CI81" s="117">
        <f t="shared" si="92"/>
        <v>154943</v>
      </c>
      <c r="CJ81" s="117">
        <f t="shared" si="93"/>
        <v>66405</v>
      </c>
      <c r="CK81" s="117">
        <f t="shared" si="94"/>
        <v>132807</v>
      </c>
      <c r="CL81" s="117">
        <f t="shared" si="95"/>
        <v>88540</v>
      </c>
      <c r="CM81" s="117">
        <f t="shared" si="96"/>
        <v>2213456</v>
      </c>
    </row>
    <row r="82" ht="16.5" spans="1:91">
      <c r="A82" s="78">
        <v>78</v>
      </c>
      <c r="B82" s="78">
        <f t="shared" si="97"/>
        <v>17945</v>
      </c>
      <c r="C82" s="86">
        <v>1280</v>
      </c>
      <c r="D82" s="78">
        <f t="shared" si="63"/>
        <v>12562</v>
      </c>
      <c r="E82" s="78">
        <f t="shared" si="64"/>
        <v>8973</v>
      </c>
      <c r="F82" s="78">
        <f t="shared" si="65"/>
        <v>8973</v>
      </c>
      <c r="G82" s="78">
        <f t="shared" si="66"/>
        <v>8973</v>
      </c>
      <c r="H82" s="78">
        <f t="shared" si="67"/>
        <v>8973</v>
      </c>
      <c r="I82" s="78">
        <f t="shared" si="68"/>
        <v>30985</v>
      </c>
      <c r="J82" s="78">
        <f t="shared" si="69"/>
        <v>13279</v>
      </c>
      <c r="K82" s="78">
        <f t="shared" si="70"/>
        <v>26559</v>
      </c>
      <c r="L82" s="78">
        <f t="shared" si="71"/>
        <v>17706</v>
      </c>
      <c r="M82" s="78">
        <f t="shared" si="72"/>
        <v>442643</v>
      </c>
      <c r="O82" s="87">
        <v>78</v>
      </c>
      <c r="P82" s="87">
        <f t="shared" si="73"/>
        <v>22431</v>
      </c>
      <c r="Q82" s="87">
        <f t="shared" si="98"/>
        <v>15703</v>
      </c>
      <c r="R82" s="87">
        <f t="shared" si="98"/>
        <v>11216</v>
      </c>
      <c r="S82" s="87">
        <f t="shared" si="98"/>
        <v>11216</v>
      </c>
      <c r="T82" s="87">
        <f t="shared" si="98"/>
        <v>11216</v>
      </c>
      <c r="U82" s="87">
        <f t="shared" si="98"/>
        <v>11216</v>
      </c>
      <c r="V82" s="87">
        <f t="shared" si="74"/>
        <v>38731</v>
      </c>
      <c r="W82" s="87">
        <f t="shared" si="74"/>
        <v>16599</v>
      </c>
      <c r="X82" s="87">
        <f t="shared" si="74"/>
        <v>33199</v>
      </c>
      <c r="Y82" s="87">
        <f t="shared" si="74"/>
        <v>22133</v>
      </c>
      <c r="Z82" s="87">
        <f t="shared" si="74"/>
        <v>553304</v>
      </c>
      <c r="AB82" s="93">
        <v>78</v>
      </c>
      <c r="AC82" s="93">
        <f t="shared" si="102"/>
        <v>27814</v>
      </c>
      <c r="AD82" s="93">
        <f t="shared" si="102"/>
        <v>19472</v>
      </c>
      <c r="AE82" s="93">
        <f t="shared" si="102"/>
        <v>13908</v>
      </c>
      <c r="AF82" s="93">
        <f t="shared" si="99"/>
        <v>13908</v>
      </c>
      <c r="AG82" s="93">
        <f t="shared" si="99"/>
        <v>13908</v>
      </c>
      <c r="AH82" s="93">
        <f t="shared" si="99"/>
        <v>13908</v>
      </c>
      <c r="AI82" s="93">
        <f t="shared" si="99"/>
        <v>48026</v>
      </c>
      <c r="AJ82" s="93">
        <f t="shared" si="99"/>
        <v>20583</v>
      </c>
      <c r="AK82" s="93">
        <f t="shared" si="99"/>
        <v>41167</v>
      </c>
      <c r="AL82" s="93">
        <f t="shared" si="56"/>
        <v>27445</v>
      </c>
      <c r="AM82" s="93">
        <f t="shared" si="56"/>
        <v>686097</v>
      </c>
      <c r="AO82" s="99">
        <v>78</v>
      </c>
      <c r="AP82" s="99">
        <f t="shared" si="103"/>
        <v>34992</v>
      </c>
      <c r="AQ82" s="99">
        <f t="shared" si="103"/>
        <v>24497</v>
      </c>
      <c r="AR82" s="99">
        <f t="shared" si="103"/>
        <v>17497</v>
      </c>
      <c r="AS82" s="99">
        <f t="shared" si="100"/>
        <v>17497</v>
      </c>
      <c r="AT82" s="99">
        <f t="shared" si="100"/>
        <v>17497</v>
      </c>
      <c r="AU82" s="99">
        <f t="shared" si="100"/>
        <v>17497</v>
      </c>
      <c r="AV82" s="99">
        <f t="shared" si="100"/>
        <v>60420</v>
      </c>
      <c r="AW82" s="99">
        <f t="shared" si="100"/>
        <v>25895</v>
      </c>
      <c r="AX82" s="99">
        <f t="shared" si="100"/>
        <v>51791</v>
      </c>
      <c r="AY82" s="99">
        <f t="shared" si="57"/>
        <v>34528</v>
      </c>
      <c r="AZ82" s="99">
        <f t="shared" si="57"/>
        <v>863154</v>
      </c>
      <c r="BB82" s="105">
        <v>78</v>
      </c>
      <c r="BC82" s="105">
        <f t="shared" si="104"/>
        <v>44862</v>
      </c>
      <c r="BD82" s="105">
        <f t="shared" si="104"/>
        <v>31406</v>
      </c>
      <c r="BE82" s="105">
        <f t="shared" si="104"/>
        <v>22432</v>
      </c>
      <c r="BF82" s="105">
        <f t="shared" si="101"/>
        <v>22432</v>
      </c>
      <c r="BG82" s="105">
        <f t="shared" si="101"/>
        <v>22432</v>
      </c>
      <c r="BH82" s="105">
        <f t="shared" si="101"/>
        <v>22432</v>
      </c>
      <c r="BI82" s="105">
        <f t="shared" si="101"/>
        <v>77462</v>
      </c>
      <c r="BJ82" s="105">
        <f t="shared" si="101"/>
        <v>33199</v>
      </c>
      <c r="BK82" s="105">
        <f t="shared" si="101"/>
        <v>66399</v>
      </c>
      <c r="BL82" s="105">
        <f t="shared" si="58"/>
        <v>44267</v>
      </c>
      <c r="BM82" s="105">
        <f t="shared" si="58"/>
        <v>1106608</v>
      </c>
      <c r="BO82" s="111">
        <v>78</v>
      </c>
      <c r="BP82" s="111">
        <f t="shared" si="75"/>
        <v>73620</v>
      </c>
      <c r="BQ82" s="111">
        <f t="shared" si="76"/>
        <v>51538</v>
      </c>
      <c r="BR82" s="111">
        <f t="shared" si="77"/>
        <v>36811</v>
      </c>
      <c r="BS82" s="111">
        <f t="shared" si="78"/>
        <v>36811</v>
      </c>
      <c r="BT82" s="111">
        <f t="shared" si="79"/>
        <v>36811</v>
      </c>
      <c r="BU82" s="111">
        <f t="shared" si="80"/>
        <v>36811</v>
      </c>
      <c r="BV82" s="111">
        <f t="shared" si="81"/>
        <v>127117</v>
      </c>
      <c r="BW82" s="111">
        <f t="shared" si="82"/>
        <v>54480</v>
      </c>
      <c r="BX82" s="111">
        <f t="shared" si="83"/>
        <v>108962</v>
      </c>
      <c r="BY82" s="111">
        <f t="shared" si="84"/>
        <v>72643</v>
      </c>
      <c r="BZ82" s="111">
        <f t="shared" si="85"/>
        <v>1815972</v>
      </c>
      <c r="CB82" s="117">
        <v>78</v>
      </c>
      <c r="CC82" s="117">
        <f t="shared" si="86"/>
        <v>96626</v>
      </c>
      <c r="CD82" s="117">
        <f t="shared" si="87"/>
        <v>67644</v>
      </c>
      <c r="CE82" s="117">
        <f t="shared" si="88"/>
        <v>48314</v>
      </c>
      <c r="CF82" s="117">
        <f t="shared" si="89"/>
        <v>48314</v>
      </c>
      <c r="CG82" s="117">
        <f t="shared" si="90"/>
        <v>48314</v>
      </c>
      <c r="CH82" s="117">
        <f t="shared" si="91"/>
        <v>48314</v>
      </c>
      <c r="CI82" s="117">
        <f t="shared" si="92"/>
        <v>166841</v>
      </c>
      <c r="CJ82" s="117">
        <f t="shared" si="93"/>
        <v>71505</v>
      </c>
      <c r="CK82" s="117">
        <f t="shared" si="94"/>
        <v>143013</v>
      </c>
      <c r="CL82" s="117">
        <f t="shared" si="95"/>
        <v>95344</v>
      </c>
      <c r="CM82" s="117">
        <f t="shared" si="96"/>
        <v>2383463</v>
      </c>
    </row>
    <row r="83" ht="16.5" spans="1:91">
      <c r="A83" s="78">
        <v>79</v>
      </c>
      <c r="B83" s="78">
        <f t="shared" si="97"/>
        <v>19225</v>
      </c>
      <c r="C83" s="86">
        <v>1280</v>
      </c>
      <c r="D83" s="78">
        <f t="shared" si="63"/>
        <v>13458</v>
      </c>
      <c r="E83" s="78">
        <f t="shared" si="64"/>
        <v>9613</v>
      </c>
      <c r="F83" s="78">
        <f t="shared" si="65"/>
        <v>9613</v>
      </c>
      <c r="G83" s="78">
        <f t="shared" si="66"/>
        <v>9613</v>
      </c>
      <c r="H83" s="78">
        <f t="shared" si="67"/>
        <v>9613</v>
      </c>
      <c r="I83" s="78">
        <f t="shared" si="68"/>
        <v>33195</v>
      </c>
      <c r="J83" s="78">
        <f t="shared" si="69"/>
        <v>14226</v>
      </c>
      <c r="K83" s="78">
        <f t="shared" si="70"/>
        <v>28453</v>
      </c>
      <c r="L83" s="78">
        <f t="shared" si="71"/>
        <v>18969</v>
      </c>
      <c r="M83" s="78">
        <f t="shared" si="72"/>
        <v>474217</v>
      </c>
      <c r="O83" s="87">
        <v>79</v>
      </c>
      <c r="P83" s="87">
        <f t="shared" si="73"/>
        <v>24031</v>
      </c>
      <c r="Q83" s="87">
        <f t="shared" si="98"/>
        <v>16823</v>
      </c>
      <c r="R83" s="87">
        <f t="shared" si="98"/>
        <v>12016</v>
      </c>
      <c r="S83" s="87">
        <f t="shared" si="98"/>
        <v>12016</v>
      </c>
      <c r="T83" s="87">
        <f t="shared" si="98"/>
        <v>12016</v>
      </c>
      <c r="U83" s="87">
        <f t="shared" si="98"/>
        <v>12016</v>
      </c>
      <c r="V83" s="87">
        <f t="shared" si="74"/>
        <v>41494</v>
      </c>
      <c r="W83" s="87">
        <f t="shared" si="74"/>
        <v>17783</v>
      </c>
      <c r="X83" s="87">
        <f t="shared" si="74"/>
        <v>35566</v>
      </c>
      <c r="Y83" s="87">
        <f t="shared" si="74"/>
        <v>23711</v>
      </c>
      <c r="Z83" s="87">
        <f t="shared" si="74"/>
        <v>592771</v>
      </c>
      <c r="AB83" s="93">
        <v>79</v>
      </c>
      <c r="AC83" s="93">
        <f t="shared" si="102"/>
        <v>29798</v>
      </c>
      <c r="AD83" s="93">
        <f t="shared" si="102"/>
        <v>20861</v>
      </c>
      <c r="AE83" s="93">
        <f t="shared" si="102"/>
        <v>14900</v>
      </c>
      <c r="AF83" s="93">
        <f t="shared" si="99"/>
        <v>14900</v>
      </c>
      <c r="AG83" s="93">
        <f t="shared" si="99"/>
        <v>14900</v>
      </c>
      <c r="AH83" s="93">
        <f t="shared" si="99"/>
        <v>14900</v>
      </c>
      <c r="AI83" s="93">
        <f t="shared" si="99"/>
        <v>51453</v>
      </c>
      <c r="AJ83" s="93">
        <f t="shared" si="99"/>
        <v>22051</v>
      </c>
      <c r="AK83" s="93">
        <f t="shared" si="99"/>
        <v>44102</v>
      </c>
      <c r="AL83" s="93">
        <f t="shared" si="56"/>
        <v>29402</v>
      </c>
      <c r="AM83" s="93">
        <f t="shared" si="56"/>
        <v>735036</v>
      </c>
      <c r="AO83" s="99">
        <v>79</v>
      </c>
      <c r="AP83" s="99">
        <f t="shared" si="103"/>
        <v>37488</v>
      </c>
      <c r="AQ83" s="99">
        <f t="shared" si="103"/>
        <v>26244</v>
      </c>
      <c r="AR83" s="99">
        <f t="shared" si="103"/>
        <v>18745</v>
      </c>
      <c r="AS83" s="99">
        <f t="shared" si="100"/>
        <v>18745</v>
      </c>
      <c r="AT83" s="99">
        <f t="shared" si="100"/>
        <v>18745</v>
      </c>
      <c r="AU83" s="99">
        <f t="shared" si="100"/>
        <v>18745</v>
      </c>
      <c r="AV83" s="99">
        <f t="shared" si="100"/>
        <v>64731</v>
      </c>
      <c r="AW83" s="99">
        <f t="shared" si="100"/>
        <v>27742</v>
      </c>
      <c r="AX83" s="99">
        <f t="shared" si="100"/>
        <v>55483</v>
      </c>
      <c r="AY83" s="99">
        <f t="shared" si="57"/>
        <v>36990</v>
      </c>
      <c r="AZ83" s="99">
        <f t="shared" si="57"/>
        <v>924723</v>
      </c>
      <c r="BB83" s="105">
        <v>79</v>
      </c>
      <c r="BC83" s="105">
        <f t="shared" si="104"/>
        <v>48062</v>
      </c>
      <c r="BD83" s="105">
        <f t="shared" si="104"/>
        <v>33646</v>
      </c>
      <c r="BE83" s="105">
        <f t="shared" si="104"/>
        <v>24032</v>
      </c>
      <c r="BF83" s="105">
        <f t="shared" si="101"/>
        <v>24032</v>
      </c>
      <c r="BG83" s="105">
        <f t="shared" si="101"/>
        <v>24032</v>
      </c>
      <c r="BH83" s="105">
        <f t="shared" si="101"/>
        <v>24032</v>
      </c>
      <c r="BI83" s="105">
        <f t="shared" si="101"/>
        <v>82988</v>
      </c>
      <c r="BJ83" s="105">
        <f t="shared" si="101"/>
        <v>35567</v>
      </c>
      <c r="BK83" s="105">
        <f t="shared" si="101"/>
        <v>71132</v>
      </c>
      <c r="BL83" s="105">
        <f t="shared" si="58"/>
        <v>47423</v>
      </c>
      <c r="BM83" s="105">
        <f t="shared" si="58"/>
        <v>1185542</v>
      </c>
      <c r="BO83" s="111">
        <v>79</v>
      </c>
      <c r="BP83" s="111">
        <f t="shared" si="75"/>
        <v>78871</v>
      </c>
      <c r="BQ83" s="111">
        <f t="shared" si="76"/>
        <v>55214</v>
      </c>
      <c r="BR83" s="111">
        <f t="shared" si="77"/>
        <v>39437</v>
      </c>
      <c r="BS83" s="111">
        <f t="shared" si="78"/>
        <v>39437</v>
      </c>
      <c r="BT83" s="111">
        <f t="shared" si="79"/>
        <v>39437</v>
      </c>
      <c r="BU83" s="111">
        <f t="shared" si="80"/>
        <v>39437</v>
      </c>
      <c r="BV83" s="111">
        <f t="shared" si="81"/>
        <v>136185</v>
      </c>
      <c r="BW83" s="111">
        <f t="shared" si="82"/>
        <v>58366</v>
      </c>
      <c r="BX83" s="111">
        <f t="shared" si="83"/>
        <v>116729</v>
      </c>
      <c r="BY83" s="111">
        <f t="shared" si="84"/>
        <v>77822</v>
      </c>
      <c r="BZ83" s="111">
        <f t="shared" si="85"/>
        <v>1945505</v>
      </c>
      <c r="CB83" s="117">
        <v>79</v>
      </c>
      <c r="CC83" s="117">
        <f t="shared" si="86"/>
        <v>103518</v>
      </c>
      <c r="CD83" s="117">
        <f t="shared" si="87"/>
        <v>72468</v>
      </c>
      <c r="CE83" s="117">
        <f t="shared" si="88"/>
        <v>51761</v>
      </c>
      <c r="CF83" s="117">
        <f t="shared" si="89"/>
        <v>51761</v>
      </c>
      <c r="CG83" s="117">
        <f t="shared" si="90"/>
        <v>51761</v>
      </c>
      <c r="CH83" s="117">
        <f t="shared" si="91"/>
        <v>51761</v>
      </c>
      <c r="CI83" s="117">
        <f t="shared" si="92"/>
        <v>178743</v>
      </c>
      <c r="CJ83" s="117">
        <f t="shared" si="93"/>
        <v>76605</v>
      </c>
      <c r="CK83" s="117">
        <f t="shared" si="94"/>
        <v>153207</v>
      </c>
      <c r="CL83" s="117">
        <f t="shared" si="95"/>
        <v>102141</v>
      </c>
      <c r="CM83" s="117">
        <f t="shared" si="96"/>
        <v>2553475</v>
      </c>
    </row>
    <row r="84" ht="16.5" spans="1:91">
      <c r="A84" s="78">
        <v>80</v>
      </c>
      <c r="B84" s="78">
        <f t="shared" si="97"/>
        <v>20505</v>
      </c>
      <c r="C84" s="86">
        <v>1280</v>
      </c>
      <c r="D84" s="78">
        <f t="shared" si="63"/>
        <v>14354</v>
      </c>
      <c r="E84" s="78">
        <f t="shared" si="64"/>
        <v>10253</v>
      </c>
      <c r="F84" s="78">
        <f t="shared" si="65"/>
        <v>10253</v>
      </c>
      <c r="G84" s="78">
        <f t="shared" si="66"/>
        <v>10253</v>
      </c>
      <c r="H84" s="78">
        <f t="shared" si="67"/>
        <v>10253</v>
      </c>
      <c r="I84" s="78">
        <f t="shared" si="68"/>
        <v>35405</v>
      </c>
      <c r="J84" s="78">
        <f t="shared" si="69"/>
        <v>15174</v>
      </c>
      <c r="K84" s="78">
        <f t="shared" si="70"/>
        <v>30347</v>
      </c>
      <c r="L84" s="78">
        <f t="shared" si="71"/>
        <v>20231</v>
      </c>
      <c r="M84" s="78">
        <f t="shared" si="72"/>
        <v>505790</v>
      </c>
      <c r="O84" s="87">
        <v>80</v>
      </c>
      <c r="P84" s="87">
        <f t="shared" si="73"/>
        <v>25631</v>
      </c>
      <c r="Q84" s="87">
        <f t="shared" si="98"/>
        <v>17943</v>
      </c>
      <c r="R84" s="87">
        <f t="shared" si="98"/>
        <v>12816</v>
      </c>
      <c r="S84" s="87">
        <f t="shared" si="98"/>
        <v>12816</v>
      </c>
      <c r="T84" s="87">
        <f t="shared" si="98"/>
        <v>12816</v>
      </c>
      <c r="U84" s="87">
        <f t="shared" si="98"/>
        <v>12816</v>
      </c>
      <c r="V84" s="87">
        <f t="shared" si="74"/>
        <v>44256</v>
      </c>
      <c r="W84" s="87">
        <f t="shared" si="74"/>
        <v>18968</v>
      </c>
      <c r="X84" s="87">
        <f t="shared" si="74"/>
        <v>37934</v>
      </c>
      <c r="Y84" s="87">
        <f t="shared" si="74"/>
        <v>25289</v>
      </c>
      <c r="Z84" s="87">
        <f t="shared" si="74"/>
        <v>632238</v>
      </c>
      <c r="AB84" s="93">
        <v>80</v>
      </c>
      <c r="AC84" s="93">
        <f t="shared" si="102"/>
        <v>31782</v>
      </c>
      <c r="AD84" s="93">
        <f t="shared" si="102"/>
        <v>22249</v>
      </c>
      <c r="AE84" s="93">
        <f t="shared" si="102"/>
        <v>15892</v>
      </c>
      <c r="AF84" s="93">
        <f t="shared" si="99"/>
        <v>15892</v>
      </c>
      <c r="AG84" s="93">
        <f t="shared" si="99"/>
        <v>15892</v>
      </c>
      <c r="AH84" s="93">
        <f t="shared" si="99"/>
        <v>15892</v>
      </c>
      <c r="AI84" s="93">
        <f t="shared" si="99"/>
        <v>54877</v>
      </c>
      <c r="AJ84" s="93">
        <f t="shared" si="99"/>
        <v>23520</v>
      </c>
      <c r="AK84" s="93">
        <f t="shared" si="99"/>
        <v>47038</v>
      </c>
      <c r="AL84" s="93">
        <f t="shared" si="56"/>
        <v>31358</v>
      </c>
      <c r="AM84" s="93">
        <f t="shared" si="56"/>
        <v>783975</v>
      </c>
      <c r="AO84" s="99">
        <v>80</v>
      </c>
      <c r="AP84" s="99">
        <f t="shared" si="103"/>
        <v>39984</v>
      </c>
      <c r="AQ84" s="99">
        <f t="shared" si="103"/>
        <v>27991</v>
      </c>
      <c r="AR84" s="99">
        <f t="shared" si="103"/>
        <v>19993</v>
      </c>
      <c r="AS84" s="99">
        <f t="shared" si="100"/>
        <v>19993</v>
      </c>
      <c r="AT84" s="99">
        <f t="shared" si="100"/>
        <v>19993</v>
      </c>
      <c r="AU84" s="99">
        <f t="shared" si="100"/>
        <v>19993</v>
      </c>
      <c r="AV84" s="99">
        <f t="shared" si="100"/>
        <v>69039</v>
      </c>
      <c r="AW84" s="99">
        <f t="shared" si="100"/>
        <v>29590</v>
      </c>
      <c r="AX84" s="99">
        <f t="shared" si="100"/>
        <v>59177</v>
      </c>
      <c r="AY84" s="99">
        <f t="shared" si="57"/>
        <v>39450</v>
      </c>
      <c r="AZ84" s="99">
        <f t="shared" si="57"/>
        <v>986291</v>
      </c>
      <c r="BB84" s="105">
        <v>80</v>
      </c>
      <c r="BC84" s="105">
        <f t="shared" si="104"/>
        <v>51262</v>
      </c>
      <c r="BD84" s="105">
        <f t="shared" si="104"/>
        <v>35886</v>
      </c>
      <c r="BE84" s="105">
        <f t="shared" si="104"/>
        <v>25632</v>
      </c>
      <c r="BF84" s="105">
        <f t="shared" si="101"/>
        <v>25632</v>
      </c>
      <c r="BG84" s="105">
        <f t="shared" si="101"/>
        <v>25632</v>
      </c>
      <c r="BH84" s="105">
        <f t="shared" si="101"/>
        <v>25632</v>
      </c>
      <c r="BI84" s="105">
        <f t="shared" si="101"/>
        <v>88512</v>
      </c>
      <c r="BJ84" s="105">
        <f t="shared" si="101"/>
        <v>37936</v>
      </c>
      <c r="BK84" s="105">
        <f t="shared" si="101"/>
        <v>75868</v>
      </c>
      <c r="BL84" s="105">
        <f t="shared" si="58"/>
        <v>50577</v>
      </c>
      <c r="BM84" s="105">
        <f t="shared" si="58"/>
        <v>1264476</v>
      </c>
      <c r="BO84" s="111">
        <v>80</v>
      </c>
      <c r="BP84" s="111">
        <f t="shared" si="75"/>
        <v>84122</v>
      </c>
      <c r="BQ84" s="111">
        <f t="shared" si="76"/>
        <v>58890</v>
      </c>
      <c r="BR84" s="111">
        <f t="shared" si="77"/>
        <v>42063</v>
      </c>
      <c r="BS84" s="111">
        <f t="shared" si="78"/>
        <v>42063</v>
      </c>
      <c r="BT84" s="111">
        <f t="shared" si="79"/>
        <v>42063</v>
      </c>
      <c r="BU84" s="111">
        <f t="shared" si="80"/>
        <v>42063</v>
      </c>
      <c r="BV84" s="111">
        <f t="shared" si="81"/>
        <v>145250</v>
      </c>
      <c r="BW84" s="111">
        <f t="shared" si="82"/>
        <v>62254</v>
      </c>
      <c r="BX84" s="111">
        <f t="shared" si="83"/>
        <v>124501</v>
      </c>
      <c r="BY84" s="111">
        <f t="shared" si="84"/>
        <v>82998</v>
      </c>
      <c r="BZ84" s="111">
        <f t="shared" si="85"/>
        <v>2075038</v>
      </c>
      <c r="CB84" s="117">
        <v>80</v>
      </c>
      <c r="CC84" s="117">
        <f t="shared" si="86"/>
        <v>110410</v>
      </c>
      <c r="CD84" s="117">
        <f t="shared" si="87"/>
        <v>77293</v>
      </c>
      <c r="CE84" s="117">
        <f t="shared" si="88"/>
        <v>55208</v>
      </c>
      <c r="CF84" s="117">
        <f t="shared" si="89"/>
        <v>55208</v>
      </c>
      <c r="CG84" s="117">
        <f t="shared" si="90"/>
        <v>55208</v>
      </c>
      <c r="CH84" s="117">
        <f t="shared" si="91"/>
        <v>55208</v>
      </c>
      <c r="CI84" s="117">
        <f t="shared" si="92"/>
        <v>190641</v>
      </c>
      <c r="CJ84" s="117">
        <f t="shared" si="93"/>
        <v>81708</v>
      </c>
      <c r="CK84" s="117">
        <f t="shared" si="94"/>
        <v>163408</v>
      </c>
      <c r="CL84" s="117">
        <f t="shared" si="95"/>
        <v>108935</v>
      </c>
      <c r="CM84" s="117">
        <f t="shared" si="96"/>
        <v>2723487</v>
      </c>
    </row>
    <row r="85" ht="16.5" spans="1:91">
      <c r="A85" s="78">
        <v>81</v>
      </c>
      <c r="B85" s="78">
        <f t="shared" si="97"/>
        <v>21785</v>
      </c>
      <c r="C85" s="86">
        <v>1280</v>
      </c>
      <c r="D85" s="78">
        <f t="shared" si="63"/>
        <v>15250</v>
      </c>
      <c r="E85" s="78">
        <f t="shared" si="64"/>
        <v>10893</v>
      </c>
      <c r="F85" s="78">
        <f t="shared" si="65"/>
        <v>10893</v>
      </c>
      <c r="G85" s="78">
        <f t="shared" si="66"/>
        <v>10893</v>
      </c>
      <c r="H85" s="78">
        <f t="shared" si="67"/>
        <v>10893</v>
      </c>
      <c r="I85" s="78">
        <f t="shared" si="68"/>
        <v>37615</v>
      </c>
      <c r="J85" s="78">
        <f t="shared" si="69"/>
        <v>16121</v>
      </c>
      <c r="K85" s="78">
        <f t="shared" si="70"/>
        <v>32242</v>
      </c>
      <c r="L85" s="78">
        <f t="shared" si="71"/>
        <v>21495</v>
      </c>
      <c r="M85" s="78">
        <f t="shared" si="72"/>
        <v>537363</v>
      </c>
      <c r="O85" s="87">
        <v>81</v>
      </c>
      <c r="P85" s="87">
        <f t="shared" si="73"/>
        <v>27231</v>
      </c>
      <c r="Q85" s="87">
        <f t="shared" si="98"/>
        <v>19063</v>
      </c>
      <c r="R85" s="87">
        <f t="shared" si="98"/>
        <v>13616</v>
      </c>
      <c r="S85" s="87">
        <f t="shared" si="98"/>
        <v>13616</v>
      </c>
      <c r="T85" s="87">
        <f t="shared" si="98"/>
        <v>13616</v>
      </c>
      <c r="U85" s="87">
        <f t="shared" si="98"/>
        <v>13616</v>
      </c>
      <c r="V85" s="87">
        <f t="shared" si="74"/>
        <v>47019</v>
      </c>
      <c r="W85" s="87">
        <f t="shared" si="74"/>
        <v>20151</v>
      </c>
      <c r="X85" s="87">
        <f t="shared" si="74"/>
        <v>40303</v>
      </c>
      <c r="Y85" s="87">
        <f t="shared" si="74"/>
        <v>26869</v>
      </c>
      <c r="Z85" s="87">
        <f t="shared" si="74"/>
        <v>671704</v>
      </c>
      <c r="AB85" s="93">
        <v>81</v>
      </c>
      <c r="AC85" s="93">
        <f t="shared" si="102"/>
        <v>33766</v>
      </c>
      <c r="AD85" s="93">
        <f t="shared" si="102"/>
        <v>23638</v>
      </c>
      <c r="AE85" s="93">
        <f t="shared" si="102"/>
        <v>16884</v>
      </c>
      <c r="AF85" s="93">
        <f t="shared" si="99"/>
        <v>16884</v>
      </c>
      <c r="AG85" s="93">
        <f t="shared" si="99"/>
        <v>16884</v>
      </c>
      <c r="AH85" s="93">
        <f t="shared" si="99"/>
        <v>16884</v>
      </c>
      <c r="AI85" s="93">
        <f t="shared" si="99"/>
        <v>58304</v>
      </c>
      <c r="AJ85" s="93">
        <f t="shared" si="99"/>
        <v>24987</v>
      </c>
      <c r="AK85" s="93">
        <f t="shared" si="99"/>
        <v>49976</v>
      </c>
      <c r="AL85" s="93">
        <f t="shared" si="56"/>
        <v>33318</v>
      </c>
      <c r="AM85" s="93">
        <f t="shared" si="56"/>
        <v>832913</v>
      </c>
      <c r="AO85" s="99">
        <v>81</v>
      </c>
      <c r="AP85" s="99">
        <f t="shared" si="103"/>
        <v>42480</v>
      </c>
      <c r="AQ85" s="99">
        <f t="shared" si="103"/>
        <v>29738</v>
      </c>
      <c r="AR85" s="99">
        <f t="shared" si="103"/>
        <v>21241</v>
      </c>
      <c r="AS85" s="99">
        <f t="shared" si="100"/>
        <v>21241</v>
      </c>
      <c r="AT85" s="99">
        <f t="shared" si="100"/>
        <v>21241</v>
      </c>
      <c r="AU85" s="99">
        <f t="shared" si="100"/>
        <v>21241</v>
      </c>
      <c r="AV85" s="99">
        <f t="shared" si="100"/>
        <v>73350</v>
      </c>
      <c r="AW85" s="99">
        <f t="shared" si="100"/>
        <v>31435</v>
      </c>
      <c r="AX85" s="99">
        <f t="shared" si="100"/>
        <v>62873</v>
      </c>
      <c r="AY85" s="99">
        <f t="shared" si="57"/>
        <v>41916</v>
      </c>
      <c r="AZ85" s="99">
        <f t="shared" si="57"/>
        <v>1047858</v>
      </c>
      <c r="BB85" s="105">
        <v>81</v>
      </c>
      <c r="BC85" s="105">
        <f t="shared" si="104"/>
        <v>54462</v>
      </c>
      <c r="BD85" s="105">
        <f t="shared" si="104"/>
        <v>38126</v>
      </c>
      <c r="BE85" s="105">
        <f t="shared" si="104"/>
        <v>27232</v>
      </c>
      <c r="BF85" s="105">
        <f t="shared" si="101"/>
        <v>27232</v>
      </c>
      <c r="BG85" s="105">
        <f t="shared" si="101"/>
        <v>27232</v>
      </c>
      <c r="BH85" s="105">
        <f t="shared" si="101"/>
        <v>27232</v>
      </c>
      <c r="BI85" s="105">
        <f t="shared" si="101"/>
        <v>94038</v>
      </c>
      <c r="BJ85" s="105">
        <f t="shared" si="101"/>
        <v>40301</v>
      </c>
      <c r="BK85" s="105">
        <f t="shared" si="101"/>
        <v>80606</v>
      </c>
      <c r="BL85" s="105">
        <f t="shared" si="58"/>
        <v>53738</v>
      </c>
      <c r="BM85" s="105">
        <f t="shared" si="58"/>
        <v>1343408</v>
      </c>
      <c r="BO85" s="111">
        <v>81</v>
      </c>
      <c r="BP85" s="111">
        <f t="shared" si="75"/>
        <v>89374</v>
      </c>
      <c r="BQ85" s="111">
        <f t="shared" si="76"/>
        <v>62566</v>
      </c>
      <c r="BR85" s="111">
        <f t="shared" si="77"/>
        <v>44688</v>
      </c>
      <c r="BS85" s="111">
        <f t="shared" si="78"/>
        <v>44688</v>
      </c>
      <c r="BT85" s="111">
        <f t="shared" si="79"/>
        <v>44688</v>
      </c>
      <c r="BU85" s="111">
        <f t="shared" si="80"/>
        <v>44688</v>
      </c>
      <c r="BV85" s="111">
        <f t="shared" si="81"/>
        <v>154319</v>
      </c>
      <c r="BW85" s="111">
        <f t="shared" si="82"/>
        <v>66135</v>
      </c>
      <c r="BX85" s="111">
        <f t="shared" si="83"/>
        <v>132277</v>
      </c>
      <c r="BY85" s="111">
        <f t="shared" si="84"/>
        <v>88185</v>
      </c>
      <c r="BZ85" s="111">
        <f t="shared" si="85"/>
        <v>2204567</v>
      </c>
      <c r="CB85" s="117">
        <v>81</v>
      </c>
      <c r="CC85" s="117">
        <f t="shared" si="86"/>
        <v>117303</v>
      </c>
      <c r="CD85" s="117">
        <f t="shared" si="87"/>
        <v>82118</v>
      </c>
      <c r="CE85" s="117">
        <f t="shared" si="88"/>
        <v>58653</v>
      </c>
      <c r="CF85" s="117">
        <f t="shared" si="89"/>
        <v>58653</v>
      </c>
      <c r="CG85" s="117">
        <f t="shared" si="90"/>
        <v>58653</v>
      </c>
      <c r="CH85" s="117">
        <f t="shared" si="91"/>
        <v>58653</v>
      </c>
      <c r="CI85" s="117">
        <f t="shared" si="92"/>
        <v>202544</v>
      </c>
      <c r="CJ85" s="117">
        <f t="shared" si="93"/>
        <v>86802</v>
      </c>
      <c r="CK85" s="117">
        <f t="shared" si="94"/>
        <v>173614</v>
      </c>
      <c r="CL85" s="117">
        <f t="shared" si="95"/>
        <v>115743</v>
      </c>
      <c r="CM85" s="117">
        <f t="shared" si="96"/>
        <v>2893494</v>
      </c>
    </row>
    <row r="86" ht="16.5" spans="1:91">
      <c r="A86" s="78">
        <v>82</v>
      </c>
      <c r="B86" s="78">
        <f t="shared" si="97"/>
        <v>23065</v>
      </c>
      <c r="C86" s="86">
        <v>1280</v>
      </c>
      <c r="D86" s="78">
        <f t="shared" si="63"/>
        <v>16146</v>
      </c>
      <c r="E86" s="78">
        <f t="shared" si="64"/>
        <v>11533</v>
      </c>
      <c r="F86" s="78">
        <f t="shared" si="65"/>
        <v>11533</v>
      </c>
      <c r="G86" s="78">
        <f t="shared" si="66"/>
        <v>11533</v>
      </c>
      <c r="H86" s="78">
        <f t="shared" si="67"/>
        <v>11533</v>
      </c>
      <c r="I86" s="78">
        <f t="shared" si="68"/>
        <v>39826</v>
      </c>
      <c r="J86" s="78">
        <f t="shared" si="69"/>
        <v>17068</v>
      </c>
      <c r="K86" s="78">
        <f t="shared" si="70"/>
        <v>34136</v>
      </c>
      <c r="L86" s="78">
        <f t="shared" si="71"/>
        <v>22757</v>
      </c>
      <c r="M86" s="78">
        <f t="shared" si="72"/>
        <v>568937</v>
      </c>
      <c r="O86" s="87">
        <v>82</v>
      </c>
      <c r="P86" s="87">
        <f t="shared" si="73"/>
        <v>28831</v>
      </c>
      <c r="Q86" s="87">
        <f t="shared" si="98"/>
        <v>20183</v>
      </c>
      <c r="R86" s="87">
        <f t="shared" si="98"/>
        <v>14416</v>
      </c>
      <c r="S86" s="87">
        <f t="shared" si="98"/>
        <v>14416</v>
      </c>
      <c r="T86" s="87">
        <f t="shared" si="98"/>
        <v>14416</v>
      </c>
      <c r="U86" s="87">
        <f t="shared" si="98"/>
        <v>14416</v>
      </c>
      <c r="V86" s="87">
        <f t="shared" si="74"/>
        <v>49783</v>
      </c>
      <c r="W86" s="87">
        <f t="shared" si="74"/>
        <v>21335</v>
      </c>
      <c r="X86" s="87">
        <f t="shared" si="74"/>
        <v>42670</v>
      </c>
      <c r="Y86" s="87">
        <f t="shared" si="74"/>
        <v>28446</v>
      </c>
      <c r="Z86" s="87">
        <f t="shared" si="74"/>
        <v>711171</v>
      </c>
      <c r="AB86" s="93">
        <v>82</v>
      </c>
      <c r="AC86" s="93">
        <f t="shared" si="102"/>
        <v>35750</v>
      </c>
      <c r="AD86" s="93">
        <f t="shared" si="102"/>
        <v>25027</v>
      </c>
      <c r="AE86" s="93">
        <f t="shared" si="102"/>
        <v>17876</v>
      </c>
      <c r="AF86" s="93">
        <f t="shared" si="99"/>
        <v>17876</v>
      </c>
      <c r="AG86" s="93">
        <f t="shared" si="99"/>
        <v>17876</v>
      </c>
      <c r="AH86" s="93">
        <f t="shared" si="99"/>
        <v>17876</v>
      </c>
      <c r="AI86" s="93">
        <f t="shared" si="99"/>
        <v>61731</v>
      </c>
      <c r="AJ86" s="93">
        <f t="shared" si="99"/>
        <v>26455</v>
      </c>
      <c r="AK86" s="93">
        <f t="shared" si="99"/>
        <v>52911</v>
      </c>
      <c r="AL86" s="93">
        <f t="shared" si="56"/>
        <v>35273</v>
      </c>
      <c r="AM86" s="93">
        <f t="shared" si="56"/>
        <v>881852</v>
      </c>
      <c r="AO86" s="99">
        <v>82</v>
      </c>
      <c r="AP86" s="99">
        <f t="shared" si="103"/>
        <v>44976</v>
      </c>
      <c r="AQ86" s="99">
        <f t="shared" si="103"/>
        <v>31486</v>
      </c>
      <c r="AR86" s="99">
        <f t="shared" si="103"/>
        <v>22489</v>
      </c>
      <c r="AS86" s="99">
        <f t="shared" si="100"/>
        <v>22489</v>
      </c>
      <c r="AT86" s="99">
        <f t="shared" si="100"/>
        <v>22489</v>
      </c>
      <c r="AU86" s="99">
        <f t="shared" si="100"/>
        <v>22489</v>
      </c>
      <c r="AV86" s="99">
        <f t="shared" si="100"/>
        <v>77662</v>
      </c>
      <c r="AW86" s="99">
        <f t="shared" si="100"/>
        <v>33282</v>
      </c>
      <c r="AX86" s="99">
        <f t="shared" si="100"/>
        <v>66565</v>
      </c>
      <c r="AY86" s="99">
        <f t="shared" si="57"/>
        <v>44376</v>
      </c>
      <c r="AZ86" s="99">
        <f t="shared" si="57"/>
        <v>1109427</v>
      </c>
      <c r="BB86" s="105">
        <v>82</v>
      </c>
      <c r="BC86" s="105">
        <f t="shared" si="104"/>
        <v>57662</v>
      </c>
      <c r="BD86" s="105">
        <f t="shared" si="104"/>
        <v>40367</v>
      </c>
      <c r="BE86" s="105">
        <f t="shared" si="104"/>
        <v>28832</v>
      </c>
      <c r="BF86" s="105">
        <f t="shared" si="101"/>
        <v>28832</v>
      </c>
      <c r="BG86" s="105">
        <f t="shared" si="101"/>
        <v>28832</v>
      </c>
      <c r="BH86" s="105">
        <f t="shared" si="101"/>
        <v>28832</v>
      </c>
      <c r="BI86" s="105">
        <f t="shared" si="101"/>
        <v>99567</v>
      </c>
      <c r="BJ86" s="105">
        <f t="shared" si="101"/>
        <v>42669</v>
      </c>
      <c r="BK86" s="105">
        <f t="shared" si="101"/>
        <v>85340</v>
      </c>
      <c r="BL86" s="105">
        <f t="shared" si="58"/>
        <v>56892</v>
      </c>
      <c r="BM86" s="105">
        <f t="shared" si="58"/>
        <v>1422342</v>
      </c>
      <c r="BO86" s="111">
        <v>82</v>
      </c>
      <c r="BP86" s="111">
        <f t="shared" si="75"/>
        <v>94625</v>
      </c>
      <c r="BQ86" s="111">
        <f t="shared" si="76"/>
        <v>66243</v>
      </c>
      <c r="BR86" s="111">
        <f t="shared" si="77"/>
        <v>47314</v>
      </c>
      <c r="BS86" s="111">
        <f t="shared" si="78"/>
        <v>47314</v>
      </c>
      <c r="BT86" s="111">
        <f t="shared" si="79"/>
        <v>47314</v>
      </c>
      <c r="BU86" s="111">
        <f t="shared" si="80"/>
        <v>47314</v>
      </c>
      <c r="BV86" s="111">
        <f t="shared" si="81"/>
        <v>163392</v>
      </c>
      <c r="BW86" s="111">
        <f t="shared" si="82"/>
        <v>70021</v>
      </c>
      <c r="BX86" s="111">
        <f t="shared" si="83"/>
        <v>140045</v>
      </c>
      <c r="BY86" s="111">
        <f t="shared" si="84"/>
        <v>93361</v>
      </c>
      <c r="BZ86" s="111">
        <f t="shared" si="85"/>
        <v>2334100</v>
      </c>
      <c r="CB86" s="117">
        <v>82</v>
      </c>
      <c r="CC86" s="117">
        <f t="shared" si="86"/>
        <v>124195</v>
      </c>
      <c r="CD86" s="117">
        <f t="shared" si="87"/>
        <v>86944</v>
      </c>
      <c r="CE86" s="117">
        <f t="shared" si="88"/>
        <v>62100</v>
      </c>
      <c r="CF86" s="117">
        <f t="shared" si="89"/>
        <v>62100</v>
      </c>
      <c r="CG86" s="117">
        <f t="shared" si="90"/>
        <v>62100</v>
      </c>
      <c r="CH86" s="117">
        <f t="shared" si="91"/>
        <v>62100</v>
      </c>
      <c r="CI86" s="117">
        <f t="shared" si="92"/>
        <v>214452</v>
      </c>
      <c r="CJ86" s="117">
        <f t="shared" si="93"/>
        <v>91903</v>
      </c>
      <c r="CK86" s="117">
        <f t="shared" si="94"/>
        <v>183809</v>
      </c>
      <c r="CL86" s="117">
        <f t="shared" si="95"/>
        <v>122536</v>
      </c>
      <c r="CM86" s="117">
        <f t="shared" si="96"/>
        <v>3063506</v>
      </c>
    </row>
    <row r="87" ht="16.5" spans="1:91">
      <c r="A87" s="78">
        <v>83</v>
      </c>
      <c r="B87" s="78">
        <f t="shared" si="97"/>
        <v>25625</v>
      </c>
      <c r="C87" s="86">
        <v>2560</v>
      </c>
      <c r="D87" s="78">
        <f t="shared" si="63"/>
        <v>17938</v>
      </c>
      <c r="E87" s="78">
        <f t="shared" si="64"/>
        <v>12813</v>
      </c>
      <c r="F87" s="78">
        <f t="shared" si="65"/>
        <v>12813</v>
      </c>
      <c r="G87" s="78">
        <f t="shared" si="66"/>
        <v>12813</v>
      </c>
      <c r="H87" s="78">
        <f t="shared" si="67"/>
        <v>12813</v>
      </c>
      <c r="I87" s="78">
        <f t="shared" si="68"/>
        <v>44246</v>
      </c>
      <c r="J87" s="78">
        <f t="shared" si="69"/>
        <v>18963</v>
      </c>
      <c r="K87" s="78">
        <f t="shared" si="70"/>
        <v>37925</v>
      </c>
      <c r="L87" s="78">
        <f t="shared" si="71"/>
        <v>25283</v>
      </c>
      <c r="M87" s="78">
        <f t="shared" si="72"/>
        <v>632083</v>
      </c>
      <c r="O87" s="87">
        <v>83</v>
      </c>
      <c r="P87" s="87">
        <f t="shared" si="73"/>
        <v>32031</v>
      </c>
      <c r="Q87" s="87">
        <f t="shared" si="98"/>
        <v>22423</v>
      </c>
      <c r="R87" s="87">
        <f t="shared" si="98"/>
        <v>16016</v>
      </c>
      <c r="S87" s="87">
        <f t="shared" si="98"/>
        <v>16016</v>
      </c>
      <c r="T87" s="87">
        <f t="shared" si="98"/>
        <v>16016</v>
      </c>
      <c r="U87" s="87">
        <f t="shared" si="98"/>
        <v>16016</v>
      </c>
      <c r="V87" s="87">
        <f t="shared" si="74"/>
        <v>55308</v>
      </c>
      <c r="W87" s="87">
        <f t="shared" si="74"/>
        <v>23704</v>
      </c>
      <c r="X87" s="87">
        <f t="shared" si="74"/>
        <v>47406</v>
      </c>
      <c r="Y87" s="87">
        <f t="shared" si="74"/>
        <v>31604</v>
      </c>
      <c r="Z87" s="87">
        <f t="shared" si="74"/>
        <v>790104</v>
      </c>
      <c r="AB87" s="93">
        <v>83</v>
      </c>
      <c r="AC87" s="93">
        <f t="shared" si="102"/>
        <v>39718</v>
      </c>
      <c r="AD87" s="93">
        <f t="shared" si="102"/>
        <v>27805</v>
      </c>
      <c r="AE87" s="93">
        <f t="shared" si="102"/>
        <v>19860</v>
      </c>
      <c r="AF87" s="93">
        <f t="shared" si="99"/>
        <v>19860</v>
      </c>
      <c r="AG87" s="93">
        <f t="shared" si="99"/>
        <v>19860</v>
      </c>
      <c r="AH87" s="93">
        <f t="shared" si="99"/>
        <v>19860</v>
      </c>
      <c r="AI87" s="93">
        <f t="shared" si="99"/>
        <v>68582</v>
      </c>
      <c r="AJ87" s="93">
        <f t="shared" si="99"/>
        <v>29393</v>
      </c>
      <c r="AK87" s="93">
        <f t="shared" si="99"/>
        <v>58783</v>
      </c>
      <c r="AL87" s="93">
        <f t="shared" si="56"/>
        <v>39189</v>
      </c>
      <c r="AM87" s="93">
        <f t="shared" si="56"/>
        <v>979729</v>
      </c>
      <c r="AO87" s="99">
        <v>83</v>
      </c>
      <c r="AP87" s="99">
        <f t="shared" si="103"/>
        <v>49968</v>
      </c>
      <c r="AQ87" s="99">
        <f t="shared" si="103"/>
        <v>34980</v>
      </c>
      <c r="AR87" s="99">
        <f t="shared" si="103"/>
        <v>24985</v>
      </c>
      <c r="AS87" s="99">
        <f t="shared" si="100"/>
        <v>24985</v>
      </c>
      <c r="AT87" s="99">
        <f t="shared" si="100"/>
        <v>24985</v>
      </c>
      <c r="AU87" s="99">
        <f t="shared" si="100"/>
        <v>24985</v>
      </c>
      <c r="AV87" s="99">
        <f t="shared" si="100"/>
        <v>86281</v>
      </c>
      <c r="AW87" s="99">
        <f t="shared" si="100"/>
        <v>36978</v>
      </c>
      <c r="AX87" s="99">
        <f t="shared" si="100"/>
        <v>73953</v>
      </c>
      <c r="AY87" s="99">
        <f t="shared" si="57"/>
        <v>49302</v>
      </c>
      <c r="AZ87" s="99">
        <f t="shared" si="57"/>
        <v>1232562</v>
      </c>
      <c r="BB87" s="105">
        <v>83</v>
      </c>
      <c r="BC87" s="105">
        <f t="shared" si="104"/>
        <v>64062</v>
      </c>
      <c r="BD87" s="105">
        <f t="shared" si="104"/>
        <v>44846</v>
      </c>
      <c r="BE87" s="105">
        <f t="shared" si="104"/>
        <v>32032</v>
      </c>
      <c r="BF87" s="105">
        <f t="shared" si="101"/>
        <v>32032</v>
      </c>
      <c r="BG87" s="105">
        <f t="shared" si="101"/>
        <v>32032</v>
      </c>
      <c r="BH87" s="105">
        <f t="shared" si="101"/>
        <v>32032</v>
      </c>
      <c r="BI87" s="105">
        <f t="shared" si="101"/>
        <v>110617</v>
      </c>
      <c r="BJ87" s="105">
        <f t="shared" si="101"/>
        <v>47408</v>
      </c>
      <c r="BK87" s="105">
        <f t="shared" si="101"/>
        <v>94812</v>
      </c>
      <c r="BL87" s="105">
        <f t="shared" si="58"/>
        <v>63208</v>
      </c>
      <c r="BM87" s="105">
        <f t="shared" si="58"/>
        <v>1580208</v>
      </c>
      <c r="BO87" s="111">
        <v>83</v>
      </c>
      <c r="BP87" s="111">
        <f t="shared" si="75"/>
        <v>105127</v>
      </c>
      <c r="BQ87" s="111">
        <f t="shared" si="76"/>
        <v>73593</v>
      </c>
      <c r="BR87" s="111">
        <f t="shared" si="77"/>
        <v>52565</v>
      </c>
      <c r="BS87" s="111">
        <f t="shared" si="78"/>
        <v>52565</v>
      </c>
      <c r="BT87" s="111">
        <f t="shared" si="79"/>
        <v>52565</v>
      </c>
      <c r="BU87" s="111">
        <f t="shared" si="80"/>
        <v>52565</v>
      </c>
      <c r="BV87" s="111">
        <f t="shared" si="81"/>
        <v>181525</v>
      </c>
      <c r="BW87" s="111">
        <f t="shared" si="82"/>
        <v>77798</v>
      </c>
      <c r="BX87" s="111">
        <f t="shared" si="83"/>
        <v>155589</v>
      </c>
      <c r="BY87" s="111">
        <f t="shared" si="84"/>
        <v>103726</v>
      </c>
      <c r="BZ87" s="111">
        <f t="shared" si="85"/>
        <v>2593162</v>
      </c>
      <c r="CB87" s="117">
        <v>83</v>
      </c>
      <c r="CC87" s="117">
        <f t="shared" si="86"/>
        <v>137979</v>
      </c>
      <c r="CD87" s="117">
        <f t="shared" si="87"/>
        <v>96591</v>
      </c>
      <c r="CE87" s="117">
        <f t="shared" si="88"/>
        <v>68992</v>
      </c>
      <c r="CF87" s="117">
        <f t="shared" si="89"/>
        <v>68992</v>
      </c>
      <c r="CG87" s="117">
        <f t="shared" si="90"/>
        <v>68992</v>
      </c>
      <c r="CH87" s="117">
        <f t="shared" si="91"/>
        <v>68992</v>
      </c>
      <c r="CI87" s="117">
        <f t="shared" si="92"/>
        <v>238252</v>
      </c>
      <c r="CJ87" s="117">
        <f t="shared" si="93"/>
        <v>102110</v>
      </c>
      <c r="CK87" s="117">
        <f t="shared" si="94"/>
        <v>204211</v>
      </c>
      <c r="CL87" s="117">
        <f t="shared" si="95"/>
        <v>136140</v>
      </c>
      <c r="CM87" s="117">
        <f t="shared" si="96"/>
        <v>3403525</v>
      </c>
    </row>
    <row r="88" ht="16.5" spans="1:91">
      <c r="A88" s="78">
        <v>84</v>
      </c>
      <c r="B88" s="78">
        <f t="shared" si="97"/>
        <v>28185</v>
      </c>
      <c r="C88" s="86">
        <v>2560</v>
      </c>
      <c r="D88" s="78">
        <f t="shared" si="63"/>
        <v>19730</v>
      </c>
      <c r="E88" s="78">
        <f t="shared" si="64"/>
        <v>14093</v>
      </c>
      <c r="F88" s="78">
        <f t="shared" si="65"/>
        <v>14093</v>
      </c>
      <c r="G88" s="78">
        <f t="shared" si="66"/>
        <v>14093</v>
      </c>
      <c r="H88" s="78">
        <f t="shared" si="67"/>
        <v>14093</v>
      </c>
      <c r="I88" s="78">
        <f t="shared" si="68"/>
        <v>48666</v>
      </c>
      <c r="J88" s="78">
        <f t="shared" si="69"/>
        <v>20857</v>
      </c>
      <c r="K88" s="78">
        <f t="shared" si="70"/>
        <v>41714</v>
      </c>
      <c r="L88" s="78">
        <f t="shared" si="71"/>
        <v>27809</v>
      </c>
      <c r="M88" s="78">
        <f t="shared" si="72"/>
        <v>695230</v>
      </c>
      <c r="O88" s="87">
        <v>84</v>
      </c>
      <c r="P88" s="87">
        <f t="shared" si="73"/>
        <v>35231</v>
      </c>
      <c r="Q88" s="87">
        <f t="shared" si="98"/>
        <v>24663</v>
      </c>
      <c r="R88" s="87">
        <f t="shared" si="98"/>
        <v>17616</v>
      </c>
      <c r="S88" s="87">
        <f t="shared" si="98"/>
        <v>17616</v>
      </c>
      <c r="T88" s="87">
        <f t="shared" si="98"/>
        <v>17616</v>
      </c>
      <c r="U88" s="87">
        <f t="shared" si="98"/>
        <v>17616</v>
      </c>
      <c r="V88" s="87">
        <f t="shared" si="74"/>
        <v>60833</v>
      </c>
      <c r="W88" s="87">
        <f t="shared" si="74"/>
        <v>26071</v>
      </c>
      <c r="X88" s="87">
        <f t="shared" si="74"/>
        <v>52143</v>
      </c>
      <c r="Y88" s="87">
        <f t="shared" si="74"/>
        <v>34761</v>
      </c>
      <c r="Z88" s="87">
        <f t="shared" si="74"/>
        <v>869038</v>
      </c>
      <c r="AB88" s="93">
        <v>84</v>
      </c>
      <c r="AC88" s="93">
        <f t="shared" si="102"/>
        <v>43686</v>
      </c>
      <c r="AD88" s="93">
        <f t="shared" si="102"/>
        <v>30582</v>
      </c>
      <c r="AE88" s="93">
        <f t="shared" si="102"/>
        <v>21844</v>
      </c>
      <c r="AF88" s="93">
        <f t="shared" si="99"/>
        <v>21844</v>
      </c>
      <c r="AG88" s="93">
        <f t="shared" si="99"/>
        <v>21844</v>
      </c>
      <c r="AH88" s="93">
        <f t="shared" si="99"/>
        <v>21844</v>
      </c>
      <c r="AI88" s="93">
        <f t="shared" si="99"/>
        <v>75433</v>
      </c>
      <c r="AJ88" s="93">
        <f t="shared" si="99"/>
        <v>32328</v>
      </c>
      <c r="AK88" s="93">
        <f t="shared" si="99"/>
        <v>64657</v>
      </c>
      <c r="AL88" s="93">
        <f t="shared" si="56"/>
        <v>43104</v>
      </c>
      <c r="AM88" s="93">
        <f t="shared" si="56"/>
        <v>1077607</v>
      </c>
      <c r="AO88" s="99">
        <v>84</v>
      </c>
      <c r="AP88" s="99">
        <f t="shared" si="103"/>
        <v>54960</v>
      </c>
      <c r="AQ88" s="99">
        <f t="shared" si="103"/>
        <v>38474</v>
      </c>
      <c r="AR88" s="99">
        <f t="shared" si="103"/>
        <v>27481</v>
      </c>
      <c r="AS88" s="99">
        <f t="shared" si="100"/>
        <v>27481</v>
      </c>
      <c r="AT88" s="99">
        <f t="shared" si="100"/>
        <v>27481</v>
      </c>
      <c r="AU88" s="99">
        <f t="shared" si="100"/>
        <v>27481</v>
      </c>
      <c r="AV88" s="99">
        <f t="shared" si="100"/>
        <v>94900</v>
      </c>
      <c r="AW88" s="99">
        <f t="shared" si="100"/>
        <v>40671</v>
      </c>
      <c r="AX88" s="99">
        <f t="shared" si="100"/>
        <v>81343</v>
      </c>
      <c r="AY88" s="99">
        <f t="shared" si="57"/>
        <v>54228</v>
      </c>
      <c r="AZ88" s="99">
        <f t="shared" si="57"/>
        <v>1355699</v>
      </c>
      <c r="BB88" s="105">
        <v>84</v>
      </c>
      <c r="BC88" s="105">
        <f t="shared" si="104"/>
        <v>70462</v>
      </c>
      <c r="BD88" s="105">
        <f t="shared" si="104"/>
        <v>49326</v>
      </c>
      <c r="BE88" s="105">
        <f t="shared" si="104"/>
        <v>35232</v>
      </c>
      <c r="BF88" s="105">
        <f t="shared" si="101"/>
        <v>35232</v>
      </c>
      <c r="BG88" s="105">
        <f t="shared" si="101"/>
        <v>35232</v>
      </c>
      <c r="BH88" s="105">
        <f t="shared" si="101"/>
        <v>35232</v>
      </c>
      <c r="BI88" s="105">
        <f t="shared" si="101"/>
        <v>121667</v>
      </c>
      <c r="BJ88" s="105">
        <f t="shared" si="101"/>
        <v>52142</v>
      </c>
      <c r="BK88" s="105">
        <f t="shared" si="101"/>
        <v>104286</v>
      </c>
      <c r="BL88" s="105">
        <f t="shared" si="58"/>
        <v>69523</v>
      </c>
      <c r="BM88" s="105">
        <f t="shared" si="58"/>
        <v>1738076</v>
      </c>
      <c r="BO88" s="111">
        <v>84</v>
      </c>
      <c r="BP88" s="111">
        <f t="shared" si="75"/>
        <v>115630</v>
      </c>
      <c r="BQ88" s="111">
        <f t="shared" si="76"/>
        <v>80945</v>
      </c>
      <c r="BR88" s="111">
        <f t="shared" si="77"/>
        <v>57817</v>
      </c>
      <c r="BS88" s="111">
        <f t="shared" si="78"/>
        <v>57817</v>
      </c>
      <c r="BT88" s="111">
        <f t="shared" si="79"/>
        <v>57817</v>
      </c>
      <c r="BU88" s="111">
        <f t="shared" si="80"/>
        <v>57817</v>
      </c>
      <c r="BV88" s="111">
        <f t="shared" si="81"/>
        <v>199659</v>
      </c>
      <c r="BW88" s="111">
        <f t="shared" si="82"/>
        <v>85566</v>
      </c>
      <c r="BX88" s="111">
        <f t="shared" si="83"/>
        <v>171136</v>
      </c>
      <c r="BY88" s="111">
        <f t="shared" si="84"/>
        <v>114089</v>
      </c>
      <c r="BZ88" s="111">
        <f t="shared" si="85"/>
        <v>2852227</v>
      </c>
      <c r="CB88" s="117">
        <v>84</v>
      </c>
      <c r="CC88" s="117">
        <f t="shared" si="86"/>
        <v>151764</v>
      </c>
      <c r="CD88" s="117">
        <f t="shared" si="87"/>
        <v>106240</v>
      </c>
      <c r="CE88" s="117">
        <f t="shared" si="88"/>
        <v>75885</v>
      </c>
      <c r="CF88" s="117">
        <f t="shared" si="89"/>
        <v>75885</v>
      </c>
      <c r="CG88" s="117">
        <f t="shared" si="90"/>
        <v>75885</v>
      </c>
      <c r="CH88" s="117">
        <f t="shared" si="91"/>
        <v>75885</v>
      </c>
      <c r="CI88" s="117">
        <f t="shared" si="92"/>
        <v>262052</v>
      </c>
      <c r="CJ88" s="117">
        <f t="shared" si="93"/>
        <v>112305</v>
      </c>
      <c r="CK88" s="117">
        <f t="shared" si="94"/>
        <v>224616</v>
      </c>
      <c r="CL88" s="117">
        <f t="shared" si="95"/>
        <v>149742</v>
      </c>
      <c r="CM88" s="117">
        <f t="shared" si="96"/>
        <v>3743548</v>
      </c>
    </row>
    <row r="89" ht="16.5" spans="1:91">
      <c r="A89" s="78">
        <v>85</v>
      </c>
      <c r="B89" s="78">
        <f t="shared" si="97"/>
        <v>30745</v>
      </c>
      <c r="C89" s="86">
        <v>2560</v>
      </c>
      <c r="D89" s="78">
        <f t="shared" si="63"/>
        <v>21522</v>
      </c>
      <c r="E89" s="78">
        <f t="shared" si="64"/>
        <v>15373</v>
      </c>
      <c r="F89" s="78">
        <f t="shared" si="65"/>
        <v>15373</v>
      </c>
      <c r="G89" s="78">
        <f t="shared" si="66"/>
        <v>15373</v>
      </c>
      <c r="H89" s="78">
        <f t="shared" si="67"/>
        <v>15373</v>
      </c>
      <c r="I89" s="78">
        <f t="shared" si="68"/>
        <v>53086</v>
      </c>
      <c r="J89" s="78">
        <f t="shared" si="69"/>
        <v>22751</v>
      </c>
      <c r="K89" s="78">
        <f t="shared" si="70"/>
        <v>45503</v>
      </c>
      <c r="L89" s="78">
        <f t="shared" si="71"/>
        <v>30335</v>
      </c>
      <c r="M89" s="78">
        <f t="shared" si="72"/>
        <v>758377</v>
      </c>
      <c r="O89" s="87">
        <v>85</v>
      </c>
      <c r="P89" s="87">
        <f t="shared" si="73"/>
        <v>38431</v>
      </c>
      <c r="Q89" s="87">
        <f t="shared" si="98"/>
        <v>26903</v>
      </c>
      <c r="R89" s="87">
        <f t="shared" si="98"/>
        <v>19216</v>
      </c>
      <c r="S89" s="87">
        <f t="shared" si="98"/>
        <v>19216</v>
      </c>
      <c r="T89" s="87">
        <f t="shared" si="98"/>
        <v>19216</v>
      </c>
      <c r="U89" s="87">
        <f t="shared" si="98"/>
        <v>19216</v>
      </c>
      <c r="V89" s="87">
        <f t="shared" si="74"/>
        <v>66358</v>
      </c>
      <c r="W89" s="87">
        <f t="shared" si="74"/>
        <v>28439</v>
      </c>
      <c r="X89" s="87">
        <f t="shared" si="74"/>
        <v>56879</v>
      </c>
      <c r="Y89" s="87">
        <f t="shared" si="74"/>
        <v>37919</v>
      </c>
      <c r="Z89" s="87">
        <f t="shared" si="74"/>
        <v>947971</v>
      </c>
      <c r="AB89" s="93">
        <v>85</v>
      </c>
      <c r="AC89" s="93">
        <f t="shared" si="102"/>
        <v>47654</v>
      </c>
      <c r="AD89" s="93">
        <f t="shared" si="102"/>
        <v>33360</v>
      </c>
      <c r="AE89" s="93">
        <f t="shared" si="102"/>
        <v>23828</v>
      </c>
      <c r="AF89" s="93">
        <f t="shared" si="99"/>
        <v>23828</v>
      </c>
      <c r="AG89" s="93">
        <f t="shared" si="99"/>
        <v>23828</v>
      </c>
      <c r="AH89" s="93">
        <f t="shared" si="99"/>
        <v>23828</v>
      </c>
      <c r="AI89" s="93">
        <f t="shared" si="99"/>
        <v>82284</v>
      </c>
      <c r="AJ89" s="93">
        <f t="shared" si="99"/>
        <v>35264</v>
      </c>
      <c r="AK89" s="93">
        <f t="shared" si="99"/>
        <v>70530</v>
      </c>
      <c r="AL89" s="93">
        <f t="shared" si="56"/>
        <v>47020</v>
      </c>
      <c r="AM89" s="93">
        <f t="shared" si="56"/>
        <v>1175484</v>
      </c>
      <c r="AO89" s="99">
        <v>85</v>
      </c>
      <c r="AP89" s="99">
        <f t="shared" si="103"/>
        <v>59952</v>
      </c>
      <c r="AQ89" s="99">
        <f t="shared" si="103"/>
        <v>41969</v>
      </c>
      <c r="AR89" s="99">
        <f t="shared" si="103"/>
        <v>29977</v>
      </c>
      <c r="AS89" s="99">
        <f t="shared" si="100"/>
        <v>29977</v>
      </c>
      <c r="AT89" s="99">
        <f t="shared" si="100"/>
        <v>29977</v>
      </c>
      <c r="AU89" s="99">
        <f t="shared" si="100"/>
        <v>29977</v>
      </c>
      <c r="AV89" s="99">
        <f t="shared" si="100"/>
        <v>103519</v>
      </c>
      <c r="AW89" s="99">
        <f t="shared" si="100"/>
        <v>44364</v>
      </c>
      <c r="AX89" s="99">
        <f t="shared" si="100"/>
        <v>88731</v>
      </c>
      <c r="AY89" s="99">
        <f t="shared" si="57"/>
        <v>59154</v>
      </c>
      <c r="AZ89" s="99">
        <f t="shared" si="57"/>
        <v>1478835</v>
      </c>
      <c r="BB89" s="105">
        <v>85</v>
      </c>
      <c r="BC89" s="105">
        <f t="shared" si="104"/>
        <v>76862</v>
      </c>
      <c r="BD89" s="105">
        <f t="shared" si="104"/>
        <v>53806</v>
      </c>
      <c r="BE89" s="105">
        <f t="shared" si="104"/>
        <v>38432</v>
      </c>
      <c r="BF89" s="105">
        <f t="shared" si="101"/>
        <v>38432</v>
      </c>
      <c r="BG89" s="105">
        <f t="shared" si="101"/>
        <v>38432</v>
      </c>
      <c r="BH89" s="105">
        <f t="shared" si="101"/>
        <v>38432</v>
      </c>
      <c r="BI89" s="105">
        <f t="shared" si="101"/>
        <v>132717</v>
      </c>
      <c r="BJ89" s="105">
        <f t="shared" si="101"/>
        <v>56877</v>
      </c>
      <c r="BK89" s="105">
        <f t="shared" si="101"/>
        <v>113758</v>
      </c>
      <c r="BL89" s="105">
        <f t="shared" si="58"/>
        <v>75838</v>
      </c>
      <c r="BM89" s="105">
        <f t="shared" si="58"/>
        <v>1895942</v>
      </c>
      <c r="BO89" s="111">
        <v>85</v>
      </c>
      <c r="BP89" s="111">
        <f t="shared" si="75"/>
        <v>126133</v>
      </c>
      <c r="BQ89" s="111">
        <f t="shared" si="76"/>
        <v>88297</v>
      </c>
      <c r="BR89" s="111">
        <f t="shared" si="77"/>
        <v>63068</v>
      </c>
      <c r="BS89" s="111">
        <f t="shared" si="78"/>
        <v>63068</v>
      </c>
      <c r="BT89" s="111">
        <f t="shared" si="79"/>
        <v>63068</v>
      </c>
      <c r="BU89" s="111">
        <f t="shared" si="80"/>
        <v>63068</v>
      </c>
      <c r="BV89" s="111">
        <f t="shared" si="81"/>
        <v>217792</v>
      </c>
      <c r="BW89" s="111">
        <f t="shared" si="82"/>
        <v>93337</v>
      </c>
      <c r="BX89" s="111">
        <f t="shared" si="83"/>
        <v>186680</v>
      </c>
      <c r="BY89" s="111">
        <f t="shared" si="84"/>
        <v>124452</v>
      </c>
      <c r="BZ89" s="111">
        <f t="shared" si="85"/>
        <v>3111289</v>
      </c>
      <c r="CB89" s="117">
        <v>85</v>
      </c>
      <c r="CC89" s="117">
        <f t="shared" si="86"/>
        <v>165550</v>
      </c>
      <c r="CD89" s="117">
        <f t="shared" si="87"/>
        <v>115890</v>
      </c>
      <c r="CE89" s="117">
        <f t="shared" si="88"/>
        <v>82777</v>
      </c>
      <c r="CF89" s="117">
        <f t="shared" si="89"/>
        <v>82777</v>
      </c>
      <c r="CG89" s="117">
        <f t="shared" si="90"/>
        <v>82777</v>
      </c>
      <c r="CH89" s="117">
        <f t="shared" si="91"/>
        <v>82777</v>
      </c>
      <c r="CI89" s="117">
        <f t="shared" si="92"/>
        <v>285852</v>
      </c>
      <c r="CJ89" s="117">
        <f t="shared" si="93"/>
        <v>122505</v>
      </c>
      <c r="CK89" s="117">
        <f t="shared" si="94"/>
        <v>245018</v>
      </c>
      <c r="CL89" s="117">
        <f t="shared" si="95"/>
        <v>163343</v>
      </c>
      <c r="CM89" s="117">
        <f t="shared" si="96"/>
        <v>4083567</v>
      </c>
    </row>
    <row r="90" ht="16.5" spans="1:91">
      <c r="A90" s="78">
        <v>86</v>
      </c>
      <c r="B90" s="78">
        <f t="shared" si="97"/>
        <v>33305</v>
      </c>
      <c r="C90" s="86">
        <v>2560</v>
      </c>
      <c r="D90" s="78">
        <f t="shared" si="63"/>
        <v>23314</v>
      </c>
      <c r="E90" s="78">
        <f t="shared" si="64"/>
        <v>16653</v>
      </c>
      <c r="F90" s="78">
        <f t="shared" si="65"/>
        <v>16653</v>
      </c>
      <c r="G90" s="78">
        <f t="shared" si="66"/>
        <v>16653</v>
      </c>
      <c r="H90" s="78">
        <f t="shared" si="67"/>
        <v>16653</v>
      </c>
      <c r="I90" s="78">
        <f t="shared" si="68"/>
        <v>57507</v>
      </c>
      <c r="J90" s="78">
        <f t="shared" si="69"/>
        <v>24646</v>
      </c>
      <c r="K90" s="78">
        <f t="shared" si="70"/>
        <v>49291</v>
      </c>
      <c r="L90" s="78">
        <f t="shared" si="71"/>
        <v>32861</v>
      </c>
      <c r="M90" s="78">
        <f t="shared" si="72"/>
        <v>821523</v>
      </c>
      <c r="O90" s="87">
        <v>86</v>
      </c>
      <c r="P90" s="87">
        <f t="shared" si="73"/>
        <v>41631</v>
      </c>
      <c r="Q90" s="87">
        <f t="shared" si="98"/>
        <v>29143</v>
      </c>
      <c r="R90" s="87">
        <f t="shared" si="98"/>
        <v>20816</v>
      </c>
      <c r="S90" s="87">
        <f t="shared" si="98"/>
        <v>20816</v>
      </c>
      <c r="T90" s="87">
        <f t="shared" si="98"/>
        <v>20816</v>
      </c>
      <c r="U90" s="87">
        <f t="shared" si="98"/>
        <v>20816</v>
      </c>
      <c r="V90" s="87">
        <f t="shared" si="74"/>
        <v>71884</v>
      </c>
      <c r="W90" s="87">
        <f t="shared" si="74"/>
        <v>30808</v>
      </c>
      <c r="X90" s="87">
        <f t="shared" si="74"/>
        <v>61614</v>
      </c>
      <c r="Y90" s="87">
        <f t="shared" si="74"/>
        <v>41076</v>
      </c>
      <c r="Z90" s="87">
        <f t="shared" si="74"/>
        <v>1026904</v>
      </c>
      <c r="AB90" s="93">
        <v>86</v>
      </c>
      <c r="AC90" s="93">
        <f t="shared" si="102"/>
        <v>51622</v>
      </c>
      <c r="AD90" s="93">
        <f t="shared" si="102"/>
        <v>36137</v>
      </c>
      <c r="AE90" s="93">
        <f t="shared" si="102"/>
        <v>25812</v>
      </c>
      <c r="AF90" s="93">
        <f t="shared" si="99"/>
        <v>25812</v>
      </c>
      <c r="AG90" s="93">
        <f t="shared" si="99"/>
        <v>25812</v>
      </c>
      <c r="AH90" s="93">
        <f t="shared" si="99"/>
        <v>25812</v>
      </c>
      <c r="AI90" s="93">
        <f t="shared" si="99"/>
        <v>89136</v>
      </c>
      <c r="AJ90" s="93">
        <f t="shared" si="99"/>
        <v>38202</v>
      </c>
      <c r="AK90" s="93">
        <f t="shared" si="99"/>
        <v>76401</v>
      </c>
      <c r="AL90" s="93">
        <f t="shared" si="56"/>
        <v>50934</v>
      </c>
      <c r="AM90" s="93">
        <f t="shared" si="56"/>
        <v>1273361</v>
      </c>
      <c r="AO90" s="99">
        <v>86</v>
      </c>
      <c r="AP90" s="99">
        <f t="shared" si="103"/>
        <v>64944</v>
      </c>
      <c r="AQ90" s="99">
        <f t="shared" si="103"/>
        <v>45463</v>
      </c>
      <c r="AR90" s="99">
        <f t="shared" si="103"/>
        <v>32473</v>
      </c>
      <c r="AS90" s="99">
        <f t="shared" si="100"/>
        <v>32473</v>
      </c>
      <c r="AT90" s="99">
        <f t="shared" si="100"/>
        <v>32473</v>
      </c>
      <c r="AU90" s="99">
        <f t="shared" si="100"/>
        <v>32473</v>
      </c>
      <c r="AV90" s="99">
        <f t="shared" si="100"/>
        <v>112139</v>
      </c>
      <c r="AW90" s="99">
        <f t="shared" si="100"/>
        <v>48061</v>
      </c>
      <c r="AX90" s="99">
        <f t="shared" si="100"/>
        <v>96117</v>
      </c>
      <c r="AY90" s="99">
        <f t="shared" si="57"/>
        <v>64078</v>
      </c>
      <c r="AZ90" s="99">
        <f t="shared" si="57"/>
        <v>1601970</v>
      </c>
      <c r="BB90" s="105">
        <v>86</v>
      </c>
      <c r="BC90" s="105">
        <f t="shared" si="104"/>
        <v>83262</v>
      </c>
      <c r="BD90" s="105">
        <f t="shared" si="104"/>
        <v>58286</v>
      </c>
      <c r="BE90" s="105">
        <f t="shared" si="104"/>
        <v>41632</v>
      </c>
      <c r="BF90" s="105">
        <f t="shared" si="101"/>
        <v>41632</v>
      </c>
      <c r="BG90" s="105">
        <f t="shared" si="101"/>
        <v>41632</v>
      </c>
      <c r="BH90" s="105">
        <f t="shared" si="101"/>
        <v>41632</v>
      </c>
      <c r="BI90" s="105">
        <f t="shared" si="101"/>
        <v>143768</v>
      </c>
      <c r="BJ90" s="105">
        <f t="shared" si="101"/>
        <v>61617</v>
      </c>
      <c r="BK90" s="105">
        <f t="shared" si="101"/>
        <v>123227</v>
      </c>
      <c r="BL90" s="105">
        <f t="shared" si="58"/>
        <v>82151</v>
      </c>
      <c r="BM90" s="105">
        <f t="shared" si="58"/>
        <v>2053808</v>
      </c>
      <c r="BO90" s="111">
        <v>86</v>
      </c>
      <c r="BP90" s="111">
        <f t="shared" si="75"/>
        <v>136635</v>
      </c>
      <c r="BQ90" s="111">
        <f t="shared" si="76"/>
        <v>95649</v>
      </c>
      <c r="BR90" s="111">
        <f t="shared" si="77"/>
        <v>68319</v>
      </c>
      <c r="BS90" s="111">
        <f t="shared" si="78"/>
        <v>68319</v>
      </c>
      <c r="BT90" s="111">
        <f t="shared" si="79"/>
        <v>68319</v>
      </c>
      <c r="BU90" s="111">
        <f t="shared" si="80"/>
        <v>68319</v>
      </c>
      <c r="BV90" s="111">
        <f t="shared" si="81"/>
        <v>235927</v>
      </c>
      <c r="BW90" s="111">
        <f t="shared" si="82"/>
        <v>101115</v>
      </c>
      <c r="BX90" s="111">
        <f t="shared" si="83"/>
        <v>202219</v>
      </c>
      <c r="BY90" s="111">
        <f t="shared" si="84"/>
        <v>134812</v>
      </c>
      <c r="BZ90" s="111">
        <f t="shared" si="85"/>
        <v>3370352</v>
      </c>
      <c r="CB90" s="117">
        <v>86</v>
      </c>
      <c r="CC90" s="117">
        <f t="shared" si="86"/>
        <v>179333</v>
      </c>
      <c r="CD90" s="117">
        <f t="shared" si="87"/>
        <v>125539</v>
      </c>
      <c r="CE90" s="117">
        <f t="shared" si="88"/>
        <v>89669</v>
      </c>
      <c r="CF90" s="117">
        <f t="shared" si="89"/>
        <v>89669</v>
      </c>
      <c r="CG90" s="117">
        <f t="shared" si="90"/>
        <v>89669</v>
      </c>
      <c r="CH90" s="117">
        <f t="shared" si="91"/>
        <v>89669</v>
      </c>
      <c r="CI90" s="117">
        <f t="shared" si="92"/>
        <v>309654</v>
      </c>
      <c r="CJ90" s="117">
        <f t="shared" si="93"/>
        <v>132713</v>
      </c>
      <c r="CK90" s="117">
        <f t="shared" si="94"/>
        <v>265412</v>
      </c>
      <c r="CL90" s="117">
        <f t="shared" si="95"/>
        <v>176941</v>
      </c>
      <c r="CM90" s="117">
        <f t="shared" si="96"/>
        <v>4423587</v>
      </c>
    </row>
    <row r="91" ht="16.5" spans="1:91">
      <c r="A91" s="78">
        <v>87</v>
      </c>
      <c r="B91" s="78">
        <f t="shared" si="97"/>
        <v>35865</v>
      </c>
      <c r="C91" s="86">
        <v>2560</v>
      </c>
      <c r="D91" s="78">
        <f t="shared" si="63"/>
        <v>25106</v>
      </c>
      <c r="E91" s="78">
        <f t="shared" si="64"/>
        <v>17933</v>
      </c>
      <c r="F91" s="78">
        <f t="shared" si="65"/>
        <v>17933</v>
      </c>
      <c r="G91" s="78">
        <f t="shared" si="66"/>
        <v>17933</v>
      </c>
      <c r="H91" s="78">
        <f t="shared" si="67"/>
        <v>17933</v>
      </c>
      <c r="I91" s="78">
        <f t="shared" si="68"/>
        <v>61927</v>
      </c>
      <c r="J91" s="78">
        <f t="shared" si="69"/>
        <v>26540</v>
      </c>
      <c r="K91" s="78">
        <f t="shared" si="70"/>
        <v>53080</v>
      </c>
      <c r="L91" s="78">
        <f t="shared" si="71"/>
        <v>35387</v>
      </c>
      <c r="M91" s="78">
        <f t="shared" si="72"/>
        <v>884670</v>
      </c>
      <c r="O91" s="87">
        <v>87</v>
      </c>
      <c r="P91" s="87">
        <f t="shared" si="73"/>
        <v>44831</v>
      </c>
      <c r="Q91" s="87">
        <f t="shared" si="98"/>
        <v>31383</v>
      </c>
      <c r="R91" s="87">
        <f t="shared" si="98"/>
        <v>22416</v>
      </c>
      <c r="S91" s="87">
        <f t="shared" si="98"/>
        <v>22416</v>
      </c>
      <c r="T91" s="87">
        <f t="shared" si="98"/>
        <v>22416</v>
      </c>
      <c r="U91" s="87">
        <f t="shared" si="98"/>
        <v>22416</v>
      </c>
      <c r="V91" s="87">
        <f t="shared" si="74"/>
        <v>77409</v>
      </c>
      <c r="W91" s="87">
        <f t="shared" si="74"/>
        <v>33175</v>
      </c>
      <c r="X91" s="87">
        <f t="shared" si="74"/>
        <v>66350</v>
      </c>
      <c r="Y91" s="87">
        <f t="shared" si="74"/>
        <v>44234</v>
      </c>
      <c r="Z91" s="87">
        <f t="shared" si="74"/>
        <v>1105838</v>
      </c>
      <c r="AB91" s="93">
        <v>87</v>
      </c>
      <c r="AC91" s="93">
        <f t="shared" si="102"/>
        <v>55590</v>
      </c>
      <c r="AD91" s="93">
        <f t="shared" si="102"/>
        <v>38915</v>
      </c>
      <c r="AE91" s="93">
        <f t="shared" si="102"/>
        <v>27796</v>
      </c>
      <c r="AF91" s="93">
        <f t="shared" si="99"/>
        <v>27796</v>
      </c>
      <c r="AG91" s="93">
        <f t="shared" si="99"/>
        <v>27796</v>
      </c>
      <c r="AH91" s="93">
        <f t="shared" si="99"/>
        <v>27796</v>
      </c>
      <c r="AI91" s="93">
        <f t="shared" si="99"/>
        <v>95987</v>
      </c>
      <c r="AJ91" s="93">
        <f t="shared" si="99"/>
        <v>41137</v>
      </c>
      <c r="AK91" s="93">
        <f t="shared" si="99"/>
        <v>82274</v>
      </c>
      <c r="AL91" s="93">
        <f t="shared" si="56"/>
        <v>54850</v>
      </c>
      <c r="AM91" s="93">
        <f t="shared" si="56"/>
        <v>1371239</v>
      </c>
      <c r="AO91" s="99">
        <v>87</v>
      </c>
      <c r="AP91" s="99">
        <f t="shared" si="103"/>
        <v>69936</v>
      </c>
      <c r="AQ91" s="99">
        <f t="shared" si="103"/>
        <v>48958</v>
      </c>
      <c r="AR91" s="99">
        <f t="shared" si="103"/>
        <v>34969</v>
      </c>
      <c r="AS91" s="99">
        <f t="shared" si="100"/>
        <v>34969</v>
      </c>
      <c r="AT91" s="99">
        <f t="shared" si="100"/>
        <v>34969</v>
      </c>
      <c r="AU91" s="99">
        <f t="shared" si="100"/>
        <v>34969</v>
      </c>
      <c r="AV91" s="99">
        <f t="shared" si="100"/>
        <v>120758</v>
      </c>
      <c r="AW91" s="99">
        <f t="shared" si="100"/>
        <v>51753</v>
      </c>
      <c r="AX91" s="99">
        <f t="shared" si="100"/>
        <v>103506</v>
      </c>
      <c r="AY91" s="99">
        <f t="shared" si="57"/>
        <v>69005</v>
      </c>
      <c r="AZ91" s="99">
        <f t="shared" si="57"/>
        <v>1725107</v>
      </c>
      <c r="BB91" s="105">
        <v>87</v>
      </c>
      <c r="BC91" s="105">
        <f t="shared" si="104"/>
        <v>89662</v>
      </c>
      <c r="BD91" s="105">
        <f t="shared" si="104"/>
        <v>62767</v>
      </c>
      <c r="BE91" s="105">
        <f t="shared" si="104"/>
        <v>44832</v>
      </c>
      <c r="BF91" s="105">
        <f t="shared" si="101"/>
        <v>44832</v>
      </c>
      <c r="BG91" s="105">
        <f t="shared" si="101"/>
        <v>44832</v>
      </c>
      <c r="BH91" s="105">
        <f t="shared" si="101"/>
        <v>44832</v>
      </c>
      <c r="BI91" s="105">
        <f t="shared" si="101"/>
        <v>154818</v>
      </c>
      <c r="BJ91" s="105">
        <f t="shared" si="101"/>
        <v>66350</v>
      </c>
      <c r="BK91" s="105">
        <f t="shared" si="101"/>
        <v>132700</v>
      </c>
      <c r="BL91" s="105">
        <f t="shared" si="58"/>
        <v>88468</v>
      </c>
      <c r="BM91" s="105">
        <f t="shared" si="58"/>
        <v>2211676</v>
      </c>
      <c r="BO91" s="111">
        <v>87</v>
      </c>
      <c r="BP91" s="111">
        <f t="shared" si="75"/>
        <v>147138</v>
      </c>
      <c r="BQ91" s="111">
        <f t="shared" si="76"/>
        <v>103002</v>
      </c>
      <c r="BR91" s="111">
        <f t="shared" si="77"/>
        <v>73570</v>
      </c>
      <c r="BS91" s="111">
        <f t="shared" si="78"/>
        <v>73570</v>
      </c>
      <c r="BT91" s="111">
        <f t="shared" si="79"/>
        <v>73570</v>
      </c>
      <c r="BU91" s="111">
        <f t="shared" si="80"/>
        <v>73570</v>
      </c>
      <c r="BV91" s="111">
        <f t="shared" si="81"/>
        <v>254060</v>
      </c>
      <c r="BW91" s="111">
        <f t="shared" si="82"/>
        <v>108882</v>
      </c>
      <c r="BX91" s="111">
        <f t="shared" si="83"/>
        <v>217764</v>
      </c>
      <c r="BY91" s="111">
        <f t="shared" si="84"/>
        <v>145178</v>
      </c>
      <c r="BZ91" s="111">
        <f t="shared" si="85"/>
        <v>3629417</v>
      </c>
      <c r="CB91" s="117">
        <v>87</v>
      </c>
      <c r="CC91" s="117">
        <f t="shared" si="86"/>
        <v>193119</v>
      </c>
      <c r="CD91" s="117">
        <f t="shared" si="87"/>
        <v>135190</v>
      </c>
      <c r="CE91" s="117">
        <f t="shared" si="88"/>
        <v>96561</v>
      </c>
      <c r="CF91" s="117">
        <f t="shared" si="89"/>
        <v>96561</v>
      </c>
      <c r="CG91" s="117">
        <f t="shared" si="90"/>
        <v>96561</v>
      </c>
      <c r="CH91" s="117">
        <f t="shared" si="91"/>
        <v>96561</v>
      </c>
      <c r="CI91" s="117">
        <f t="shared" si="92"/>
        <v>333454</v>
      </c>
      <c r="CJ91" s="117">
        <f t="shared" si="93"/>
        <v>142908</v>
      </c>
      <c r="CK91" s="117">
        <f t="shared" si="94"/>
        <v>285815</v>
      </c>
      <c r="CL91" s="117">
        <f t="shared" si="95"/>
        <v>190546</v>
      </c>
      <c r="CM91" s="117">
        <f t="shared" si="96"/>
        <v>4763610</v>
      </c>
    </row>
    <row r="92" ht="16.5" spans="1:91">
      <c r="A92" s="78">
        <v>88</v>
      </c>
      <c r="B92" s="78">
        <f t="shared" si="97"/>
        <v>38425</v>
      </c>
      <c r="C92" s="86">
        <v>2560</v>
      </c>
      <c r="D92" s="78">
        <f t="shared" si="63"/>
        <v>26898</v>
      </c>
      <c r="E92" s="78">
        <f t="shared" si="64"/>
        <v>19213</v>
      </c>
      <c r="F92" s="78">
        <f t="shared" si="65"/>
        <v>19213</v>
      </c>
      <c r="G92" s="78">
        <f t="shared" si="66"/>
        <v>19213</v>
      </c>
      <c r="H92" s="78">
        <f t="shared" si="67"/>
        <v>19213</v>
      </c>
      <c r="I92" s="78">
        <f t="shared" si="68"/>
        <v>66347</v>
      </c>
      <c r="J92" s="78">
        <f t="shared" si="69"/>
        <v>28434</v>
      </c>
      <c r="K92" s="78">
        <f t="shared" si="70"/>
        <v>56869</v>
      </c>
      <c r="L92" s="78">
        <f t="shared" si="71"/>
        <v>37913</v>
      </c>
      <c r="M92" s="78">
        <f t="shared" si="72"/>
        <v>947817</v>
      </c>
      <c r="O92" s="87">
        <v>88</v>
      </c>
      <c r="P92" s="87">
        <f t="shared" si="73"/>
        <v>48031</v>
      </c>
      <c r="Q92" s="87">
        <f t="shared" si="98"/>
        <v>33623</v>
      </c>
      <c r="R92" s="87">
        <f t="shared" si="98"/>
        <v>24016</v>
      </c>
      <c r="S92" s="87">
        <f t="shared" si="98"/>
        <v>24016</v>
      </c>
      <c r="T92" s="87">
        <f t="shared" si="98"/>
        <v>24016</v>
      </c>
      <c r="U92" s="87">
        <f t="shared" si="98"/>
        <v>24016</v>
      </c>
      <c r="V92" s="87">
        <f t="shared" si="74"/>
        <v>82934</v>
      </c>
      <c r="W92" s="87">
        <f t="shared" si="74"/>
        <v>35543</v>
      </c>
      <c r="X92" s="87">
        <f t="shared" si="74"/>
        <v>71086</v>
      </c>
      <c r="Y92" s="87">
        <f t="shared" si="74"/>
        <v>47391</v>
      </c>
      <c r="Z92" s="87">
        <f t="shared" si="74"/>
        <v>1184771</v>
      </c>
      <c r="AB92" s="93">
        <v>88</v>
      </c>
      <c r="AC92" s="93">
        <f t="shared" si="102"/>
        <v>59558</v>
      </c>
      <c r="AD92" s="93">
        <f t="shared" si="102"/>
        <v>41693</v>
      </c>
      <c r="AE92" s="93">
        <f t="shared" si="102"/>
        <v>29780</v>
      </c>
      <c r="AF92" s="93">
        <f t="shared" si="99"/>
        <v>29780</v>
      </c>
      <c r="AG92" s="93">
        <f t="shared" si="99"/>
        <v>29780</v>
      </c>
      <c r="AH92" s="93">
        <f t="shared" si="99"/>
        <v>29780</v>
      </c>
      <c r="AI92" s="93">
        <f t="shared" si="99"/>
        <v>102838</v>
      </c>
      <c r="AJ92" s="93">
        <f t="shared" si="99"/>
        <v>44073</v>
      </c>
      <c r="AK92" s="93">
        <f t="shared" si="99"/>
        <v>88147</v>
      </c>
      <c r="AL92" s="93">
        <f t="shared" si="56"/>
        <v>58765</v>
      </c>
      <c r="AM92" s="93">
        <f t="shared" si="56"/>
        <v>1469116</v>
      </c>
      <c r="AO92" s="99">
        <v>88</v>
      </c>
      <c r="AP92" s="99">
        <f t="shared" si="103"/>
        <v>74928</v>
      </c>
      <c r="AQ92" s="99">
        <f t="shared" si="103"/>
        <v>52452</v>
      </c>
      <c r="AR92" s="99">
        <f t="shared" si="103"/>
        <v>37465</v>
      </c>
      <c r="AS92" s="99">
        <f t="shared" si="100"/>
        <v>37465</v>
      </c>
      <c r="AT92" s="99">
        <f t="shared" si="100"/>
        <v>37465</v>
      </c>
      <c r="AU92" s="99">
        <f t="shared" si="100"/>
        <v>37465</v>
      </c>
      <c r="AV92" s="99">
        <f t="shared" si="100"/>
        <v>129377</v>
      </c>
      <c r="AW92" s="99">
        <f t="shared" si="100"/>
        <v>55447</v>
      </c>
      <c r="AX92" s="99">
        <f t="shared" si="100"/>
        <v>110895</v>
      </c>
      <c r="AY92" s="99">
        <f t="shared" si="57"/>
        <v>73930</v>
      </c>
      <c r="AZ92" s="99">
        <f t="shared" si="57"/>
        <v>1848243</v>
      </c>
      <c r="BB92" s="105">
        <v>88</v>
      </c>
      <c r="BC92" s="105">
        <f t="shared" si="104"/>
        <v>96062</v>
      </c>
      <c r="BD92" s="105">
        <f t="shared" si="104"/>
        <v>67246</v>
      </c>
      <c r="BE92" s="105">
        <f t="shared" si="104"/>
        <v>48032</v>
      </c>
      <c r="BF92" s="105">
        <f t="shared" si="101"/>
        <v>48032</v>
      </c>
      <c r="BG92" s="105">
        <f t="shared" si="101"/>
        <v>48032</v>
      </c>
      <c r="BH92" s="105">
        <f t="shared" si="101"/>
        <v>48032</v>
      </c>
      <c r="BI92" s="105">
        <f t="shared" si="101"/>
        <v>165868</v>
      </c>
      <c r="BJ92" s="105">
        <f t="shared" si="101"/>
        <v>71086</v>
      </c>
      <c r="BK92" s="105">
        <f t="shared" si="101"/>
        <v>142173</v>
      </c>
      <c r="BL92" s="105">
        <f t="shared" si="58"/>
        <v>94782</v>
      </c>
      <c r="BM92" s="105">
        <f t="shared" si="58"/>
        <v>2369542</v>
      </c>
      <c r="BO92" s="111">
        <v>88</v>
      </c>
      <c r="BP92" s="111">
        <f t="shared" si="75"/>
        <v>157640</v>
      </c>
      <c r="BQ92" s="111">
        <f t="shared" si="76"/>
        <v>110352</v>
      </c>
      <c r="BR92" s="111">
        <f t="shared" si="77"/>
        <v>78822</v>
      </c>
      <c r="BS92" s="111">
        <f t="shared" si="78"/>
        <v>78822</v>
      </c>
      <c r="BT92" s="111">
        <f t="shared" si="79"/>
        <v>78822</v>
      </c>
      <c r="BU92" s="111">
        <f t="shared" si="80"/>
        <v>78822</v>
      </c>
      <c r="BV92" s="111">
        <f t="shared" si="81"/>
        <v>272194</v>
      </c>
      <c r="BW92" s="111">
        <f t="shared" si="82"/>
        <v>116654</v>
      </c>
      <c r="BX92" s="111">
        <f t="shared" si="83"/>
        <v>233310</v>
      </c>
      <c r="BY92" s="111">
        <f t="shared" si="84"/>
        <v>155540</v>
      </c>
      <c r="BZ92" s="111">
        <f t="shared" si="85"/>
        <v>3888479</v>
      </c>
      <c r="CB92" s="117">
        <v>88</v>
      </c>
      <c r="CC92" s="117">
        <f t="shared" si="86"/>
        <v>206903</v>
      </c>
      <c r="CD92" s="117">
        <f t="shared" si="87"/>
        <v>144837</v>
      </c>
      <c r="CE92" s="117">
        <f t="shared" si="88"/>
        <v>103454</v>
      </c>
      <c r="CF92" s="117">
        <f t="shared" si="89"/>
        <v>103454</v>
      </c>
      <c r="CG92" s="117">
        <f t="shared" si="90"/>
        <v>103454</v>
      </c>
      <c r="CH92" s="117">
        <f t="shared" si="91"/>
        <v>103454</v>
      </c>
      <c r="CI92" s="117">
        <f t="shared" si="92"/>
        <v>357255</v>
      </c>
      <c r="CJ92" s="117">
        <f t="shared" si="93"/>
        <v>153108</v>
      </c>
      <c r="CK92" s="117">
        <f t="shared" si="94"/>
        <v>306219</v>
      </c>
      <c r="CL92" s="117">
        <f t="shared" si="95"/>
        <v>204146</v>
      </c>
      <c r="CM92" s="117">
        <f t="shared" si="96"/>
        <v>5103629</v>
      </c>
    </row>
    <row r="93" ht="16.5" spans="1:91">
      <c r="A93" s="78">
        <v>89</v>
      </c>
      <c r="B93" s="78">
        <f t="shared" si="97"/>
        <v>40985</v>
      </c>
      <c r="C93" s="86">
        <v>2560</v>
      </c>
      <c r="D93" s="78">
        <f t="shared" si="63"/>
        <v>28690</v>
      </c>
      <c r="E93" s="78">
        <f t="shared" si="64"/>
        <v>20493</v>
      </c>
      <c r="F93" s="78">
        <f t="shared" si="65"/>
        <v>20493</v>
      </c>
      <c r="G93" s="78">
        <f t="shared" si="66"/>
        <v>20493</v>
      </c>
      <c r="H93" s="78">
        <f t="shared" si="67"/>
        <v>20493</v>
      </c>
      <c r="I93" s="78">
        <f t="shared" si="68"/>
        <v>70767</v>
      </c>
      <c r="J93" s="78">
        <f t="shared" si="69"/>
        <v>30329</v>
      </c>
      <c r="K93" s="78">
        <f t="shared" si="70"/>
        <v>60658</v>
      </c>
      <c r="L93" s="78">
        <f t="shared" si="71"/>
        <v>40439</v>
      </c>
      <c r="M93" s="78">
        <f t="shared" si="72"/>
        <v>1010963</v>
      </c>
      <c r="O93" s="87">
        <v>89</v>
      </c>
      <c r="P93" s="87">
        <f t="shared" si="73"/>
        <v>51231</v>
      </c>
      <c r="Q93" s="87">
        <f t="shared" si="98"/>
        <v>35863</v>
      </c>
      <c r="R93" s="87">
        <f t="shared" si="98"/>
        <v>25616</v>
      </c>
      <c r="S93" s="87">
        <f t="shared" si="98"/>
        <v>25616</v>
      </c>
      <c r="T93" s="87">
        <f t="shared" si="98"/>
        <v>25616</v>
      </c>
      <c r="U93" s="87">
        <f t="shared" si="98"/>
        <v>25616</v>
      </c>
      <c r="V93" s="87">
        <f t="shared" si="74"/>
        <v>88459</v>
      </c>
      <c r="W93" s="87">
        <f t="shared" si="74"/>
        <v>37911</v>
      </c>
      <c r="X93" s="87">
        <f t="shared" si="74"/>
        <v>75823</v>
      </c>
      <c r="Y93" s="87">
        <f t="shared" si="74"/>
        <v>50549</v>
      </c>
      <c r="Z93" s="87">
        <f t="shared" si="74"/>
        <v>1263704</v>
      </c>
      <c r="AB93" s="93">
        <v>89</v>
      </c>
      <c r="AC93" s="93">
        <f t="shared" si="102"/>
        <v>63526</v>
      </c>
      <c r="AD93" s="93">
        <f t="shared" si="102"/>
        <v>44470</v>
      </c>
      <c r="AE93" s="93">
        <f t="shared" si="102"/>
        <v>31764</v>
      </c>
      <c r="AF93" s="93">
        <f t="shared" si="99"/>
        <v>31764</v>
      </c>
      <c r="AG93" s="93">
        <f t="shared" si="99"/>
        <v>31764</v>
      </c>
      <c r="AH93" s="93">
        <f t="shared" si="99"/>
        <v>31764</v>
      </c>
      <c r="AI93" s="93">
        <f t="shared" si="99"/>
        <v>109689</v>
      </c>
      <c r="AJ93" s="93">
        <f t="shared" si="99"/>
        <v>47010</v>
      </c>
      <c r="AK93" s="93">
        <f t="shared" si="99"/>
        <v>94021</v>
      </c>
      <c r="AL93" s="93">
        <f t="shared" si="56"/>
        <v>62681</v>
      </c>
      <c r="AM93" s="93">
        <f t="shared" si="56"/>
        <v>1566993</v>
      </c>
      <c r="AO93" s="99">
        <v>89</v>
      </c>
      <c r="AP93" s="99">
        <f t="shared" si="103"/>
        <v>79920</v>
      </c>
      <c r="AQ93" s="99">
        <f t="shared" si="103"/>
        <v>55946</v>
      </c>
      <c r="AR93" s="99">
        <f t="shared" si="103"/>
        <v>39961</v>
      </c>
      <c r="AS93" s="99">
        <f t="shared" si="100"/>
        <v>39961</v>
      </c>
      <c r="AT93" s="99">
        <f t="shared" si="100"/>
        <v>39961</v>
      </c>
      <c r="AU93" s="99">
        <f t="shared" si="100"/>
        <v>39961</v>
      </c>
      <c r="AV93" s="99">
        <f t="shared" si="100"/>
        <v>137996</v>
      </c>
      <c r="AW93" s="99">
        <f t="shared" si="100"/>
        <v>59142</v>
      </c>
      <c r="AX93" s="99">
        <f t="shared" si="100"/>
        <v>118284</v>
      </c>
      <c r="AY93" s="99">
        <f t="shared" si="57"/>
        <v>78857</v>
      </c>
      <c r="AZ93" s="99">
        <f t="shared" si="57"/>
        <v>1971378</v>
      </c>
      <c r="BB93" s="105">
        <v>89</v>
      </c>
      <c r="BC93" s="105">
        <f t="shared" si="104"/>
        <v>102462</v>
      </c>
      <c r="BD93" s="105">
        <f t="shared" si="104"/>
        <v>71726</v>
      </c>
      <c r="BE93" s="105">
        <f t="shared" si="104"/>
        <v>51232</v>
      </c>
      <c r="BF93" s="105">
        <f t="shared" si="101"/>
        <v>51232</v>
      </c>
      <c r="BG93" s="105">
        <f t="shared" si="101"/>
        <v>51232</v>
      </c>
      <c r="BH93" s="105">
        <f t="shared" si="101"/>
        <v>51232</v>
      </c>
      <c r="BI93" s="105">
        <f t="shared" si="101"/>
        <v>176918</v>
      </c>
      <c r="BJ93" s="105">
        <f t="shared" si="101"/>
        <v>75823</v>
      </c>
      <c r="BK93" s="105">
        <f t="shared" si="101"/>
        <v>151646</v>
      </c>
      <c r="BL93" s="105">
        <f t="shared" si="58"/>
        <v>101099</v>
      </c>
      <c r="BM93" s="105">
        <f t="shared" si="58"/>
        <v>2527408</v>
      </c>
      <c r="BO93" s="111">
        <v>89</v>
      </c>
      <c r="BP93" s="111">
        <f t="shared" si="75"/>
        <v>168143</v>
      </c>
      <c r="BQ93" s="111">
        <f t="shared" si="76"/>
        <v>117704</v>
      </c>
      <c r="BR93" s="111">
        <f t="shared" si="77"/>
        <v>84073</v>
      </c>
      <c r="BS93" s="111">
        <f t="shared" si="78"/>
        <v>84073</v>
      </c>
      <c r="BT93" s="111">
        <f t="shared" si="79"/>
        <v>84073</v>
      </c>
      <c r="BU93" s="111">
        <f t="shared" si="80"/>
        <v>84073</v>
      </c>
      <c r="BV93" s="111">
        <f t="shared" si="81"/>
        <v>290327</v>
      </c>
      <c r="BW93" s="111">
        <f t="shared" si="82"/>
        <v>124427</v>
      </c>
      <c r="BX93" s="111">
        <f t="shared" si="83"/>
        <v>248855</v>
      </c>
      <c r="BY93" s="111">
        <f t="shared" si="84"/>
        <v>165906</v>
      </c>
      <c r="BZ93" s="111">
        <f t="shared" si="85"/>
        <v>4147541</v>
      </c>
      <c r="CB93" s="117">
        <v>89</v>
      </c>
      <c r="CC93" s="117">
        <f t="shared" si="86"/>
        <v>220688</v>
      </c>
      <c r="CD93" s="117">
        <f t="shared" si="87"/>
        <v>154487</v>
      </c>
      <c r="CE93" s="117">
        <f t="shared" si="88"/>
        <v>110346</v>
      </c>
      <c r="CF93" s="117">
        <f t="shared" si="89"/>
        <v>110346</v>
      </c>
      <c r="CG93" s="117">
        <f t="shared" si="90"/>
        <v>110346</v>
      </c>
      <c r="CH93" s="117">
        <f t="shared" si="91"/>
        <v>110346</v>
      </c>
      <c r="CI93" s="117">
        <f t="shared" si="92"/>
        <v>381054</v>
      </c>
      <c r="CJ93" s="117">
        <f t="shared" si="93"/>
        <v>163310</v>
      </c>
      <c r="CK93" s="117">
        <f t="shared" si="94"/>
        <v>326622</v>
      </c>
      <c r="CL93" s="117">
        <f t="shared" si="95"/>
        <v>217752</v>
      </c>
      <c r="CM93" s="117">
        <f t="shared" si="96"/>
        <v>5443648</v>
      </c>
    </row>
    <row r="94" ht="16.5" spans="1:91">
      <c r="A94" s="78">
        <v>90</v>
      </c>
      <c r="B94" s="78">
        <f t="shared" si="97"/>
        <v>43545</v>
      </c>
      <c r="C94" s="86">
        <v>2560</v>
      </c>
      <c r="D94" s="78">
        <f t="shared" si="63"/>
        <v>30482</v>
      </c>
      <c r="E94" s="78">
        <f t="shared" si="64"/>
        <v>21773</v>
      </c>
      <c r="F94" s="78">
        <f t="shared" si="65"/>
        <v>21773</v>
      </c>
      <c r="G94" s="78">
        <f t="shared" si="66"/>
        <v>21773</v>
      </c>
      <c r="H94" s="78">
        <f t="shared" si="67"/>
        <v>21773</v>
      </c>
      <c r="I94" s="78">
        <f t="shared" si="68"/>
        <v>75188</v>
      </c>
      <c r="J94" s="78">
        <f t="shared" si="69"/>
        <v>32223</v>
      </c>
      <c r="K94" s="78">
        <f t="shared" si="70"/>
        <v>64447</v>
      </c>
      <c r="L94" s="78">
        <f t="shared" si="71"/>
        <v>42965</v>
      </c>
      <c r="M94" s="78">
        <f t="shared" si="72"/>
        <v>1074110</v>
      </c>
      <c r="O94" s="87">
        <v>90</v>
      </c>
      <c r="P94" s="87">
        <f t="shared" si="73"/>
        <v>54431</v>
      </c>
      <c r="Q94" s="87">
        <f t="shared" si="98"/>
        <v>38103</v>
      </c>
      <c r="R94" s="87">
        <f t="shared" si="98"/>
        <v>27216</v>
      </c>
      <c r="S94" s="87">
        <f t="shared" si="98"/>
        <v>27216</v>
      </c>
      <c r="T94" s="87">
        <f t="shared" si="98"/>
        <v>27216</v>
      </c>
      <c r="U94" s="87">
        <f t="shared" si="98"/>
        <v>27216</v>
      </c>
      <c r="V94" s="87">
        <f t="shared" si="74"/>
        <v>93985</v>
      </c>
      <c r="W94" s="87">
        <f t="shared" si="74"/>
        <v>40279</v>
      </c>
      <c r="X94" s="87">
        <f t="shared" si="74"/>
        <v>80559</v>
      </c>
      <c r="Y94" s="87">
        <f t="shared" si="74"/>
        <v>53706</v>
      </c>
      <c r="Z94" s="87">
        <f t="shared" si="74"/>
        <v>1342638</v>
      </c>
      <c r="AB94" s="93">
        <v>90</v>
      </c>
      <c r="AC94" s="93">
        <f t="shared" si="102"/>
        <v>67494</v>
      </c>
      <c r="AD94" s="93">
        <f t="shared" si="102"/>
        <v>47248</v>
      </c>
      <c r="AE94" s="93">
        <f t="shared" si="102"/>
        <v>33748</v>
      </c>
      <c r="AF94" s="93">
        <f t="shared" si="99"/>
        <v>33748</v>
      </c>
      <c r="AG94" s="93">
        <f t="shared" si="99"/>
        <v>33748</v>
      </c>
      <c r="AH94" s="93">
        <f t="shared" si="99"/>
        <v>33748</v>
      </c>
      <c r="AI94" s="93">
        <f t="shared" si="99"/>
        <v>116541</v>
      </c>
      <c r="AJ94" s="93">
        <f t="shared" si="99"/>
        <v>49946</v>
      </c>
      <c r="AK94" s="93">
        <f t="shared" si="99"/>
        <v>99893</v>
      </c>
      <c r="AL94" s="93">
        <f t="shared" si="56"/>
        <v>66595</v>
      </c>
      <c r="AM94" s="93">
        <f t="shared" si="56"/>
        <v>1664871</v>
      </c>
      <c r="AO94" s="99">
        <v>90</v>
      </c>
      <c r="AP94" s="99">
        <f t="shared" si="103"/>
        <v>84912</v>
      </c>
      <c r="AQ94" s="99">
        <f t="shared" si="103"/>
        <v>59441</v>
      </c>
      <c r="AR94" s="99">
        <f t="shared" si="103"/>
        <v>42457</v>
      </c>
      <c r="AS94" s="99">
        <f t="shared" si="100"/>
        <v>42457</v>
      </c>
      <c r="AT94" s="99">
        <f t="shared" si="100"/>
        <v>42457</v>
      </c>
      <c r="AU94" s="99">
        <f t="shared" si="100"/>
        <v>42457</v>
      </c>
      <c r="AV94" s="99">
        <f t="shared" si="100"/>
        <v>146616</v>
      </c>
      <c r="AW94" s="99">
        <f t="shared" si="100"/>
        <v>62835</v>
      </c>
      <c r="AX94" s="99">
        <f t="shared" si="100"/>
        <v>125672</v>
      </c>
      <c r="AY94" s="99">
        <f t="shared" si="57"/>
        <v>83781</v>
      </c>
      <c r="AZ94" s="99">
        <f t="shared" si="57"/>
        <v>2094515</v>
      </c>
      <c r="BB94" s="105">
        <v>90</v>
      </c>
      <c r="BC94" s="105">
        <f t="shared" si="104"/>
        <v>108862</v>
      </c>
      <c r="BD94" s="105">
        <f t="shared" si="104"/>
        <v>76206</v>
      </c>
      <c r="BE94" s="105">
        <f t="shared" si="104"/>
        <v>54432</v>
      </c>
      <c r="BF94" s="105">
        <f t="shared" si="101"/>
        <v>54432</v>
      </c>
      <c r="BG94" s="105">
        <f t="shared" si="101"/>
        <v>54432</v>
      </c>
      <c r="BH94" s="105">
        <f t="shared" si="101"/>
        <v>54432</v>
      </c>
      <c r="BI94" s="105">
        <f t="shared" si="101"/>
        <v>187969</v>
      </c>
      <c r="BJ94" s="105">
        <f t="shared" si="101"/>
        <v>80558</v>
      </c>
      <c r="BK94" s="105">
        <f t="shared" si="101"/>
        <v>161118</v>
      </c>
      <c r="BL94" s="105">
        <f t="shared" si="58"/>
        <v>107412</v>
      </c>
      <c r="BM94" s="105">
        <f t="shared" si="58"/>
        <v>2685276</v>
      </c>
      <c r="BO94" s="111">
        <v>90</v>
      </c>
      <c r="BP94" s="111">
        <f t="shared" si="75"/>
        <v>178645</v>
      </c>
      <c r="BQ94" s="111">
        <f t="shared" si="76"/>
        <v>125056</v>
      </c>
      <c r="BR94" s="111">
        <f t="shared" si="77"/>
        <v>89324</v>
      </c>
      <c r="BS94" s="111">
        <f t="shared" si="78"/>
        <v>89324</v>
      </c>
      <c r="BT94" s="111">
        <f t="shared" si="79"/>
        <v>89324</v>
      </c>
      <c r="BU94" s="111">
        <f t="shared" si="80"/>
        <v>89324</v>
      </c>
      <c r="BV94" s="111">
        <f t="shared" si="81"/>
        <v>308462</v>
      </c>
      <c r="BW94" s="111">
        <f t="shared" si="82"/>
        <v>132198</v>
      </c>
      <c r="BX94" s="111">
        <f t="shared" si="83"/>
        <v>264399</v>
      </c>
      <c r="BY94" s="111">
        <f t="shared" si="84"/>
        <v>176266</v>
      </c>
      <c r="BZ94" s="111">
        <f t="shared" si="85"/>
        <v>4406607</v>
      </c>
      <c r="CB94" s="117">
        <v>90</v>
      </c>
      <c r="CC94" s="117">
        <f t="shared" si="86"/>
        <v>234472</v>
      </c>
      <c r="CD94" s="117">
        <f t="shared" si="87"/>
        <v>164136</v>
      </c>
      <c r="CE94" s="117">
        <f t="shared" si="88"/>
        <v>117238</v>
      </c>
      <c r="CF94" s="117">
        <f t="shared" si="89"/>
        <v>117238</v>
      </c>
      <c r="CG94" s="117">
        <f t="shared" si="90"/>
        <v>117238</v>
      </c>
      <c r="CH94" s="117">
        <f t="shared" si="91"/>
        <v>117238</v>
      </c>
      <c r="CI94" s="117">
        <f t="shared" si="92"/>
        <v>404856</v>
      </c>
      <c r="CJ94" s="117">
        <f t="shared" si="93"/>
        <v>173510</v>
      </c>
      <c r="CK94" s="117">
        <f t="shared" si="94"/>
        <v>347024</v>
      </c>
      <c r="CL94" s="117">
        <f t="shared" si="95"/>
        <v>231349</v>
      </c>
      <c r="CM94" s="117">
        <f t="shared" si="96"/>
        <v>5783672</v>
      </c>
    </row>
    <row r="95" ht="16.5" spans="1:91">
      <c r="A95" s="78">
        <v>91</v>
      </c>
      <c r="B95" s="78">
        <f t="shared" si="97"/>
        <v>46105</v>
      </c>
      <c r="C95" s="86">
        <v>2560</v>
      </c>
      <c r="D95" s="78">
        <f t="shared" si="63"/>
        <v>32274</v>
      </c>
      <c r="E95" s="78">
        <f t="shared" si="64"/>
        <v>23053</v>
      </c>
      <c r="F95" s="78">
        <f t="shared" si="65"/>
        <v>23053</v>
      </c>
      <c r="G95" s="78">
        <f t="shared" si="66"/>
        <v>23053</v>
      </c>
      <c r="H95" s="78">
        <f t="shared" si="67"/>
        <v>23053</v>
      </c>
      <c r="I95" s="78">
        <f t="shared" si="68"/>
        <v>79608</v>
      </c>
      <c r="J95" s="78">
        <f t="shared" si="69"/>
        <v>34118</v>
      </c>
      <c r="K95" s="78">
        <f t="shared" si="70"/>
        <v>68235</v>
      </c>
      <c r="L95" s="78">
        <f t="shared" si="71"/>
        <v>45490</v>
      </c>
      <c r="M95" s="78">
        <f t="shared" si="72"/>
        <v>1137257</v>
      </c>
      <c r="O95" s="87">
        <v>91</v>
      </c>
      <c r="P95" s="87">
        <f t="shared" si="73"/>
        <v>57631</v>
      </c>
      <c r="Q95" s="87">
        <f t="shared" si="98"/>
        <v>40343</v>
      </c>
      <c r="R95" s="87">
        <f t="shared" si="98"/>
        <v>28816</v>
      </c>
      <c r="S95" s="87">
        <f t="shared" si="98"/>
        <v>28816</v>
      </c>
      <c r="T95" s="87">
        <f t="shared" si="98"/>
        <v>28816</v>
      </c>
      <c r="U95" s="87">
        <f t="shared" si="98"/>
        <v>28816</v>
      </c>
      <c r="V95" s="87">
        <f t="shared" si="74"/>
        <v>99510</v>
      </c>
      <c r="W95" s="87">
        <f t="shared" si="74"/>
        <v>42648</v>
      </c>
      <c r="X95" s="87">
        <f t="shared" si="74"/>
        <v>85294</v>
      </c>
      <c r="Y95" s="87">
        <f t="shared" si="74"/>
        <v>56863</v>
      </c>
      <c r="Z95" s="87">
        <f t="shared" si="74"/>
        <v>1421571</v>
      </c>
      <c r="AB95" s="93">
        <v>91</v>
      </c>
      <c r="AC95" s="93">
        <f t="shared" si="102"/>
        <v>71462</v>
      </c>
      <c r="AD95" s="93">
        <f t="shared" si="102"/>
        <v>50025</v>
      </c>
      <c r="AE95" s="93">
        <f t="shared" si="102"/>
        <v>35732</v>
      </c>
      <c r="AF95" s="93">
        <f t="shared" si="99"/>
        <v>35732</v>
      </c>
      <c r="AG95" s="93">
        <f t="shared" si="99"/>
        <v>35732</v>
      </c>
      <c r="AH95" s="93">
        <f t="shared" si="99"/>
        <v>35732</v>
      </c>
      <c r="AI95" s="93">
        <f t="shared" si="99"/>
        <v>123392</v>
      </c>
      <c r="AJ95" s="93">
        <f t="shared" si="99"/>
        <v>52884</v>
      </c>
      <c r="AK95" s="93">
        <f t="shared" si="99"/>
        <v>105765</v>
      </c>
      <c r="AL95" s="93">
        <f t="shared" si="56"/>
        <v>70510</v>
      </c>
      <c r="AM95" s="93">
        <f t="shared" si="56"/>
        <v>1762748</v>
      </c>
      <c r="AO95" s="99">
        <v>91</v>
      </c>
      <c r="AP95" s="99">
        <f t="shared" si="103"/>
        <v>89904</v>
      </c>
      <c r="AQ95" s="99">
        <f t="shared" si="103"/>
        <v>62935</v>
      </c>
      <c r="AR95" s="99">
        <f t="shared" si="103"/>
        <v>44953</v>
      </c>
      <c r="AS95" s="99">
        <f t="shared" si="100"/>
        <v>44953</v>
      </c>
      <c r="AT95" s="99">
        <f t="shared" si="100"/>
        <v>44953</v>
      </c>
      <c r="AU95" s="99">
        <f t="shared" si="100"/>
        <v>44953</v>
      </c>
      <c r="AV95" s="99">
        <f t="shared" si="100"/>
        <v>155235</v>
      </c>
      <c r="AW95" s="99">
        <f t="shared" si="100"/>
        <v>66531</v>
      </c>
      <c r="AX95" s="99">
        <f t="shared" si="100"/>
        <v>133059</v>
      </c>
      <c r="AY95" s="99">
        <f t="shared" si="57"/>
        <v>88706</v>
      </c>
      <c r="AZ95" s="99">
        <f t="shared" si="57"/>
        <v>2217651</v>
      </c>
      <c r="BB95" s="105">
        <v>91</v>
      </c>
      <c r="BC95" s="105">
        <f t="shared" si="104"/>
        <v>115262</v>
      </c>
      <c r="BD95" s="105">
        <f t="shared" si="104"/>
        <v>80686</v>
      </c>
      <c r="BE95" s="105">
        <f t="shared" si="104"/>
        <v>57632</v>
      </c>
      <c r="BF95" s="105">
        <f t="shared" si="101"/>
        <v>57632</v>
      </c>
      <c r="BG95" s="105">
        <f t="shared" si="101"/>
        <v>57632</v>
      </c>
      <c r="BH95" s="105">
        <f t="shared" si="101"/>
        <v>57632</v>
      </c>
      <c r="BI95" s="105">
        <f t="shared" si="101"/>
        <v>199019</v>
      </c>
      <c r="BJ95" s="105">
        <f t="shared" si="101"/>
        <v>85296</v>
      </c>
      <c r="BK95" s="105">
        <f t="shared" si="101"/>
        <v>170588</v>
      </c>
      <c r="BL95" s="105">
        <f t="shared" si="58"/>
        <v>113726</v>
      </c>
      <c r="BM95" s="105">
        <f t="shared" si="58"/>
        <v>2843142</v>
      </c>
      <c r="BO95" s="111">
        <v>91</v>
      </c>
      <c r="BP95" s="111">
        <f t="shared" si="75"/>
        <v>189148</v>
      </c>
      <c r="BQ95" s="111">
        <f t="shared" si="76"/>
        <v>132408</v>
      </c>
      <c r="BR95" s="111">
        <f t="shared" si="77"/>
        <v>94576</v>
      </c>
      <c r="BS95" s="111">
        <f t="shared" si="78"/>
        <v>94576</v>
      </c>
      <c r="BT95" s="111">
        <f t="shared" si="79"/>
        <v>94576</v>
      </c>
      <c r="BU95" s="111">
        <f t="shared" si="80"/>
        <v>94576</v>
      </c>
      <c r="BV95" s="111">
        <f t="shared" si="81"/>
        <v>326595</v>
      </c>
      <c r="BW95" s="111">
        <f t="shared" si="82"/>
        <v>139973</v>
      </c>
      <c r="BX95" s="111">
        <f t="shared" si="83"/>
        <v>279939</v>
      </c>
      <c r="BY95" s="111">
        <f t="shared" si="84"/>
        <v>186627</v>
      </c>
      <c r="BZ95" s="111">
        <f t="shared" si="85"/>
        <v>4665669</v>
      </c>
      <c r="CB95" s="117">
        <v>91</v>
      </c>
      <c r="CC95" s="117">
        <f t="shared" si="86"/>
        <v>248257</v>
      </c>
      <c r="CD95" s="117">
        <f t="shared" si="87"/>
        <v>173786</v>
      </c>
      <c r="CE95" s="117">
        <f t="shared" si="88"/>
        <v>124131</v>
      </c>
      <c r="CF95" s="117">
        <f t="shared" si="89"/>
        <v>124131</v>
      </c>
      <c r="CG95" s="117">
        <f t="shared" si="90"/>
        <v>124131</v>
      </c>
      <c r="CH95" s="117">
        <f t="shared" si="91"/>
        <v>124131</v>
      </c>
      <c r="CI95" s="117">
        <f t="shared" si="92"/>
        <v>428656</v>
      </c>
      <c r="CJ95" s="117">
        <f t="shared" si="93"/>
        <v>183715</v>
      </c>
      <c r="CK95" s="117">
        <f t="shared" si="94"/>
        <v>367420</v>
      </c>
      <c r="CL95" s="117">
        <f t="shared" si="95"/>
        <v>244948</v>
      </c>
      <c r="CM95" s="117">
        <f t="shared" si="96"/>
        <v>6123691</v>
      </c>
    </row>
    <row r="96" ht="16.5" spans="1:91">
      <c r="A96" s="78">
        <v>92</v>
      </c>
      <c r="B96" s="78">
        <f t="shared" si="97"/>
        <v>51225</v>
      </c>
      <c r="C96" s="86">
        <v>5120</v>
      </c>
      <c r="D96" s="78">
        <f t="shared" si="63"/>
        <v>35858</v>
      </c>
      <c r="E96" s="78">
        <f t="shared" si="64"/>
        <v>25613</v>
      </c>
      <c r="F96" s="78">
        <f t="shared" si="65"/>
        <v>25613</v>
      </c>
      <c r="G96" s="78">
        <f t="shared" si="66"/>
        <v>25613</v>
      </c>
      <c r="H96" s="78">
        <f t="shared" si="67"/>
        <v>25613</v>
      </c>
      <c r="I96" s="78">
        <f t="shared" si="68"/>
        <v>88449</v>
      </c>
      <c r="J96" s="78">
        <f t="shared" si="69"/>
        <v>37907</v>
      </c>
      <c r="K96" s="78">
        <f t="shared" si="70"/>
        <v>75813</v>
      </c>
      <c r="L96" s="78">
        <f t="shared" si="71"/>
        <v>50542</v>
      </c>
      <c r="M96" s="78">
        <f t="shared" si="72"/>
        <v>1263550</v>
      </c>
      <c r="O96" s="87">
        <v>92</v>
      </c>
      <c r="P96" s="87">
        <f t="shared" si="73"/>
        <v>64031</v>
      </c>
      <c r="Q96" s="87">
        <f t="shared" si="98"/>
        <v>44823</v>
      </c>
      <c r="R96" s="87">
        <f t="shared" si="98"/>
        <v>32016</v>
      </c>
      <c r="S96" s="87">
        <f t="shared" si="98"/>
        <v>32016</v>
      </c>
      <c r="T96" s="87">
        <f t="shared" si="98"/>
        <v>32016</v>
      </c>
      <c r="U96" s="87">
        <f t="shared" si="98"/>
        <v>32016</v>
      </c>
      <c r="V96" s="87">
        <f t="shared" si="74"/>
        <v>110561</v>
      </c>
      <c r="W96" s="87">
        <f t="shared" si="74"/>
        <v>47384</v>
      </c>
      <c r="X96" s="87">
        <f t="shared" si="74"/>
        <v>94766</v>
      </c>
      <c r="Y96" s="87">
        <f t="shared" si="74"/>
        <v>63178</v>
      </c>
      <c r="Z96" s="87">
        <f t="shared" si="74"/>
        <v>1579438</v>
      </c>
      <c r="AB96" s="93">
        <v>92</v>
      </c>
      <c r="AC96" s="93">
        <f t="shared" si="102"/>
        <v>79398</v>
      </c>
      <c r="AD96" s="93">
        <f t="shared" si="102"/>
        <v>55581</v>
      </c>
      <c r="AE96" s="93">
        <f t="shared" si="102"/>
        <v>39700</v>
      </c>
      <c r="AF96" s="93">
        <f t="shared" si="99"/>
        <v>39700</v>
      </c>
      <c r="AG96" s="93">
        <f t="shared" si="99"/>
        <v>39700</v>
      </c>
      <c r="AH96" s="93">
        <f t="shared" si="99"/>
        <v>39700</v>
      </c>
      <c r="AI96" s="93">
        <f t="shared" si="99"/>
        <v>137096</v>
      </c>
      <c r="AJ96" s="93">
        <f t="shared" si="99"/>
        <v>58756</v>
      </c>
      <c r="AK96" s="93">
        <f t="shared" si="99"/>
        <v>117510</v>
      </c>
      <c r="AL96" s="93">
        <f t="shared" si="56"/>
        <v>78341</v>
      </c>
      <c r="AM96" s="93">
        <f t="shared" si="56"/>
        <v>1958503</v>
      </c>
      <c r="AO96" s="99">
        <v>92</v>
      </c>
      <c r="AP96" s="99">
        <f t="shared" si="103"/>
        <v>99888</v>
      </c>
      <c r="AQ96" s="99">
        <f t="shared" si="103"/>
        <v>69924</v>
      </c>
      <c r="AR96" s="99">
        <f t="shared" si="103"/>
        <v>49945</v>
      </c>
      <c r="AS96" s="99">
        <f t="shared" si="100"/>
        <v>49945</v>
      </c>
      <c r="AT96" s="99">
        <f t="shared" si="100"/>
        <v>49945</v>
      </c>
      <c r="AU96" s="99">
        <f t="shared" si="100"/>
        <v>49945</v>
      </c>
      <c r="AV96" s="99">
        <f t="shared" si="100"/>
        <v>172476</v>
      </c>
      <c r="AW96" s="99">
        <f t="shared" si="100"/>
        <v>73919</v>
      </c>
      <c r="AX96" s="99">
        <f t="shared" si="100"/>
        <v>147835</v>
      </c>
      <c r="AY96" s="99">
        <f t="shared" si="57"/>
        <v>98558</v>
      </c>
      <c r="AZ96" s="99">
        <f t="shared" si="57"/>
        <v>2463923</v>
      </c>
      <c r="BB96" s="105">
        <v>92</v>
      </c>
      <c r="BC96" s="105">
        <f t="shared" si="104"/>
        <v>128062</v>
      </c>
      <c r="BD96" s="105">
        <f t="shared" si="104"/>
        <v>89646</v>
      </c>
      <c r="BE96" s="105">
        <f t="shared" si="104"/>
        <v>64032</v>
      </c>
      <c r="BF96" s="105">
        <f t="shared" si="101"/>
        <v>64032</v>
      </c>
      <c r="BG96" s="105">
        <f t="shared" si="101"/>
        <v>64032</v>
      </c>
      <c r="BH96" s="105">
        <f t="shared" si="101"/>
        <v>64032</v>
      </c>
      <c r="BI96" s="105">
        <f t="shared" si="101"/>
        <v>221123</v>
      </c>
      <c r="BJ96" s="105">
        <f t="shared" si="101"/>
        <v>94768</v>
      </c>
      <c r="BK96" s="105">
        <f t="shared" si="101"/>
        <v>189532</v>
      </c>
      <c r="BL96" s="105">
        <f t="shared" si="58"/>
        <v>126356</v>
      </c>
      <c r="BM96" s="105">
        <f t="shared" si="58"/>
        <v>3158876</v>
      </c>
      <c r="BO96" s="111">
        <v>92</v>
      </c>
      <c r="BP96" s="111">
        <f t="shared" si="75"/>
        <v>210153</v>
      </c>
      <c r="BQ96" s="111">
        <f t="shared" si="76"/>
        <v>147111</v>
      </c>
      <c r="BR96" s="111">
        <f t="shared" si="77"/>
        <v>105078</v>
      </c>
      <c r="BS96" s="111">
        <f t="shared" si="78"/>
        <v>105078</v>
      </c>
      <c r="BT96" s="111">
        <f t="shared" si="79"/>
        <v>105078</v>
      </c>
      <c r="BU96" s="111">
        <f t="shared" si="80"/>
        <v>105078</v>
      </c>
      <c r="BV96" s="111">
        <f t="shared" si="81"/>
        <v>362869</v>
      </c>
      <c r="BW96" s="111">
        <f t="shared" si="82"/>
        <v>155517</v>
      </c>
      <c r="BX96" s="111">
        <f t="shared" si="83"/>
        <v>311027</v>
      </c>
      <c r="BY96" s="111">
        <f t="shared" si="84"/>
        <v>207353</v>
      </c>
      <c r="BZ96" s="111">
        <f t="shared" si="85"/>
        <v>5183797</v>
      </c>
      <c r="CB96" s="117">
        <v>92</v>
      </c>
      <c r="CC96" s="117">
        <f t="shared" si="86"/>
        <v>275826</v>
      </c>
      <c r="CD96" s="117">
        <f t="shared" si="87"/>
        <v>193083</v>
      </c>
      <c r="CE96" s="117">
        <f t="shared" si="88"/>
        <v>137915</v>
      </c>
      <c r="CF96" s="117">
        <f t="shared" si="89"/>
        <v>137915</v>
      </c>
      <c r="CG96" s="117">
        <f t="shared" si="90"/>
        <v>137915</v>
      </c>
      <c r="CH96" s="117">
        <f t="shared" si="91"/>
        <v>137915</v>
      </c>
      <c r="CI96" s="117">
        <f t="shared" si="92"/>
        <v>476266</v>
      </c>
      <c r="CJ96" s="117">
        <f t="shared" si="93"/>
        <v>204116</v>
      </c>
      <c r="CK96" s="117">
        <f t="shared" si="94"/>
        <v>408223</v>
      </c>
      <c r="CL96" s="117">
        <f t="shared" si="95"/>
        <v>272151</v>
      </c>
      <c r="CM96" s="117">
        <f t="shared" si="96"/>
        <v>6803734</v>
      </c>
    </row>
    <row r="97" ht="16.5" spans="1:91">
      <c r="A97" s="78">
        <v>93</v>
      </c>
      <c r="B97" s="78">
        <f t="shared" si="97"/>
        <v>56345</v>
      </c>
      <c r="C97" s="86">
        <v>5120</v>
      </c>
      <c r="D97" s="78">
        <f t="shared" si="63"/>
        <v>39442</v>
      </c>
      <c r="E97" s="78">
        <f t="shared" si="64"/>
        <v>28173</v>
      </c>
      <c r="F97" s="78">
        <f t="shared" si="65"/>
        <v>28173</v>
      </c>
      <c r="G97" s="78">
        <f t="shared" si="66"/>
        <v>28173</v>
      </c>
      <c r="H97" s="78">
        <f t="shared" si="67"/>
        <v>28173</v>
      </c>
      <c r="I97" s="78">
        <f t="shared" si="68"/>
        <v>97289</v>
      </c>
      <c r="J97" s="78">
        <f t="shared" si="69"/>
        <v>41695</v>
      </c>
      <c r="K97" s="78">
        <f t="shared" si="70"/>
        <v>83391</v>
      </c>
      <c r="L97" s="78">
        <f t="shared" si="71"/>
        <v>55594</v>
      </c>
      <c r="M97" s="78">
        <f t="shared" si="72"/>
        <v>1389843</v>
      </c>
      <c r="O97" s="87">
        <v>93</v>
      </c>
      <c r="P97" s="87">
        <f t="shared" si="73"/>
        <v>70431</v>
      </c>
      <c r="Q97" s="87">
        <f t="shared" si="98"/>
        <v>49303</v>
      </c>
      <c r="R97" s="87">
        <f t="shared" si="98"/>
        <v>35216</v>
      </c>
      <c r="S97" s="87">
        <f t="shared" si="98"/>
        <v>35216</v>
      </c>
      <c r="T97" s="87">
        <f t="shared" si="98"/>
        <v>35216</v>
      </c>
      <c r="U97" s="87">
        <f t="shared" si="98"/>
        <v>35216</v>
      </c>
      <c r="V97" s="87">
        <f t="shared" si="74"/>
        <v>121611</v>
      </c>
      <c r="W97" s="87">
        <f t="shared" si="74"/>
        <v>52119</v>
      </c>
      <c r="X97" s="87">
        <f t="shared" si="74"/>
        <v>104239</v>
      </c>
      <c r="Y97" s="87">
        <f t="shared" si="74"/>
        <v>69493</v>
      </c>
      <c r="Z97" s="87">
        <f t="shared" si="74"/>
        <v>1737304</v>
      </c>
      <c r="AB97" s="93">
        <v>93</v>
      </c>
      <c r="AC97" s="93">
        <f t="shared" si="102"/>
        <v>87334</v>
      </c>
      <c r="AD97" s="93">
        <f t="shared" si="102"/>
        <v>61136</v>
      </c>
      <c r="AE97" s="93">
        <f t="shared" si="102"/>
        <v>43668</v>
      </c>
      <c r="AF97" s="93">
        <f t="shared" si="99"/>
        <v>43668</v>
      </c>
      <c r="AG97" s="93">
        <f t="shared" si="99"/>
        <v>43668</v>
      </c>
      <c r="AH97" s="93">
        <f t="shared" si="99"/>
        <v>43668</v>
      </c>
      <c r="AI97" s="93">
        <f t="shared" si="99"/>
        <v>150798</v>
      </c>
      <c r="AJ97" s="93">
        <f t="shared" si="99"/>
        <v>64628</v>
      </c>
      <c r="AK97" s="93">
        <f t="shared" si="99"/>
        <v>129256</v>
      </c>
      <c r="AL97" s="93">
        <f t="shared" si="56"/>
        <v>86171</v>
      </c>
      <c r="AM97" s="93">
        <f t="shared" si="56"/>
        <v>2154257</v>
      </c>
      <c r="AO97" s="99">
        <v>93</v>
      </c>
      <c r="AP97" s="99">
        <f t="shared" si="103"/>
        <v>109872</v>
      </c>
      <c r="AQ97" s="99">
        <f t="shared" si="103"/>
        <v>76913</v>
      </c>
      <c r="AR97" s="99">
        <f t="shared" si="103"/>
        <v>54937</v>
      </c>
      <c r="AS97" s="99">
        <f t="shared" si="100"/>
        <v>54937</v>
      </c>
      <c r="AT97" s="99">
        <f t="shared" si="100"/>
        <v>54937</v>
      </c>
      <c r="AU97" s="99">
        <f t="shared" si="100"/>
        <v>54937</v>
      </c>
      <c r="AV97" s="99">
        <f t="shared" si="100"/>
        <v>189714</v>
      </c>
      <c r="AW97" s="99">
        <f t="shared" si="100"/>
        <v>81306</v>
      </c>
      <c r="AX97" s="99">
        <f t="shared" si="100"/>
        <v>162612</v>
      </c>
      <c r="AY97" s="99">
        <f t="shared" si="57"/>
        <v>108409</v>
      </c>
      <c r="AZ97" s="99">
        <f t="shared" si="57"/>
        <v>2710194</v>
      </c>
      <c r="BB97" s="105">
        <v>93</v>
      </c>
      <c r="BC97" s="105">
        <f t="shared" si="104"/>
        <v>140862</v>
      </c>
      <c r="BD97" s="105">
        <f t="shared" si="104"/>
        <v>98606</v>
      </c>
      <c r="BE97" s="105">
        <f t="shared" si="104"/>
        <v>70432</v>
      </c>
      <c r="BF97" s="105">
        <f t="shared" si="101"/>
        <v>70432</v>
      </c>
      <c r="BG97" s="105">
        <f t="shared" si="101"/>
        <v>70432</v>
      </c>
      <c r="BH97" s="105">
        <f t="shared" si="101"/>
        <v>70432</v>
      </c>
      <c r="BI97" s="105">
        <f t="shared" si="101"/>
        <v>243223</v>
      </c>
      <c r="BJ97" s="105">
        <f t="shared" si="101"/>
        <v>104238</v>
      </c>
      <c r="BK97" s="105">
        <f t="shared" si="101"/>
        <v>208477</v>
      </c>
      <c r="BL97" s="105">
        <f t="shared" si="58"/>
        <v>138986</v>
      </c>
      <c r="BM97" s="105">
        <f t="shared" si="58"/>
        <v>3474608</v>
      </c>
      <c r="BO97" s="111">
        <v>93</v>
      </c>
      <c r="BP97" s="111">
        <f t="shared" si="75"/>
        <v>231158</v>
      </c>
      <c r="BQ97" s="111">
        <f t="shared" si="76"/>
        <v>161815</v>
      </c>
      <c r="BR97" s="111">
        <f t="shared" si="77"/>
        <v>115581</v>
      </c>
      <c r="BS97" s="111">
        <f t="shared" si="78"/>
        <v>115581</v>
      </c>
      <c r="BT97" s="111">
        <f t="shared" si="79"/>
        <v>115581</v>
      </c>
      <c r="BU97" s="111">
        <f t="shared" si="80"/>
        <v>115581</v>
      </c>
      <c r="BV97" s="111">
        <f t="shared" si="81"/>
        <v>399135</v>
      </c>
      <c r="BW97" s="111">
        <f t="shared" si="82"/>
        <v>171057</v>
      </c>
      <c r="BX97" s="111">
        <f t="shared" si="83"/>
        <v>342116</v>
      </c>
      <c r="BY97" s="111">
        <f t="shared" si="84"/>
        <v>228080</v>
      </c>
      <c r="BZ97" s="111">
        <f t="shared" si="85"/>
        <v>5701921</v>
      </c>
      <c r="CB97" s="117">
        <v>93</v>
      </c>
      <c r="CC97" s="117">
        <f t="shared" si="86"/>
        <v>303395</v>
      </c>
      <c r="CD97" s="117">
        <f t="shared" si="87"/>
        <v>212382</v>
      </c>
      <c r="CE97" s="117">
        <f t="shared" si="88"/>
        <v>151700</v>
      </c>
      <c r="CF97" s="117">
        <f t="shared" si="89"/>
        <v>151700</v>
      </c>
      <c r="CG97" s="117">
        <f t="shared" si="90"/>
        <v>151700</v>
      </c>
      <c r="CH97" s="117">
        <f t="shared" si="91"/>
        <v>151700</v>
      </c>
      <c r="CI97" s="117">
        <f t="shared" si="92"/>
        <v>523865</v>
      </c>
      <c r="CJ97" s="117">
        <f t="shared" si="93"/>
        <v>224512</v>
      </c>
      <c r="CK97" s="117">
        <f t="shared" si="94"/>
        <v>449027</v>
      </c>
      <c r="CL97" s="117">
        <f t="shared" si="95"/>
        <v>299355</v>
      </c>
      <c r="CM97" s="117">
        <f t="shared" si="96"/>
        <v>7483771</v>
      </c>
    </row>
    <row r="98" ht="16.5" spans="1:91">
      <c r="A98" s="78">
        <v>94</v>
      </c>
      <c r="B98" s="78">
        <f t="shared" si="97"/>
        <v>61465</v>
      </c>
      <c r="C98" s="86">
        <v>5120</v>
      </c>
      <c r="D98" s="78">
        <f t="shared" si="63"/>
        <v>43026</v>
      </c>
      <c r="E98" s="78">
        <f t="shared" si="64"/>
        <v>30733</v>
      </c>
      <c r="F98" s="78">
        <f t="shared" si="65"/>
        <v>30733</v>
      </c>
      <c r="G98" s="78">
        <f t="shared" si="66"/>
        <v>30733</v>
      </c>
      <c r="H98" s="78">
        <f t="shared" si="67"/>
        <v>30733</v>
      </c>
      <c r="I98" s="78">
        <f t="shared" si="68"/>
        <v>106130</v>
      </c>
      <c r="J98" s="78">
        <f t="shared" si="69"/>
        <v>45484</v>
      </c>
      <c r="K98" s="78">
        <f t="shared" si="70"/>
        <v>90968</v>
      </c>
      <c r="L98" s="78">
        <f t="shared" si="71"/>
        <v>60645</v>
      </c>
      <c r="M98" s="78">
        <f t="shared" si="72"/>
        <v>1516137</v>
      </c>
      <c r="O98" s="87">
        <v>94</v>
      </c>
      <c r="P98" s="87">
        <f t="shared" si="73"/>
        <v>76831</v>
      </c>
      <c r="Q98" s="87">
        <f t="shared" si="98"/>
        <v>53783</v>
      </c>
      <c r="R98" s="87">
        <f t="shared" si="98"/>
        <v>38416</v>
      </c>
      <c r="S98" s="87">
        <f t="shared" si="98"/>
        <v>38416</v>
      </c>
      <c r="T98" s="87">
        <f t="shared" si="98"/>
        <v>38416</v>
      </c>
      <c r="U98" s="87">
        <f t="shared" si="98"/>
        <v>38416</v>
      </c>
      <c r="V98" s="87">
        <f t="shared" si="74"/>
        <v>132663</v>
      </c>
      <c r="W98" s="87">
        <f t="shared" si="74"/>
        <v>56855</v>
      </c>
      <c r="X98" s="87">
        <f t="shared" si="74"/>
        <v>113710</v>
      </c>
      <c r="Y98" s="87">
        <f t="shared" si="74"/>
        <v>75806</v>
      </c>
      <c r="Z98" s="87">
        <f t="shared" si="74"/>
        <v>1895171</v>
      </c>
      <c r="AB98" s="93">
        <v>94</v>
      </c>
      <c r="AC98" s="93">
        <f t="shared" si="102"/>
        <v>95270</v>
      </c>
      <c r="AD98" s="93">
        <f t="shared" si="102"/>
        <v>66691</v>
      </c>
      <c r="AE98" s="93">
        <f t="shared" si="102"/>
        <v>47636</v>
      </c>
      <c r="AF98" s="93">
        <f t="shared" si="99"/>
        <v>47636</v>
      </c>
      <c r="AG98" s="93">
        <f t="shared" si="99"/>
        <v>47636</v>
      </c>
      <c r="AH98" s="93">
        <f t="shared" si="99"/>
        <v>47636</v>
      </c>
      <c r="AI98" s="93">
        <f t="shared" si="99"/>
        <v>164502</v>
      </c>
      <c r="AJ98" s="93">
        <f t="shared" si="99"/>
        <v>70500</v>
      </c>
      <c r="AK98" s="93">
        <f t="shared" si="99"/>
        <v>141000</v>
      </c>
      <c r="AL98" s="93">
        <f t="shared" si="56"/>
        <v>93999</v>
      </c>
      <c r="AM98" s="93">
        <f t="shared" si="56"/>
        <v>2350012</v>
      </c>
      <c r="AO98" s="99">
        <v>94</v>
      </c>
      <c r="AP98" s="99">
        <f t="shared" si="103"/>
        <v>119856</v>
      </c>
      <c r="AQ98" s="99">
        <f t="shared" si="103"/>
        <v>83902</v>
      </c>
      <c r="AR98" s="99">
        <f t="shared" si="103"/>
        <v>59929</v>
      </c>
      <c r="AS98" s="99">
        <f t="shared" si="100"/>
        <v>59929</v>
      </c>
      <c r="AT98" s="99">
        <f t="shared" si="100"/>
        <v>59929</v>
      </c>
      <c r="AU98" s="99">
        <f t="shared" si="100"/>
        <v>59929</v>
      </c>
      <c r="AV98" s="99">
        <f t="shared" si="100"/>
        <v>206954</v>
      </c>
      <c r="AW98" s="99">
        <f t="shared" si="100"/>
        <v>88694</v>
      </c>
      <c r="AX98" s="99">
        <f t="shared" si="100"/>
        <v>177387</v>
      </c>
      <c r="AY98" s="99">
        <f t="shared" si="57"/>
        <v>118257</v>
      </c>
      <c r="AZ98" s="99">
        <f t="shared" si="57"/>
        <v>2956467</v>
      </c>
      <c r="BB98" s="105">
        <v>94</v>
      </c>
      <c r="BC98" s="105">
        <f t="shared" si="104"/>
        <v>153662</v>
      </c>
      <c r="BD98" s="105">
        <f t="shared" si="104"/>
        <v>107567</v>
      </c>
      <c r="BE98" s="105">
        <f t="shared" si="104"/>
        <v>76832</v>
      </c>
      <c r="BF98" s="105">
        <f t="shared" si="101"/>
        <v>76832</v>
      </c>
      <c r="BG98" s="105">
        <f t="shared" si="101"/>
        <v>76832</v>
      </c>
      <c r="BH98" s="105">
        <f t="shared" si="101"/>
        <v>76832</v>
      </c>
      <c r="BI98" s="105">
        <f t="shared" si="101"/>
        <v>265326</v>
      </c>
      <c r="BJ98" s="105">
        <f t="shared" si="101"/>
        <v>113710</v>
      </c>
      <c r="BK98" s="105">
        <f t="shared" si="101"/>
        <v>227419</v>
      </c>
      <c r="BL98" s="105">
        <f t="shared" si="58"/>
        <v>151612</v>
      </c>
      <c r="BM98" s="105">
        <f t="shared" si="58"/>
        <v>3790342</v>
      </c>
      <c r="BO98" s="111">
        <v>94</v>
      </c>
      <c r="BP98" s="111">
        <f t="shared" si="75"/>
        <v>252163</v>
      </c>
      <c r="BQ98" s="111">
        <f t="shared" si="76"/>
        <v>176520</v>
      </c>
      <c r="BR98" s="111">
        <f t="shared" si="77"/>
        <v>126083</v>
      </c>
      <c r="BS98" s="111">
        <f t="shared" si="78"/>
        <v>126083</v>
      </c>
      <c r="BT98" s="111">
        <f t="shared" si="79"/>
        <v>126083</v>
      </c>
      <c r="BU98" s="111">
        <f t="shared" si="80"/>
        <v>126083</v>
      </c>
      <c r="BV98" s="111">
        <f t="shared" si="81"/>
        <v>435407</v>
      </c>
      <c r="BW98" s="111">
        <f t="shared" si="82"/>
        <v>186601</v>
      </c>
      <c r="BX98" s="111">
        <f t="shared" si="83"/>
        <v>373200</v>
      </c>
      <c r="BY98" s="111">
        <f t="shared" si="84"/>
        <v>248799</v>
      </c>
      <c r="BZ98" s="111">
        <f t="shared" si="85"/>
        <v>6220048</v>
      </c>
      <c r="CB98" s="117">
        <v>94</v>
      </c>
      <c r="CC98" s="117">
        <f t="shared" si="86"/>
        <v>330964</v>
      </c>
      <c r="CD98" s="117">
        <f t="shared" si="87"/>
        <v>231683</v>
      </c>
      <c r="CE98" s="117">
        <f t="shared" si="88"/>
        <v>165484</v>
      </c>
      <c r="CF98" s="117">
        <f t="shared" si="89"/>
        <v>165484</v>
      </c>
      <c r="CG98" s="117">
        <f t="shared" si="90"/>
        <v>165484</v>
      </c>
      <c r="CH98" s="117">
        <f t="shared" si="91"/>
        <v>165484</v>
      </c>
      <c r="CI98" s="117">
        <f t="shared" si="92"/>
        <v>571472</v>
      </c>
      <c r="CJ98" s="117">
        <f t="shared" si="93"/>
        <v>244914</v>
      </c>
      <c r="CK98" s="117">
        <f t="shared" si="94"/>
        <v>489825</v>
      </c>
      <c r="CL98" s="117">
        <f t="shared" si="95"/>
        <v>326549</v>
      </c>
      <c r="CM98" s="117">
        <f t="shared" si="96"/>
        <v>8163813</v>
      </c>
    </row>
    <row r="99" ht="16.5" spans="1:91">
      <c r="A99" s="78">
        <v>95</v>
      </c>
      <c r="B99" s="78">
        <f t="shared" si="97"/>
        <v>66585</v>
      </c>
      <c r="C99" s="86">
        <v>5120</v>
      </c>
      <c r="D99" s="78">
        <f t="shared" si="63"/>
        <v>46610</v>
      </c>
      <c r="E99" s="78">
        <f t="shared" si="64"/>
        <v>33293</v>
      </c>
      <c r="F99" s="78">
        <f t="shared" si="65"/>
        <v>33293</v>
      </c>
      <c r="G99" s="78">
        <f t="shared" si="66"/>
        <v>33293</v>
      </c>
      <c r="H99" s="78">
        <f t="shared" si="67"/>
        <v>33293</v>
      </c>
      <c r="I99" s="78">
        <f t="shared" si="68"/>
        <v>114970</v>
      </c>
      <c r="J99" s="78">
        <f t="shared" si="69"/>
        <v>49273</v>
      </c>
      <c r="K99" s="78">
        <f t="shared" si="70"/>
        <v>98546</v>
      </c>
      <c r="L99" s="78">
        <f t="shared" si="71"/>
        <v>65697</v>
      </c>
      <c r="M99" s="78">
        <f t="shared" si="72"/>
        <v>1642430</v>
      </c>
      <c r="O99" s="87">
        <v>95</v>
      </c>
      <c r="P99" s="87">
        <f t="shared" si="73"/>
        <v>83231</v>
      </c>
      <c r="Q99" s="87">
        <f t="shared" si="98"/>
        <v>58263</v>
      </c>
      <c r="R99" s="87">
        <f t="shared" si="98"/>
        <v>41616</v>
      </c>
      <c r="S99" s="87">
        <f t="shared" si="98"/>
        <v>41616</v>
      </c>
      <c r="T99" s="87">
        <f t="shared" si="98"/>
        <v>41616</v>
      </c>
      <c r="U99" s="87">
        <f t="shared" si="98"/>
        <v>41616</v>
      </c>
      <c r="V99" s="87">
        <f t="shared" si="74"/>
        <v>143713</v>
      </c>
      <c r="W99" s="87">
        <f t="shared" si="74"/>
        <v>61591</v>
      </c>
      <c r="X99" s="87">
        <f t="shared" si="74"/>
        <v>123183</v>
      </c>
      <c r="Y99" s="87">
        <f t="shared" si="74"/>
        <v>82121</v>
      </c>
      <c r="Z99" s="87">
        <f t="shared" si="74"/>
        <v>2053038</v>
      </c>
      <c r="AB99" s="93">
        <v>95</v>
      </c>
      <c r="AC99" s="93">
        <f t="shared" si="102"/>
        <v>103206</v>
      </c>
      <c r="AD99" s="93">
        <f t="shared" si="102"/>
        <v>72246</v>
      </c>
      <c r="AE99" s="93">
        <f t="shared" si="102"/>
        <v>51604</v>
      </c>
      <c r="AF99" s="93">
        <f t="shared" si="99"/>
        <v>51604</v>
      </c>
      <c r="AG99" s="93">
        <f t="shared" si="99"/>
        <v>51604</v>
      </c>
      <c r="AH99" s="93">
        <f t="shared" si="99"/>
        <v>51604</v>
      </c>
      <c r="AI99" s="93">
        <f t="shared" si="99"/>
        <v>178204</v>
      </c>
      <c r="AJ99" s="93">
        <f t="shared" si="99"/>
        <v>76373</v>
      </c>
      <c r="AK99" s="93">
        <f t="shared" si="99"/>
        <v>152747</v>
      </c>
      <c r="AL99" s="93">
        <f t="shared" si="56"/>
        <v>101830</v>
      </c>
      <c r="AM99" s="93">
        <f t="shared" si="56"/>
        <v>2545767</v>
      </c>
      <c r="AO99" s="99">
        <v>95</v>
      </c>
      <c r="AP99" s="99">
        <f t="shared" si="103"/>
        <v>129840</v>
      </c>
      <c r="AQ99" s="99">
        <f t="shared" si="103"/>
        <v>90890</v>
      </c>
      <c r="AR99" s="99">
        <f t="shared" si="103"/>
        <v>64921</v>
      </c>
      <c r="AS99" s="99">
        <f t="shared" si="100"/>
        <v>64921</v>
      </c>
      <c r="AT99" s="99">
        <f t="shared" si="100"/>
        <v>64921</v>
      </c>
      <c r="AU99" s="99">
        <f t="shared" si="100"/>
        <v>64921</v>
      </c>
      <c r="AV99" s="99">
        <f t="shared" si="100"/>
        <v>224192</v>
      </c>
      <c r="AW99" s="99">
        <f t="shared" si="100"/>
        <v>96082</v>
      </c>
      <c r="AX99" s="99">
        <f t="shared" si="100"/>
        <v>192166</v>
      </c>
      <c r="AY99" s="99">
        <f t="shared" si="57"/>
        <v>128109</v>
      </c>
      <c r="AZ99" s="99">
        <f t="shared" si="57"/>
        <v>3202739</v>
      </c>
      <c r="BB99" s="105">
        <v>95</v>
      </c>
      <c r="BC99" s="105">
        <f t="shared" si="104"/>
        <v>166462</v>
      </c>
      <c r="BD99" s="105">
        <f t="shared" si="104"/>
        <v>116526</v>
      </c>
      <c r="BE99" s="105">
        <f t="shared" si="104"/>
        <v>83232</v>
      </c>
      <c r="BF99" s="105">
        <f t="shared" si="101"/>
        <v>83232</v>
      </c>
      <c r="BG99" s="105">
        <f t="shared" si="101"/>
        <v>83232</v>
      </c>
      <c r="BH99" s="105">
        <f t="shared" si="101"/>
        <v>83232</v>
      </c>
      <c r="BI99" s="105">
        <f t="shared" si="101"/>
        <v>287426</v>
      </c>
      <c r="BJ99" s="105">
        <f t="shared" si="101"/>
        <v>123182</v>
      </c>
      <c r="BK99" s="105">
        <f t="shared" si="101"/>
        <v>246367</v>
      </c>
      <c r="BL99" s="105">
        <f t="shared" si="58"/>
        <v>164242</v>
      </c>
      <c r="BM99" s="105">
        <f t="shared" si="58"/>
        <v>4106076</v>
      </c>
      <c r="BO99" s="111">
        <v>95</v>
      </c>
      <c r="BP99" s="111">
        <f t="shared" si="75"/>
        <v>273168</v>
      </c>
      <c r="BQ99" s="111">
        <f t="shared" si="76"/>
        <v>191222</v>
      </c>
      <c r="BR99" s="111">
        <f t="shared" si="77"/>
        <v>136586</v>
      </c>
      <c r="BS99" s="111">
        <f t="shared" si="78"/>
        <v>136586</v>
      </c>
      <c r="BT99" s="111">
        <f t="shared" si="79"/>
        <v>136586</v>
      </c>
      <c r="BU99" s="111">
        <f t="shared" si="80"/>
        <v>136586</v>
      </c>
      <c r="BV99" s="111">
        <f t="shared" si="81"/>
        <v>471673</v>
      </c>
      <c r="BW99" s="111">
        <f t="shared" si="82"/>
        <v>202145</v>
      </c>
      <c r="BX99" s="111">
        <f t="shared" si="83"/>
        <v>404295</v>
      </c>
      <c r="BY99" s="111">
        <f t="shared" si="84"/>
        <v>269525</v>
      </c>
      <c r="BZ99" s="111">
        <f t="shared" si="85"/>
        <v>6738176</v>
      </c>
      <c r="CB99" s="117">
        <v>95</v>
      </c>
      <c r="CC99" s="117">
        <f t="shared" si="86"/>
        <v>358533</v>
      </c>
      <c r="CD99" s="117">
        <f t="shared" si="87"/>
        <v>250979</v>
      </c>
      <c r="CE99" s="117">
        <f t="shared" si="88"/>
        <v>179269</v>
      </c>
      <c r="CF99" s="117">
        <f t="shared" si="89"/>
        <v>179269</v>
      </c>
      <c r="CG99" s="117">
        <f t="shared" si="90"/>
        <v>179269</v>
      </c>
      <c r="CH99" s="117">
        <f t="shared" si="91"/>
        <v>179269</v>
      </c>
      <c r="CI99" s="117">
        <f t="shared" si="92"/>
        <v>619071</v>
      </c>
      <c r="CJ99" s="117">
        <f t="shared" si="93"/>
        <v>265315</v>
      </c>
      <c r="CK99" s="117">
        <f t="shared" si="94"/>
        <v>530637</v>
      </c>
      <c r="CL99" s="117">
        <f t="shared" si="95"/>
        <v>353752</v>
      </c>
      <c r="CM99" s="117">
        <f t="shared" si="96"/>
        <v>8843856</v>
      </c>
    </row>
    <row r="100" ht="16.5" spans="1:91">
      <c r="A100" s="78">
        <v>96</v>
      </c>
      <c r="B100" s="78">
        <f t="shared" si="97"/>
        <v>71705</v>
      </c>
      <c r="C100" s="86">
        <v>5120</v>
      </c>
      <c r="D100" s="78">
        <f t="shared" si="63"/>
        <v>50194</v>
      </c>
      <c r="E100" s="78">
        <f t="shared" si="64"/>
        <v>35853</v>
      </c>
      <c r="F100" s="78">
        <f t="shared" si="65"/>
        <v>35853</v>
      </c>
      <c r="G100" s="78">
        <f t="shared" si="66"/>
        <v>35853</v>
      </c>
      <c r="H100" s="78">
        <f t="shared" si="67"/>
        <v>35853</v>
      </c>
      <c r="I100" s="78">
        <f t="shared" si="68"/>
        <v>123811</v>
      </c>
      <c r="J100" s="78">
        <f t="shared" si="69"/>
        <v>53062</v>
      </c>
      <c r="K100" s="78">
        <f t="shared" si="70"/>
        <v>106123</v>
      </c>
      <c r="L100" s="78">
        <f t="shared" si="71"/>
        <v>70749</v>
      </c>
      <c r="M100" s="78">
        <f t="shared" si="72"/>
        <v>1768723</v>
      </c>
      <c r="O100" s="87">
        <v>96</v>
      </c>
      <c r="P100" s="87">
        <f t="shared" si="73"/>
        <v>89631</v>
      </c>
      <c r="Q100" s="87">
        <f t="shared" si="98"/>
        <v>62743</v>
      </c>
      <c r="R100" s="87">
        <f t="shared" si="98"/>
        <v>44816</v>
      </c>
      <c r="S100" s="87">
        <f t="shared" si="98"/>
        <v>44816</v>
      </c>
      <c r="T100" s="87">
        <f t="shared" si="98"/>
        <v>44816</v>
      </c>
      <c r="U100" s="87">
        <f t="shared" si="98"/>
        <v>44816</v>
      </c>
      <c r="V100" s="87">
        <f t="shared" si="74"/>
        <v>154764</v>
      </c>
      <c r="W100" s="87">
        <f t="shared" si="74"/>
        <v>66328</v>
      </c>
      <c r="X100" s="87">
        <f t="shared" si="74"/>
        <v>132654</v>
      </c>
      <c r="Y100" s="87">
        <f t="shared" si="74"/>
        <v>88436</v>
      </c>
      <c r="Z100" s="87">
        <f t="shared" si="74"/>
        <v>2210904</v>
      </c>
      <c r="AB100" s="93">
        <v>96</v>
      </c>
      <c r="AC100" s="93">
        <f t="shared" si="102"/>
        <v>111142</v>
      </c>
      <c r="AD100" s="93">
        <f t="shared" si="102"/>
        <v>77801</v>
      </c>
      <c r="AE100" s="93">
        <f t="shared" si="102"/>
        <v>55572</v>
      </c>
      <c r="AF100" s="93">
        <f t="shared" si="99"/>
        <v>55572</v>
      </c>
      <c r="AG100" s="93">
        <f t="shared" si="99"/>
        <v>55572</v>
      </c>
      <c r="AH100" s="93">
        <f t="shared" si="99"/>
        <v>55572</v>
      </c>
      <c r="AI100" s="93">
        <f t="shared" si="99"/>
        <v>191907</v>
      </c>
      <c r="AJ100" s="93">
        <f t="shared" si="99"/>
        <v>82247</v>
      </c>
      <c r="AK100" s="93">
        <f t="shared" si="99"/>
        <v>164491</v>
      </c>
      <c r="AL100" s="93">
        <f t="shared" si="56"/>
        <v>109661</v>
      </c>
      <c r="AM100" s="93">
        <f t="shared" si="56"/>
        <v>2741521</v>
      </c>
      <c r="AO100" s="99">
        <v>96</v>
      </c>
      <c r="AP100" s="99">
        <f t="shared" si="103"/>
        <v>139824</v>
      </c>
      <c r="AQ100" s="99">
        <f t="shared" si="103"/>
        <v>97879</v>
      </c>
      <c r="AR100" s="99">
        <f t="shared" si="103"/>
        <v>69913</v>
      </c>
      <c r="AS100" s="99">
        <f t="shared" si="100"/>
        <v>69913</v>
      </c>
      <c r="AT100" s="99">
        <f t="shared" si="100"/>
        <v>69913</v>
      </c>
      <c r="AU100" s="99">
        <f t="shared" si="100"/>
        <v>69913</v>
      </c>
      <c r="AV100" s="99">
        <f t="shared" si="100"/>
        <v>241431</v>
      </c>
      <c r="AW100" s="99">
        <f t="shared" si="100"/>
        <v>103472</v>
      </c>
      <c r="AX100" s="99">
        <f t="shared" si="100"/>
        <v>206940</v>
      </c>
      <c r="AY100" s="99">
        <f t="shared" si="57"/>
        <v>137961</v>
      </c>
      <c r="AZ100" s="99">
        <f t="shared" si="57"/>
        <v>3449010</v>
      </c>
      <c r="BB100" s="105">
        <v>96</v>
      </c>
      <c r="BC100" s="105">
        <f t="shared" si="104"/>
        <v>179262</v>
      </c>
      <c r="BD100" s="105">
        <f t="shared" si="104"/>
        <v>125486</v>
      </c>
      <c r="BE100" s="105">
        <f t="shared" si="104"/>
        <v>89632</v>
      </c>
      <c r="BF100" s="105">
        <f t="shared" si="101"/>
        <v>89632</v>
      </c>
      <c r="BG100" s="105">
        <f t="shared" si="101"/>
        <v>89632</v>
      </c>
      <c r="BH100" s="105">
        <f t="shared" si="101"/>
        <v>89632</v>
      </c>
      <c r="BI100" s="105">
        <f t="shared" si="101"/>
        <v>309527</v>
      </c>
      <c r="BJ100" s="105">
        <f t="shared" si="101"/>
        <v>132656</v>
      </c>
      <c r="BK100" s="105">
        <f t="shared" si="101"/>
        <v>265308</v>
      </c>
      <c r="BL100" s="105">
        <f t="shared" si="58"/>
        <v>176873</v>
      </c>
      <c r="BM100" s="105">
        <f t="shared" si="58"/>
        <v>4421808</v>
      </c>
      <c r="BO100" s="111">
        <v>96</v>
      </c>
      <c r="BP100" s="111">
        <f t="shared" si="75"/>
        <v>294174</v>
      </c>
      <c r="BQ100" s="111">
        <f t="shared" si="76"/>
        <v>205926</v>
      </c>
      <c r="BR100" s="111">
        <f t="shared" si="77"/>
        <v>147088</v>
      </c>
      <c r="BS100" s="111">
        <f t="shared" si="78"/>
        <v>147088</v>
      </c>
      <c r="BT100" s="111">
        <f t="shared" si="79"/>
        <v>147088</v>
      </c>
      <c r="BU100" s="111">
        <f t="shared" si="80"/>
        <v>147088</v>
      </c>
      <c r="BV100" s="111">
        <f t="shared" si="81"/>
        <v>507942</v>
      </c>
      <c r="BW100" s="111">
        <f t="shared" si="82"/>
        <v>217692</v>
      </c>
      <c r="BX100" s="111">
        <f t="shared" si="83"/>
        <v>435377</v>
      </c>
      <c r="BY100" s="111">
        <f t="shared" si="84"/>
        <v>290253</v>
      </c>
      <c r="BZ100" s="111">
        <f t="shared" si="85"/>
        <v>7256300</v>
      </c>
      <c r="CB100" s="117">
        <v>96</v>
      </c>
      <c r="CC100" s="117">
        <f t="shared" si="86"/>
        <v>386103</v>
      </c>
      <c r="CD100" s="117">
        <f t="shared" si="87"/>
        <v>270278</v>
      </c>
      <c r="CE100" s="117">
        <f t="shared" si="88"/>
        <v>193053</v>
      </c>
      <c r="CF100" s="117">
        <f t="shared" si="89"/>
        <v>193053</v>
      </c>
      <c r="CG100" s="117">
        <f t="shared" si="90"/>
        <v>193053</v>
      </c>
      <c r="CH100" s="117">
        <f t="shared" si="91"/>
        <v>193053</v>
      </c>
      <c r="CI100" s="117">
        <f t="shared" si="92"/>
        <v>666674</v>
      </c>
      <c r="CJ100" s="117">
        <f t="shared" si="93"/>
        <v>285721</v>
      </c>
      <c r="CK100" s="117">
        <f t="shared" si="94"/>
        <v>571432</v>
      </c>
      <c r="CL100" s="117">
        <f t="shared" si="95"/>
        <v>380957</v>
      </c>
      <c r="CM100" s="117">
        <f t="shared" si="96"/>
        <v>9523894</v>
      </c>
    </row>
    <row r="101" ht="16.5" spans="1:91">
      <c r="A101" s="78">
        <v>97</v>
      </c>
      <c r="B101" s="78">
        <f t="shared" si="97"/>
        <v>76825</v>
      </c>
      <c r="C101" s="86">
        <v>5120</v>
      </c>
      <c r="D101" s="78">
        <f t="shared" si="63"/>
        <v>53778</v>
      </c>
      <c r="E101" s="78">
        <f t="shared" si="64"/>
        <v>38413</v>
      </c>
      <c r="F101" s="78">
        <f t="shared" si="65"/>
        <v>38413</v>
      </c>
      <c r="G101" s="78">
        <f t="shared" si="66"/>
        <v>38413</v>
      </c>
      <c r="H101" s="78">
        <f t="shared" si="67"/>
        <v>38413</v>
      </c>
      <c r="I101" s="78">
        <f t="shared" si="68"/>
        <v>132651</v>
      </c>
      <c r="J101" s="78">
        <f t="shared" si="69"/>
        <v>56850</v>
      </c>
      <c r="K101" s="78">
        <f t="shared" si="70"/>
        <v>113701</v>
      </c>
      <c r="L101" s="78">
        <f t="shared" si="71"/>
        <v>75801</v>
      </c>
      <c r="M101" s="78">
        <f t="shared" si="72"/>
        <v>1895017</v>
      </c>
      <c r="O101" s="87">
        <v>97</v>
      </c>
      <c r="P101" s="87">
        <f t="shared" si="73"/>
        <v>96031</v>
      </c>
      <c r="Q101" s="87">
        <f t="shared" si="98"/>
        <v>67223</v>
      </c>
      <c r="R101" s="87">
        <f t="shared" si="98"/>
        <v>48016</v>
      </c>
      <c r="S101" s="87">
        <f t="shared" si="98"/>
        <v>48016</v>
      </c>
      <c r="T101" s="87">
        <f t="shared" si="98"/>
        <v>48016</v>
      </c>
      <c r="U101" s="87">
        <f t="shared" si="98"/>
        <v>48016</v>
      </c>
      <c r="V101" s="87">
        <f t="shared" si="74"/>
        <v>165814</v>
      </c>
      <c r="W101" s="87">
        <f t="shared" si="74"/>
        <v>71063</v>
      </c>
      <c r="X101" s="87">
        <f t="shared" si="74"/>
        <v>142126</v>
      </c>
      <c r="Y101" s="87">
        <f t="shared" si="74"/>
        <v>94751</v>
      </c>
      <c r="Z101" s="87">
        <f t="shared" si="74"/>
        <v>2368771</v>
      </c>
      <c r="AB101" s="93">
        <v>97</v>
      </c>
      <c r="AC101" s="93">
        <f t="shared" si="102"/>
        <v>119078</v>
      </c>
      <c r="AD101" s="93">
        <f t="shared" si="102"/>
        <v>83357</v>
      </c>
      <c r="AE101" s="93">
        <f t="shared" si="102"/>
        <v>59540</v>
      </c>
      <c r="AF101" s="93">
        <f t="shared" si="99"/>
        <v>59540</v>
      </c>
      <c r="AG101" s="93">
        <f t="shared" si="99"/>
        <v>59540</v>
      </c>
      <c r="AH101" s="93">
        <f t="shared" si="99"/>
        <v>59540</v>
      </c>
      <c r="AI101" s="93">
        <f t="shared" si="99"/>
        <v>205609</v>
      </c>
      <c r="AJ101" s="93">
        <f t="shared" si="99"/>
        <v>88118</v>
      </c>
      <c r="AK101" s="93">
        <f t="shared" si="99"/>
        <v>176236</v>
      </c>
      <c r="AL101" s="93">
        <f t="shared" si="56"/>
        <v>117491</v>
      </c>
      <c r="AM101" s="93">
        <f t="shared" si="56"/>
        <v>2937276</v>
      </c>
      <c r="AO101" s="99">
        <v>97</v>
      </c>
      <c r="AP101" s="99">
        <f t="shared" si="103"/>
        <v>149808</v>
      </c>
      <c r="AQ101" s="99">
        <f t="shared" si="103"/>
        <v>104868</v>
      </c>
      <c r="AR101" s="99">
        <f t="shared" si="103"/>
        <v>74905</v>
      </c>
      <c r="AS101" s="99">
        <f t="shared" si="100"/>
        <v>74905</v>
      </c>
      <c r="AT101" s="99">
        <f t="shared" si="100"/>
        <v>74905</v>
      </c>
      <c r="AU101" s="99">
        <f t="shared" si="100"/>
        <v>74905</v>
      </c>
      <c r="AV101" s="99">
        <f t="shared" si="100"/>
        <v>258669</v>
      </c>
      <c r="AW101" s="99">
        <f t="shared" si="100"/>
        <v>110858</v>
      </c>
      <c r="AX101" s="99">
        <f t="shared" si="100"/>
        <v>221716</v>
      </c>
      <c r="AY101" s="99">
        <f t="shared" si="57"/>
        <v>147811</v>
      </c>
      <c r="AZ101" s="99">
        <f t="shared" si="57"/>
        <v>3695283</v>
      </c>
      <c r="BB101" s="105">
        <v>97</v>
      </c>
      <c r="BC101" s="105">
        <f t="shared" si="104"/>
        <v>192062</v>
      </c>
      <c r="BD101" s="105">
        <f t="shared" si="104"/>
        <v>134446</v>
      </c>
      <c r="BE101" s="105">
        <f t="shared" si="104"/>
        <v>96032</v>
      </c>
      <c r="BF101" s="105">
        <f t="shared" si="101"/>
        <v>96032</v>
      </c>
      <c r="BG101" s="105">
        <f t="shared" si="101"/>
        <v>96032</v>
      </c>
      <c r="BH101" s="105">
        <f t="shared" si="101"/>
        <v>96032</v>
      </c>
      <c r="BI101" s="105">
        <f t="shared" si="101"/>
        <v>331627</v>
      </c>
      <c r="BJ101" s="105">
        <f t="shared" si="101"/>
        <v>142126</v>
      </c>
      <c r="BK101" s="105">
        <f t="shared" si="101"/>
        <v>284251</v>
      </c>
      <c r="BL101" s="105">
        <f t="shared" si="58"/>
        <v>189501</v>
      </c>
      <c r="BM101" s="105">
        <f t="shared" si="58"/>
        <v>4737542</v>
      </c>
      <c r="BO101" s="111">
        <v>97</v>
      </c>
      <c r="BP101" s="111">
        <f t="shared" si="75"/>
        <v>315179</v>
      </c>
      <c r="BQ101" s="111">
        <f t="shared" si="76"/>
        <v>220629</v>
      </c>
      <c r="BR101" s="111">
        <f t="shared" si="77"/>
        <v>157591</v>
      </c>
      <c r="BS101" s="111">
        <f t="shared" si="78"/>
        <v>157591</v>
      </c>
      <c r="BT101" s="111">
        <f t="shared" si="79"/>
        <v>157591</v>
      </c>
      <c r="BU101" s="111">
        <f t="shared" si="80"/>
        <v>157591</v>
      </c>
      <c r="BV101" s="111">
        <f t="shared" si="81"/>
        <v>544208</v>
      </c>
      <c r="BW101" s="111">
        <f t="shared" si="82"/>
        <v>233232</v>
      </c>
      <c r="BX101" s="111">
        <f t="shared" si="83"/>
        <v>466463</v>
      </c>
      <c r="BY101" s="111">
        <f t="shared" si="84"/>
        <v>310976</v>
      </c>
      <c r="BZ101" s="111">
        <f t="shared" si="85"/>
        <v>7774428</v>
      </c>
      <c r="CB101" s="117">
        <v>97</v>
      </c>
      <c r="CC101" s="117">
        <f t="shared" si="86"/>
        <v>413672</v>
      </c>
      <c r="CD101" s="117">
        <f t="shared" si="87"/>
        <v>289576</v>
      </c>
      <c r="CE101" s="117">
        <f t="shared" si="88"/>
        <v>206838</v>
      </c>
      <c r="CF101" s="117">
        <f t="shared" si="89"/>
        <v>206838</v>
      </c>
      <c r="CG101" s="117">
        <f t="shared" si="90"/>
        <v>206838</v>
      </c>
      <c r="CH101" s="117">
        <f t="shared" si="91"/>
        <v>206838</v>
      </c>
      <c r="CI101" s="117">
        <f t="shared" si="92"/>
        <v>714273</v>
      </c>
      <c r="CJ101" s="117">
        <f t="shared" si="93"/>
        <v>306117</v>
      </c>
      <c r="CK101" s="117">
        <f t="shared" si="94"/>
        <v>612233</v>
      </c>
      <c r="CL101" s="117">
        <f t="shared" si="95"/>
        <v>408156</v>
      </c>
      <c r="CM101" s="117">
        <f t="shared" si="96"/>
        <v>10203937</v>
      </c>
    </row>
    <row r="102" ht="16.5" spans="1:91">
      <c r="A102" s="78">
        <v>98</v>
      </c>
      <c r="B102" s="78">
        <f t="shared" si="97"/>
        <v>81945</v>
      </c>
      <c r="C102" s="86">
        <v>5120</v>
      </c>
      <c r="D102" s="78">
        <f t="shared" si="63"/>
        <v>57362</v>
      </c>
      <c r="E102" s="78">
        <f t="shared" si="64"/>
        <v>40973</v>
      </c>
      <c r="F102" s="78">
        <f t="shared" si="65"/>
        <v>40973</v>
      </c>
      <c r="G102" s="78">
        <f t="shared" si="66"/>
        <v>40973</v>
      </c>
      <c r="H102" s="78">
        <f t="shared" si="67"/>
        <v>40973</v>
      </c>
      <c r="I102" s="78">
        <f t="shared" si="68"/>
        <v>141492</v>
      </c>
      <c r="J102" s="78">
        <f t="shared" si="69"/>
        <v>60639</v>
      </c>
      <c r="K102" s="78">
        <f t="shared" si="70"/>
        <v>121279</v>
      </c>
      <c r="L102" s="78">
        <f t="shared" si="71"/>
        <v>80853</v>
      </c>
      <c r="M102" s="78">
        <f t="shared" si="72"/>
        <v>2021310</v>
      </c>
      <c r="O102" s="87">
        <v>98</v>
      </c>
      <c r="P102" s="87">
        <f t="shared" si="73"/>
        <v>102431</v>
      </c>
      <c r="Q102" s="87">
        <f t="shared" si="98"/>
        <v>71703</v>
      </c>
      <c r="R102" s="87">
        <f t="shared" si="98"/>
        <v>51216</v>
      </c>
      <c r="S102" s="87">
        <f t="shared" si="98"/>
        <v>51216</v>
      </c>
      <c r="T102" s="87">
        <f t="shared" si="98"/>
        <v>51216</v>
      </c>
      <c r="U102" s="87">
        <f t="shared" si="98"/>
        <v>51216</v>
      </c>
      <c r="V102" s="87">
        <f t="shared" si="74"/>
        <v>176865</v>
      </c>
      <c r="W102" s="87">
        <f t="shared" si="74"/>
        <v>75799</v>
      </c>
      <c r="X102" s="87">
        <f t="shared" si="74"/>
        <v>151599</v>
      </c>
      <c r="Y102" s="87">
        <f t="shared" si="74"/>
        <v>101066</v>
      </c>
      <c r="Z102" s="87">
        <f t="shared" si="74"/>
        <v>2526638</v>
      </c>
      <c r="AB102" s="93">
        <v>98</v>
      </c>
      <c r="AC102" s="93">
        <f t="shared" si="102"/>
        <v>127014</v>
      </c>
      <c r="AD102" s="93">
        <f t="shared" si="102"/>
        <v>88912</v>
      </c>
      <c r="AE102" s="93">
        <f t="shared" si="102"/>
        <v>63508</v>
      </c>
      <c r="AF102" s="93">
        <f t="shared" si="99"/>
        <v>63508</v>
      </c>
      <c r="AG102" s="93">
        <f t="shared" si="99"/>
        <v>63508</v>
      </c>
      <c r="AH102" s="93">
        <f t="shared" si="99"/>
        <v>63508</v>
      </c>
      <c r="AI102" s="93">
        <f t="shared" si="99"/>
        <v>219313</v>
      </c>
      <c r="AJ102" s="93">
        <f t="shared" si="99"/>
        <v>93991</v>
      </c>
      <c r="AK102" s="93">
        <f t="shared" si="99"/>
        <v>187983</v>
      </c>
      <c r="AL102" s="93">
        <f t="shared" si="56"/>
        <v>125322</v>
      </c>
      <c r="AM102" s="93">
        <f t="shared" si="56"/>
        <v>3133031</v>
      </c>
      <c r="AO102" s="99">
        <v>98</v>
      </c>
      <c r="AP102" s="99">
        <f t="shared" si="103"/>
        <v>159792</v>
      </c>
      <c r="AQ102" s="99">
        <f t="shared" si="103"/>
        <v>111857</v>
      </c>
      <c r="AR102" s="99">
        <f t="shared" si="103"/>
        <v>79897</v>
      </c>
      <c r="AS102" s="99">
        <f t="shared" si="100"/>
        <v>79897</v>
      </c>
      <c r="AT102" s="99">
        <f t="shared" si="100"/>
        <v>79897</v>
      </c>
      <c r="AU102" s="99">
        <f t="shared" si="100"/>
        <v>79897</v>
      </c>
      <c r="AV102" s="99">
        <f t="shared" si="100"/>
        <v>275910</v>
      </c>
      <c r="AW102" s="99">
        <f t="shared" si="100"/>
        <v>118247</v>
      </c>
      <c r="AX102" s="99">
        <f t="shared" si="100"/>
        <v>236495</v>
      </c>
      <c r="AY102" s="99">
        <f t="shared" si="57"/>
        <v>157663</v>
      </c>
      <c r="AZ102" s="99">
        <f t="shared" si="57"/>
        <v>3941555</v>
      </c>
      <c r="BB102" s="105">
        <v>98</v>
      </c>
      <c r="BC102" s="105">
        <f t="shared" si="104"/>
        <v>204862</v>
      </c>
      <c r="BD102" s="105">
        <f t="shared" si="104"/>
        <v>143406</v>
      </c>
      <c r="BE102" s="105">
        <f t="shared" si="104"/>
        <v>102432</v>
      </c>
      <c r="BF102" s="105">
        <f t="shared" si="101"/>
        <v>102432</v>
      </c>
      <c r="BG102" s="105">
        <f t="shared" si="101"/>
        <v>102432</v>
      </c>
      <c r="BH102" s="105">
        <f t="shared" si="101"/>
        <v>102432</v>
      </c>
      <c r="BI102" s="105">
        <f t="shared" si="101"/>
        <v>353731</v>
      </c>
      <c r="BJ102" s="105">
        <f t="shared" si="101"/>
        <v>151599</v>
      </c>
      <c r="BK102" s="105">
        <f t="shared" si="101"/>
        <v>303199</v>
      </c>
      <c r="BL102" s="105">
        <f t="shared" si="58"/>
        <v>202132</v>
      </c>
      <c r="BM102" s="105">
        <f t="shared" si="58"/>
        <v>5053276</v>
      </c>
      <c r="BO102" s="111">
        <v>98</v>
      </c>
      <c r="BP102" s="111">
        <f t="shared" si="75"/>
        <v>336184</v>
      </c>
      <c r="BQ102" s="111">
        <f t="shared" si="76"/>
        <v>235333</v>
      </c>
      <c r="BR102" s="111">
        <f t="shared" si="77"/>
        <v>168094</v>
      </c>
      <c r="BS102" s="111">
        <f t="shared" si="78"/>
        <v>168094</v>
      </c>
      <c r="BT102" s="111">
        <f t="shared" si="79"/>
        <v>168094</v>
      </c>
      <c r="BU102" s="111">
        <f t="shared" si="80"/>
        <v>168094</v>
      </c>
      <c r="BV102" s="111">
        <f t="shared" si="81"/>
        <v>580482</v>
      </c>
      <c r="BW102" s="111">
        <f t="shared" si="82"/>
        <v>248778</v>
      </c>
      <c r="BX102" s="111">
        <f t="shared" si="83"/>
        <v>497557</v>
      </c>
      <c r="BY102" s="111">
        <f t="shared" si="84"/>
        <v>331704</v>
      </c>
      <c r="BZ102" s="111">
        <f t="shared" si="85"/>
        <v>8292555</v>
      </c>
      <c r="CB102" s="117">
        <v>98</v>
      </c>
      <c r="CC102" s="117">
        <f t="shared" ref="CC102:CC133" si="105">ROUND(BP102/$BO$2*$CB$2,0)</f>
        <v>441242</v>
      </c>
      <c r="CD102" s="117">
        <f t="shared" ref="CD102:CD133" si="106">ROUND(BQ102/$BO$2*$CB$2,0)</f>
        <v>308875</v>
      </c>
      <c r="CE102" s="117">
        <f t="shared" ref="CE102:CE133" si="107">ROUND(BR102/$BO$2*$CB$2,0)</f>
        <v>220623</v>
      </c>
      <c r="CF102" s="117">
        <f t="shared" ref="CF102:CF133" si="108">ROUND(BS102/$BO$2*$CB$2,0)</f>
        <v>220623</v>
      </c>
      <c r="CG102" s="117">
        <f t="shared" ref="CG102:CG133" si="109">ROUND(BT102/$BO$2*$CB$2,0)</f>
        <v>220623</v>
      </c>
      <c r="CH102" s="117">
        <f t="shared" ref="CH102:CH133" si="110">ROUND(BU102/$BO$2*$CB$2,0)</f>
        <v>220623</v>
      </c>
      <c r="CI102" s="117">
        <f t="shared" ref="CI102:CI133" si="111">ROUND(BV102/$BO$2*$CB$2,0)</f>
        <v>761883</v>
      </c>
      <c r="CJ102" s="117">
        <f t="shared" ref="CJ102:CJ133" si="112">ROUND(BW102/$BO$2*$CB$2,0)</f>
        <v>326521</v>
      </c>
      <c r="CK102" s="117">
        <f t="shared" ref="CK102:CK133" si="113">ROUND(BX102/$BO$2*$CB$2,0)</f>
        <v>653044</v>
      </c>
      <c r="CL102" s="117">
        <f t="shared" ref="CL102:CL133" si="114">ROUND(BY102/$BO$2*$CB$2,0)</f>
        <v>435362</v>
      </c>
      <c r="CM102" s="117">
        <f t="shared" ref="CM102:CM133" si="115">ROUND(BZ102/$BO$2*$CB$2,0)</f>
        <v>10883978</v>
      </c>
    </row>
    <row r="103" ht="16.5" spans="1:91">
      <c r="A103" s="78">
        <v>99</v>
      </c>
      <c r="B103" s="78">
        <f t="shared" si="97"/>
        <v>87065</v>
      </c>
      <c r="C103" s="86">
        <v>5120</v>
      </c>
      <c r="D103" s="78">
        <f t="shared" si="63"/>
        <v>60946</v>
      </c>
      <c r="E103" s="78">
        <f t="shared" si="64"/>
        <v>43533</v>
      </c>
      <c r="F103" s="78">
        <f t="shared" si="65"/>
        <v>43533</v>
      </c>
      <c r="G103" s="78">
        <f t="shared" si="66"/>
        <v>43533</v>
      </c>
      <c r="H103" s="78">
        <f t="shared" si="67"/>
        <v>43533</v>
      </c>
      <c r="I103" s="78">
        <f t="shared" si="68"/>
        <v>150332</v>
      </c>
      <c r="J103" s="78">
        <f t="shared" si="69"/>
        <v>64428</v>
      </c>
      <c r="K103" s="78">
        <f t="shared" si="70"/>
        <v>128856</v>
      </c>
      <c r="L103" s="78">
        <f t="shared" si="71"/>
        <v>85904</v>
      </c>
      <c r="M103" s="78">
        <f t="shared" si="72"/>
        <v>2147603</v>
      </c>
      <c r="O103" s="87">
        <v>99</v>
      </c>
      <c r="P103" s="87">
        <f t="shared" si="73"/>
        <v>108831</v>
      </c>
      <c r="Q103" s="87">
        <f t="shared" si="98"/>
        <v>76183</v>
      </c>
      <c r="R103" s="87">
        <f t="shared" si="98"/>
        <v>54416</v>
      </c>
      <c r="S103" s="87">
        <f t="shared" si="98"/>
        <v>54416</v>
      </c>
      <c r="T103" s="87">
        <f t="shared" si="98"/>
        <v>54416</v>
      </c>
      <c r="U103" s="87">
        <f t="shared" si="98"/>
        <v>54416</v>
      </c>
      <c r="V103" s="87">
        <f t="shared" si="74"/>
        <v>187915</v>
      </c>
      <c r="W103" s="87">
        <f t="shared" si="74"/>
        <v>80535</v>
      </c>
      <c r="X103" s="87">
        <f t="shared" si="74"/>
        <v>161070</v>
      </c>
      <c r="Y103" s="87">
        <f t="shared" si="74"/>
        <v>107380</v>
      </c>
      <c r="Z103" s="87">
        <f t="shared" si="74"/>
        <v>2684504</v>
      </c>
      <c r="AB103" s="93">
        <v>99</v>
      </c>
      <c r="AC103" s="93">
        <f t="shared" si="102"/>
        <v>134950</v>
      </c>
      <c r="AD103" s="93">
        <f t="shared" si="102"/>
        <v>94467</v>
      </c>
      <c r="AE103" s="93">
        <f t="shared" si="102"/>
        <v>67476</v>
      </c>
      <c r="AF103" s="93">
        <f t="shared" si="99"/>
        <v>67476</v>
      </c>
      <c r="AG103" s="93">
        <f t="shared" si="99"/>
        <v>67476</v>
      </c>
      <c r="AH103" s="93">
        <f t="shared" si="99"/>
        <v>67476</v>
      </c>
      <c r="AI103" s="93">
        <f t="shared" si="99"/>
        <v>233015</v>
      </c>
      <c r="AJ103" s="93">
        <f t="shared" si="99"/>
        <v>99863</v>
      </c>
      <c r="AK103" s="93">
        <f t="shared" si="99"/>
        <v>199727</v>
      </c>
      <c r="AL103" s="93">
        <f t="shared" si="56"/>
        <v>133151</v>
      </c>
      <c r="AM103" s="93">
        <f t="shared" si="56"/>
        <v>3328785</v>
      </c>
      <c r="AO103" s="99">
        <v>99</v>
      </c>
      <c r="AP103" s="99">
        <f t="shared" si="103"/>
        <v>169776</v>
      </c>
      <c r="AQ103" s="99">
        <f t="shared" si="103"/>
        <v>118846</v>
      </c>
      <c r="AR103" s="99">
        <f t="shared" si="103"/>
        <v>84889</v>
      </c>
      <c r="AS103" s="99">
        <f t="shared" si="100"/>
        <v>84889</v>
      </c>
      <c r="AT103" s="99">
        <f t="shared" si="100"/>
        <v>84889</v>
      </c>
      <c r="AU103" s="99">
        <f t="shared" si="100"/>
        <v>84889</v>
      </c>
      <c r="AV103" s="99">
        <f t="shared" si="100"/>
        <v>293148</v>
      </c>
      <c r="AW103" s="99">
        <f t="shared" si="100"/>
        <v>125634</v>
      </c>
      <c r="AX103" s="99">
        <f t="shared" si="100"/>
        <v>251269</v>
      </c>
      <c r="AY103" s="99">
        <f t="shared" si="57"/>
        <v>167513</v>
      </c>
      <c r="AZ103" s="99">
        <f t="shared" si="57"/>
        <v>4187826</v>
      </c>
      <c r="BB103" s="105">
        <v>99</v>
      </c>
      <c r="BC103" s="105">
        <f t="shared" si="104"/>
        <v>217662</v>
      </c>
      <c r="BD103" s="105">
        <f t="shared" si="104"/>
        <v>152367</v>
      </c>
      <c r="BE103" s="105">
        <f t="shared" si="104"/>
        <v>108832</v>
      </c>
      <c r="BF103" s="105">
        <f t="shared" si="101"/>
        <v>108832</v>
      </c>
      <c r="BG103" s="105">
        <f t="shared" si="101"/>
        <v>108832</v>
      </c>
      <c r="BH103" s="105">
        <f t="shared" si="101"/>
        <v>108832</v>
      </c>
      <c r="BI103" s="105">
        <f t="shared" si="101"/>
        <v>375831</v>
      </c>
      <c r="BJ103" s="105">
        <f t="shared" si="101"/>
        <v>161069</v>
      </c>
      <c r="BK103" s="105">
        <f t="shared" si="101"/>
        <v>322140</v>
      </c>
      <c r="BL103" s="105">
        <f t="shared" si="58"/>
        <v>214760</v>
      </c>
      <c r="BM103" s="105">
        <f t="shared" si="58"/>
        <v>5369008</v>
      </c>
      <c r="BO103" s="111">
        <v>99</v>
      </c>
      <c r="BP103" s="111">
        <f t="shared" si="75"/>
        <v>357189</v>
      </c>
      <c r="BQ103" s="111">
        <f t="shared" si="76"/>
        <v>250038</v>
      </c>
      <c r="BR103" s="111">
        <f t="shared" si="77"/>
        <v>178596</v>
      </c>
      <c r="BS103" s="111">
        <f t="shared" si="78"/>
        <v>178596</v>
      </c>
      <c r="BT103" s="111">
        <f t="shared" si="79"/>
        <v>178596</v>
      </c>
      <c r="BU103" s="111">
        <f t="shared" si="80"/>
        <v>178596</v>
      </c>
      <c r="BV103" s="111">
        <f t="shared" si="81"/>
        <v>616748</v>
      </c>
      <c r="BW103" s="111">
        <f t="shared" si="82"/>
        <v>264318</v>
      </c>
      <c r="BX103" s="111">
        <f t="shared" si="83"/>
        <v>528640</v>
      </c>
      <c r="BY103" s="111">
        <f t="shared" si="84"/>
        <v>352427</v>
      </c>
      <c r="BZ103" s="111">
        <f t="shared" si="85"/>
        <v>8810680</v>
      </c>
      <c r="CB103" s="117">
        <v>99</v>
      </c>
      <c r="CC103" s="117">
        <f t="shared" si="105"/>
        <v>468811</v>
      </c>
      <c r="CD103" s="117">
        <f t="shared" si="106"/>
        <v>328175</v>
      </c>
      <c r="CE103" s="117">
        <f t="shared" si="107"/>
        <v>234407</v>
      </c>
      <c r="CF103" s="117">
        <f t="shared" si="108"/>
        <v>234407</v>
      </c>
      <c r="CG103" s="117">
        <f t="shared" si="109"/>
        <v>234407</v>
      </c>
      <c r="CH103" s="117">
        <f t="shared" si="110"/>
        <v>234407</v>
      </c>
      <c r="CI103" s="117">
        <f t="shared" si="111"/>
        <v>809482</v>
      </c>
      <c r="CJ103" s="117">
        <f t="shared" si="112"/>
        <v>346917</v>
      </c>
      <c r="CK103" s="117">
        <f t="shared" si="113"/>
        <v>693840</v>
      </c>
      <c r="CL103" s="117">
        <f t="shared" si="114"/>
        <v>462560</v>
      </c>
      <c r="CM103" s="117">
        <f t="shared" si="115"/>
        <v>11564018</v>
      </c>
    </row>
    <row r="104" ht="16.5" spans="1:91">
      <c r="A104" s="78">
        <v>100</v>
      </c>
      <c r="B104" s="78">
        <f t="shared" si="97"/>
        <v>92185</v>
      </c>
      <c r="C104" s="86">
        <v>5120</v>
      </c>
      <c r="D104" s="78">
        <f t="shared" si="63"/>
        <v>64530</v>
      </c>
      <c r="E104" s="78">
        <f t="shared" si="64"/>
        <v>46093</v>
      </c>
      <c r="F104" s="78">
        <f t="shared" si="65"/>
        <v>46093</v>
      </c>
      <c r="G104" s="78">
        <f t="shared" si="66"/>
        <v>46093</v>
      </c>
      <c r="H104" s="78">
        <f t="shared" si="67"/>
        <v>46093</v>
      </c>
      <c r="I104" s="78">
        <f t="shared" si="68"/>
        <v>159173</v>
      </c>
      <c r="J104" s="78">
        <f t="shared" si="69"/>
        <v>68217</v>
      </c>
      <c r="K104" s="78">
        <f t="shared" si="70"/>
        <v>136434</v>
      </c>
      <c r="L104" s="78">
        <f t="shared" si="71"/>
        <v>90956</v>
      </c>
      <c r="M104" s="78">
        <f t="shared" si="72"/>
        <v>2273897</v>
      </c>
      <c r="O104" s="87">
        <v>100</v>
      </c>
      <c r="P104" s="87">
        <f t="shared" si="73"/>
        <v>115231</v>
      </c>
      <c r="Q104" s="87">
        <f t="shared" si="98"/>
        <v>80663</v>
      </c>
      <c r="R104" s="87">
        <f t="shared" si="98"/>
        <v>57616</v>
      </c>
      <c r="S104" s="87">
        <f t="shared" si="98"/>
        <v>57616</v>
      </c>
      <c r="T104" s="87">
        <f t="shared" si="98"/>
        <v>57616</v>
      </c>
      <c r="U104" s="87">
        <f t="shared" si="98"/>
        <v>57616</v>
      </c>
      <c r="V104" s="87">
        <f t="shared" si="74"/>
        <v>198966</v>
      </c>
      <c r="W104" s="87">
        <f t="shared" si="74"/>
        <v>85271</v>
      </c>
      <c r="X104" s="87">
        <f t="shared" si="74"/>
        <v>170543</v>
      </c>
      <c r="Y104" s="87">
        <f t="shared" si="74"/>
        <v>113695</v>
      </c>
      <c r="Z104" s="87">
        <f t="shared" si="74"/>
        <v>2842371</v>
      </c>
      <c r="AB104" s="93">
        <v>100</v>
      </c>
      <c r="AC104" s="93">
        <f t="shared" si="102"/>
        <v>142886</v>
      </c>
      <c r="AD104" s="93">
        <f t="shared" si="102"/>
        <v>100022</v>
      </c>
      <c r="AE104" s="93">
        <f t="shared" si="102"/>
        <v>71444</v>
      </c>
      <c r="AF104" s="93">
        <f t="shared" si="99"/>
        <v>71444</v>
      </c>
      <c r="AG104" s="93">
        <f t="shared" si="99"/>
        <v>71444</v>
      </c>
      <c r="AH104" s="93">
        <f t="shared" si="99"/>
        <v>71444</v>
      </c>
      <c r="AI104" s="93">
        <f t="shared" si="99"/>
        <v>246718</v>
      </c>
      <c r="AJ104" s="93">
        <f t="shared" si="99"/>
        <v>105736</v>
      </c>
      <c r="AK104" s="93">
        <f t="shared" si="99"/>
        <v>211473</v>
      </c>
      <c r="AL104" s="93">
        <f t="shared" si="56"/>
        <v>140982</v>
      </c>
      <c r="AM104" s="93">
        <f t="shared" si="56"/>
        <v>3524540</v>
      </c>
      <c r="AO104" s="99">
        <v>100</v>
      </c>
      <c r="AP104" s="99">
        <f t="shared" si="103"/>
        <v>179760</v>
      </c>
      <c r="AQ104" s="99">
        <f t="shared" si="103"/>
        <v>125834</v>
      </c>
      <c r="AR104" s="99">
        <f t="shared" si="103"/>
        <v>89881</v>
      </c>
      <c r="AS104" s="99">
        <f t="shared" si="100"/>
        <v>89881</v>
      </c>
      <c r="AT104" s="99">
        <f t="shared" si="100"/>
        <v>89881</v>
      </c>
      <c r="AU104" s="99">
        <f t="shared" si="100"/>
        <v>89881</v>
      </c>
      <c r="AV104" s="99">
        <f t="shared" si="100"/>
        <v>310387</v>
      </c>
      <c r="AW104" s="99">
        <f t="shared" si="100"/>
        <v>133023</v>
      </c>
      <c r="AX104" s="99">
        <f t="shared" si="100"/>
        <v>266047</v>
      </c>
      <c r="AY104" s="99">
        <f t="shared" si="57"/>
        <v>177364</v>
      </c>
      <c r="AZ104" s="99">
        <f t="shared" si="57"/>
        <v>4434099</v>
      </c>
      <c r="BB104" s="105">
        <v>100</v>
      </c>
      <c r="BC104" s="105">
        <f t="shared" si="104"/>
        <v>230462</v>
      </c>
      <c r="BD104" s="105">
        <f t="shared" si="104"/>
        <v>161326</v>
      </c>
      <c r="BE104" s="105">
        <f t="shared" si="104"/>
        <v>115232</v>
      </c>
      <c r="BF104" s="105">
        <f t="shared" si="101"/>
        <v>115232</v>
      </c>
      <c r="BG104" s="105">
        <f t="shared" si="101"/>
        <v>115232</v>
      </c>
      <c r="BH104" s="105">
        <f t="shared" si="101"/>
        <v>115232</v>
      </c>
      <c r="BI104" s="105">
        <f t="shared" si="101"/>
        <v>397932</v>
      </c>
      <c r="BJ104" s="105">
        <f t="shared" si="101"/>
        <v>170542</v>
      </c>
      <c r="BK104" s="105">
        <f t="shared" si="101"/>
        <v>341086</v>
      </c>
      <c r="BL104" s="105">
        <f t="shared" si="58"/>
        <v>227390</v>
      </c>
      <c r="BM104" s="105">
        <f t="shared" si="58"/>
        <v>5684742</v>
      </c>
      <c r="BO104" s="111">
        <v>100</v>
      </c>
      <c r="BP104" s="111">
        <f t="shared" si="75"/>
        <v>378194</v>
      </c>
      <c r="BQ104" s="111">
        <f t="shared" si="76"/>
        <v>264740</v>
      </c>
      <c r="BR104" s="111">
        <f t="shared" si="77"/>
        <v>189099</v>
      </c>
      <c r="BS104" s="111">
        <f t="shared" si="78"/>
        <v>189099</v>
      </c>
      <c r="BT104" s="111">
        <f t="shared" si="79"/>
        <v>189099</v>
      </c>
      <c r="BU104" s="111">
        <f t="shared" si="80"/>
        <v>189099</v>
      </c>
      <c r="BV104" s="111">
        <f t="shared" si="81"/>
        <v>653017</v>
      </c>
      <c r="BW104" s="111">
        <f t="shared" si="82"/>
        <v>279864</v>
      </c>
      <c r="BX104" s="111">
        <f t="shared" si="83"/>
        <v>559731</v>
      </c>
      <c r="BY104" s="111">
        <f t="shared" si="84"/>
        <v>373153</v>
      </c>
      <c r="BZ104" s="111">
        <f t="shared" si="85"/>
        <v>9328807</v>
      </c>
      <c r="CB104" s="117">
        <v>100</v>
      </c>
      <c r="CC104" s="117">
        <f t="shared" si="105"/>
        <v>496380</v>
      </c>
      <c r="CD104" s="117">
        <f t="shared" si="106"/>
        <v>347471</v>
      </c>
      <c r="CE104" s="117">
        <f t="shared" si="107"/>
        <v>248192</v>
      </c>
      <c r="CF104" s="117">
        <f t="shared" si="108"/>
        <v>248192</v>
      </c>
      <c r="CG104" s="117">
        <f t="shared" si="109"/>
        <v>248192</v>
      </c>
      <c r="CH104" s="117">
        <f t="shared" si="110"/>
        <v>248192</v>
      </c>
      <c r="CI104" s="117">
        <f t="shared" si="111"/>
        <v>857085</v>
      </c>
      <c r="CJ104" s="117">
        <f t="shared" si="112"/>
        <v>367322</v>
      </c>
      <c r="CK104" s="117">
        <f t="shared" si="113"/>
        <v>734647</v>
      </c>
      <c r="CL104" s="117">
        <f t="shared" si="114"/>
        <v>489763</v>
      </c>
      <c r="CM104" s="117">
        <f t="shared" si="115"/>
        <v>12244059</v>
      </c>
    </row>
    <row r="105" ht="16.5" spans="1:91">
      <c r="A105" s="78">
        <v>101</v>
      </c>
      <c r="B105" s="78">
        <f t="shared" si="97"/>
        <v>100185</v>
      </c>
      <c r="C105" s="86">
        <v>8000</v>
      </c>
      <c r="D105" s="78">
        <f t="shared" si="63"/>
        <v>70130</v>
      </c>
      <c r="E105" s="78">
        <f t="shared" si="64"/>
        <v>50093</v>
      </c>
      <c r="F105" s="78">
        <f t="shared" si="65"/>
        <v>50093</v>
      </c>
      <c r="G105" s="78">
        <f t="shared" si="66"/>
        <v>50093</v>
      </c>
      <c r="H105" s="78">
        <f t="shared" si="67"/>
        <v>50093</v>
      </c>
      <c r="I105" s="78">
        <f t="shared" si="68"/>
        <v>172986</v>
      </c>
      <c r="J105" s="78">
        <f t="shared" si="69"/>
        <v>74137</v>
      </c>
      <c r="K105" s="78">
        <f t="shared" si="70"/>
        <v>148274</v>
      </c>
      <c r="L105" s="78">
        <f t="shared" si="71"/>
        <v>98849</v>
      </c>
      <c r="M105" s="78">
        <f t="shared" si="72"/>
        <v>2471230</v>
      </c>
      <c r="O105" s="87">
        <v>101</v>
      </c>
      <c r="P105" s="87">
        <f t="shared" si="73"/>
        <v>125231</v>
      </c>
      <c r="Q105" s="87">
        <f t="shared" si="98"/>
        <v>87663</v>
      </c>
      <c r="R105" s="87">
        <f t="shared" si="98"/>
        <v>62616</v>
      </c>
      <c r="S105" s="87">
        <f t="shared" si="98"/>
        <v>62616</v>
      </c>
      <c r="T105" s="87">
        <f t="shared" si="98"/>
        <v>62616</v>
      </c>
      <c r="U105" s="87">
        <f t="shared" si="98"/>
        <v>62616</v>
      </c>
      <c r="V105" s="87">
        <f t="shared" si="74"/>
        <v>216233</v>
      </c>
      <c r="W105" s="87">
        <f t="shared" si="74"/>
        <v>92671</v>
      </c>
      <c r="X105" s="87">
        <f t="shared" si="74"/>
        <v>185343</v>
      </c>
      <c r="Y105" s="87">
        <f t="shared" si="74"/>
        <v>123561</v>
      </c>
      <c r="Z105" s="87">
        <f t="shared" si="74"/>
        <v>3089038</v>
      </c>
      <c r="AB105" s="93">
        <v>101</v>
      </c>
      <c r="AC105" s="93">
        <f t="shared" si="102"/>
        <v>155286</v>
      </c>
      <c r="AD105" s="93">
        <f t="shared" si="102"/>
        <v>108702</v>
      </c>
      <c r="AE105" s="93">
        <f t="shared" si="102"/>
        <v>77644</v>
      </c>
      <c r="AF105" s="93">
        <f t="shared" si="99"/>
        <v>77644</v>
      </c>
      <c r="AG105" s="93">
        <f t="shared" si="99"/>
        <v>77644</v>
      </c>
      <c r="AH105" s="93">
        <f t="shared" si="99"/>
        <v>77644</v>
      </c>
      <c r="AI105" s="93">
        <f t="shared" si="99"/>
        <v>268129</v>
      </c>
      <c r="AJ105" s="93">
        <f t="shared" si="99"/>
        <v>114912</v>
      </c>
      <c r="AK105" s="93">
        <f t="shared" si="99"/>
        <v>229825</v>
      </c>
      <c r="AL105" s="93">
        <f t="shared" si="56"/>
        <v>153216</v>
      </c>
      <c r="AM105" s="93">
        <f t="shared" si="56"/>
        <v>3830407</v>
      </c>
      <c r="AO105" s="99">
        <v>101</v>
      </c>
      <c r="AP105" s="99">
        <f t="shared" si="103"/>
        <v>195360</v>
      </c>
      <c r="AQ105" s="99">
        <f t="shared" si="103"/>
        <v>136754</v>
      </c>
      <c r="AR105" s="99">
        <f t="shared" si="103"/>
        <v>97681</v>
      </c>
      <c r="AS105" s="99">
        <f t="shared" si="100"/>
        <v>97681</v>
      </c>
      <c r="AT105" s="99">
        <f t="shared" si="100"/>
        <v>97681</v>
      </c>
      <c r="AU105" s="99">
        <f t="shared" si="100"/>
        <v>97681</v>
      </c>
      <c r="AV105" s="99">
        <f t="shared" si="100"/>
        <v>337324</v>
      </c>
      <c r="AW105" s="99">
        <f t="shared" si="100"/>
        <v>144567</v>
      </c>
      <c r="AX105" s="99">
        <f t="shared" si="100"/>
        <v>289135</v>
      </c>
      <c r="AY105" s="99">
        <f t="shared" si="57"/>
        <v>192756</v>
      </c>
      <c r="AZ105" s="99">
        <f t="shared" si="57"/>
        <v>4818899</v>
      </c>
      <c r="BB105" s="105">
        <v>101</v>
      </c>
      <c r="BC105" s="105">
        <f t="shared" si="104"/>
        <v>250462</v>
      </c>
      <c r="BD105" s="105">
        <f t="shared" si="104"/>
        <v>175326</v>
      </c>
      <c r="BE105" s="105">
        <f t="shared" si="104"/>
        <v>125232</v>
      </c>
      <c r="BF105" s="105">
        <f t="shared" si="101"/>
        <v>125232</v>
      </c>
      <c r="BG105" s="105">
        <f t="shared" si="101"/>
        <v>125232</v>
      </c>
      <c r="BH105" s="105">
        <f t="shared" si="101"/>
        <v>125232</v>
      </c>
      <c r="BI105" s="105">
        <f t="shared" si="101"/>
        <v>432467</v>
      </c>
      <c r="BJ105" s="105">
        <f t="shared" si="101"/>
        <v>185342</v>
      </c>
      <c r="BK105" s="105">
        <f t="shared" si="101"/>
        <v>370686</v>
      </c>
      <c r="BL105" s="105">
        <f t="shared" si="58"/>
        <v>247123</v>
      </c>
      <c r="BM105" s="105">
        <f t="shared" si="58"/>
        <v>6178076</v>
      </c>
      <c r="BO105" s="111">
        <v>101</v>
      </c>
      <c r="BP105" s="111">
        <f t="shared" si="75"/>
        <v>411015</v>
      </c>
      <c r="BQ105" s="111">
        <f t="shared" si="76"/>
        <v>287714</v>
      </c>
      <c r="BR105" s="111">
        <f t="shared" si="77"/>
        <v>205509</v>
      </c>
      <c r="BS105" s="111">
        <f t="shared" si="78"/>
        <v>205509</v>
      </c>
      <c r="BT105" s="111">
        <f t="shared" si="79"/>
        <v>205509</v>
      </c>
      <c r="BU105" s="111">
        <f t="shared" si="80"/>
        <v>205509</v>
      </c>
      <c r="BV105" s="111">
        <f t="shared" si="81"/>
        <v>709689</v>
      </c>
      <c r="BW105" s="111">
        <f t="shared" si="82"/>
        <v>304151</v>
      </c>
      <c r="BX105" s="111">
        <f t="shared" si="83"/>
        <v>608305</v>
      </c>
      <c r="BY105" s="111">
        <f t="shared" si="84"/>
        <v>405535</v>
      </c>
      <c r="BZ105" s="111">
        <f t="shared" si="85"/>
        <v>10138381</v>
      </c>
      <c r="CB105" s="117">
        <v>101</v>
      </c>
      <c r="CC105" s="117">
        <f t="shared" si="105"/>
        <v>539457</v>
      </c>
      <c r="CD105" s="117">
        <f t="shared" si="106"/>
        <v>377625</v>
      </c>
      <c r="CE105" s="117">
        <f t="shared" si="107"/>
        <v>269731</v>
      </c>
      <c r="CF105" s="117">
        <f t="shared" si="108"/>
        <v>269731</v>
      </c>
      <c r="CG105" s="117">
        <f t="shared" si="109"/>
        <v>269731</v>
      </c>
      <c r="CH105" s="117">
        <f t="shared" si="110"/>
        <v>269731</v>
      </c>
      <c r="CI105" s="117">
        <f t="shared" si="111"/>
        <v>931467</v>
      </c>
      <c r="CJ105" s="117">
        <f t="shared" si="112"/>
        <v>399198</v>
      </c>
      <c r="CK105" s="117">
        <f t="shared" si="113"/>
        <v>798400</v>
      </c>
      <c r="CL105" s="117">
        <f t="shared" si="114"/>
        <v>532265</v>
      </c>
      <c r="CM105" s="117">
        <f t="shared" si="115"/>
        <v>13306625</v>
      </c>
    </row>
    <row r="106" ht="16.5" spans="1:91">
      <c r="A106" s="78">
        <v>102</v>
      </c>
      <c r="B106" s="78">
        <f t="shared" si="97"/>
        <v>108185</v>
      </c>
      <c r="C106" s="86">
        <v>8000</v>
      </c>
      <c r="D106" s="78">
        <f t="shared" si="63"/>
        <v>75730</v>
      </c>
      <c r="E106" s="78">
        <f t="shared" si="64"/>
        <v>54093</v>
      </c>
      <c r="F106" s="78">
        <f t="shared" si="65"/>
        <v>54093</v>
      </c>
      <c r="G106" s="78">
        <f t="shared" si="66"/>
        <v>54093</v>
      </c>
      <c r="H106" s="78">
        <f t="shared" si="67"/>
        <v>54093</v>
      </c>
      <c r="I106" s="78">
        <f t="shared" si="68"/>
        <v>186799</v>
      </c>
      <c r="J106" s="78">
        <f t="shared" si="69"/>
        <v>80057</v>
      </c>
      <c r="K106" s="78">
        <f t="shared" si="70"/>
        <v>160114</v>
      </c>
      <c r="L106" s="78">
        <f t="shared" si="71"/>
        <v>106743</v>
      </c>
      <c r="M106" s="78">
        <f t="shared" si="72"/>
        <v>2668563</v>
      </c>
      <c r="O106" s="87">
        <v>102</v>
      </c>
      <c r="P106" s="87">
        <f t="shared" si="73"/>
        <v>135231</v>
      </c>
      <c r="Q106" s="87">
        <f t="shared" si="98"/>
        <v>94663</v>
      </c>
      <c r="R106" s="87">
        <f t="shared" si="98"/>
        <v>67616</v>
      </c>
      <c r="S106" s="87">
        <f t="shared" si="98"/>
        <v>67616</v>
      </c>
      <c r="T106" s="87">
        <f t="shared" si="98"/>
        <v>67616</v>
      </c>
      <c r="U106" s="87">
        <f t="shared" si="98"/>
        <v>67616</v>
      </c>
      <c r="V106" s="87">
        <f t="shared" si="74"/>
        <v>233499</v>
      </c>
      <c r="W106" s="87">
        <f t="shared" si="74"/>
        <v>100071</v>
      </c>
      <c r="X106" s="87">
        <f t="shared" si="74"/>
        <v>200143</v>
      </c>
      <c r="Y106" s="87">
        <f t="shared" si="74"/>
        <v>133429</v>
      </c>
      <c r="Z106" s="87">
        <f t="shared" si="74"/>
        <v>3335704</v>
      </c>
      <c r="AB106" s="93">
        <v>102</v>
      </c>
      <c r="AC106" s="93">
        <f t="shared" si="102"/>
        <v>167686</v>
      </c>
      <c r="AD106" s="93">
        <f t="shared" si="102"/>
        <v>117382</v>
      </c>
      <c r="AE106" s="93">
        <f t="shared" si="102"/>
        <v>83844</v>
      </c>
      <c r="AF106" s="93">
        <f t="shared" si="99"/>
        <v>83844</v>
      </c>
      <c r="AG106" s="93">
        <f t="shared" si="99"/>
        <v>83844</v>
      </c>
      <c r="AH106" s="93">
        <f t="shared" si="99"/>
        <v>83844</v>
      </c>
      <c r="AI106" s="93">
        <f t="shared" si="99"/>
        <v>289539</v>
      </c>
      <c r="AJ106" s="93">
        <f t="shared" si="99"/>
        <v>124088</v>
      </c>
      <c r="AK106" s="93">
        <f t="shared" si="99"/>
        <v>248177</v>
      </c>
      <c r="AL106" s="93">
        <f t="shared" si="56"/>
        <v>165452</v>
      </c>
      <c r="AM106" s="93">
        <f t="shared" si="56"/>
        <v>4136273</v>
      </c>
      <c r="AO106" s="99">
        <v>102</v>
      </c>
      <c r="AP106" s="99">
        <f t="shared" si="103"/>
        <v>210960</v>
      </c>
      <c r="AQ106" s="99">
        <f t="shared" si="103"/>
        <v>147674</v>
      </c>
      <c r="AR106" s="99">
        <f t="shared" si="103"/>
        <v>105481</v>
      </c>
      <c r="AS106" s="99">
        <f t="shared" si="100"/>
        <v>105481</v>
      </c>
      <c r="AT106" s="99">
        <f t="shared" si="100"/>
        <v>105481</v>
      </c>
      <c r="AU106" s="99">
        <f t="shared" si="100"/>
        <v>105481</v>
      </c>
      <c r="AV106" s="99">
        <f t="shared" si="100"/>
        <v>364259</v>
      </c>
      <c r="AW106" s="99">
        <f t="shared" si="100"/>
        <v>156111</v>
      </c>
      <c r="AX106" s="99">
        <f t="shared" si="100"/>
        <v>312223</v>
      </c>
      <c r="AY106" s="99">
        <f t="shared" si="57"/>
        <v>208149</v>
      </c>
      <c r="AZ106" s="99">
        <f t="shared" si="57"/>
        <v>5203698</v>
      </c>
      <c r="BB106" s="105">
        <v>102</v>
      </c>
      <c r="BC106" s="105">
        <f t="shared" si="104"/>
        <v>270462</v>
      </c>
      <c r="BD106" s="105">
        <f t="shared" si="104"/>
        <v>189326</v>
      </c>
      <c r="BE106" s="105">
        <f t="shared" si="104"/>
        <v>135232</v>
      </c>
      <c r="BF106" s="105">
        <f t="shared" si="101"/>
        <v>135232</v>
      </c>
      <c r="BG106" s="105">
        <f t="shared" si="101"/>
        <v>135232</v>
      </c>
      <c r="BH106" s="105">
        <f t="shared" si="101"/>
        <v>135232</v>
      </c>
      <c r="BI106" s="105">
        <f t="shared" si="101"/>
        <v>466999</v>
      </c>
      <c r="BJ106" s="105">
        <f t="shared" si="101"/>
        <v>200142</v>
      </c>
      <c r="BK106" s="105">
        <f t="shared" si="101"/>
        <v>400286</v>
      </c>
      <c r="BL106" s="105">
        <f t="shared" si="58"/>
        <v>266858</v>
      </c>
      <c r="BM106" s="105">
        <f t="shared" si="58"/>
        <v>6671408</v>
      </c>
      <c r="BO106" s="111">
        <v>102</v>
      </c>
      <c r="BP106" s="111">
        <f t="shared" si="75"/>
        <v>443835</v>
      </c>
      <c r="BQ106" s="111">
        <f t="shared" si="76"/>
        <v>310689</v>
      </c>
      <c r="BR106" s="111">
        <f t="shared" si="77"/>
        <v>221919</v>
      </c>
      <c r="BS106" s="111">
        <f t="shared" si="78"/>
        <v>221919</v>
      </c>
      <c r="BT106" s="111">
        <f t="shared" si="79"/>
        <v>221919</v>
      </c>
      <c r="BU106" s="111">
        <f t="shared" si="80"/>
        <v>221919</v>
      </c>
      <c r="BV106" s="111">
        <f t="shared" si="81"/>
        <v>766357</v>
      </c>
      <c r="BW106" s="111">
        <f t="shared" si="82"/>
        <v>328438</v>
      </c>
      <c r="BX106" s="111">
        <f t="shared" si="83"/>
        <v>656880</v>
      </c>
      <c r="BY106" s="111">
        <f t="shared" si="84"/>
        <v>437921</v>
      </c>
      <c r="BZ106" s="111">
        <f t="shared" si="85"/>
        <v>10947952</v>
      </c>
      <c r="CB106" s="117">
        <v>102</v>
      </c>
      <c r="CC106" s="117">
        <f t="shared" si="105"/>
        <v>582533</v>
      </c>
      <c r="CD106" s="117">
        <f t="shared" si="106"/>
        <v>407779</v>
      </c>
      <c r="CE106" s="117">
        <f t="shared" si="107"/>
        <v>291269</v>
      </c>
      <c r="CF106" s="117">
        <f t="shared" si="108"/>
        <v>291269</v>
      </c>
      <c r="CG106" s="117">
        <f t="shared" si="109"/>
        <v>291269</v>
      </c>
      <c r="CH106" s="117">
        <f t="shared" si="110"/>
        <v>291269</v>
      </c>
      <c r="CI106" s="117">
        <f t="shared" si="111"/>
        <v>1005844</v>
      </c>
      <c r="CJ106" s="117">
        <f t="shared" si="112"/>
        <v>431075</v>
      </c>
      <c r="CK106" s="117">
        <f t="shared" si="113"/>
        <v>862155</v>
      </c>
      <c r="CL106" s="117">
        <f t="shared" si="114"/>
        <v>574771</v>
      </c>
      <c r="CM106" s="117">
        <f t="shared" si="115"/>
        <v>14369187</v>
      </c>
    </row>
    <row r="107" ht="16.5" spans="1:91">
      <c r="A107" s="78">
        <v>103</v>
      </c>
      <c r="B107" s="78">
        <f t="shared" si="97"/>
        <v>116185</v>
      </c>
      <c r="C107" s="86">
        <v>8000</v>
      </c>
      <c r="D107" s="78">
        <f t="shared" si="63"/>
        <v>81330</v>
      </c>
      <c r="E107" s="78">
        <f t="shared" si="64"/>
        <v>58093</v>
      </c>
      <c r="F107" s="78">
        <f t="shared" si="65"/>
        <v>58093</v>
      </c>
      <c r="G107" s="78">
        <f t="shared" si="66"/>
        <v>58093</v>
      </c>
      <c r="H107" s="78">
        <f t="shared" si="67"/>
        <v>58093</v>
      </c>
      <c r="I107" s="78">
        <f t="shared" si="68"/>
        <v>200613</v>
      </c>
      <c r="J107" s="78">
        <f t="shared" si="69"/>
        <v>85977</v>
      </c>
      <c r="K107" s="78">
        <f t="shared" si="70"/>
        <v>171954</v>
      </c>
      <c r="L107" s="78">
        <f t="shared" si="71"/>
        <v>114636</v>
      </c>
      <c r="M107" s="78">
        <f t="shared" si="72"/>
        <v>2865897</v>
      </c>
      <c r="O107" s="87">
        <v>103</v>
      </c>
      <c r="P107" s="87">
        <f t="shared" si="73"/>
        <v>145231</v>
      </c>
      <c r="Q107" s="87">
        <f t="shared" ref="Q107:V154" si="116">ROUND(D107/$A$2*$O$2,0)</f>
        <v>101663</v>
      </c>
      <c r="R107" s="87">
        <f t="shared" si="116"/>
        <v>72616</v>
      </c>
      <c r="S107" s="87">
        <f t="shared" si="116"/>
        <v>72616</v>
      </c>
      <c r="T107" s="87">
        <f t="shared" si="116"/>
        <v>72616</v>
      </c>
      <c r="U107" s="87">
        <f t="shared" si="116"/>
        <v>72616</v>
      </c>
      <c r="V107" s="87">
        <f t="shared" si="116"/>
        <v>250766</v>
      </c>
      <c r="W107" s="87">
        <f t="shared" ref="W107:Z154" si="117">ROUND(J107/$A$2*$O$2,0)</f>
        <v>107471</v>
      </c>
      <c r="X107" s="87">
        <f t="shared" si="117"/>
        <v>214943</v>
      </c>
      <c r="Y107" s="87">
        <f t="shared" si="117"/>
        <v>143295</v>
      </c>
      <c r="Z107" s="87">
        <f t="shared" si="117"/>
        <v>3582371</v>
      </c>
      <c r="AB107" s="93">
        <v>103</v>
      </c>
      <c r="AC107" s="93">
        <f t="shared" ref="AC107:AH154" si="118">ROUND(P107/$O$2*$AB$2,0)</f>
        <v>180086</v>
      </c>
      <c r="AD107" s="93">
        <f t="shared" si="118"/>
        <v>126062</v>
      </c>
      <c r="AE107" s="93">
        <f t="shared" si="118"/>
        <v>90044</v>
      </c>
      <c r="AF107" s="93">
        <f t="shared" si="118"/>
        <v>90044</v>
      </c>
      <c r="AG107" s="93">
        <f t="shared" si="118"/>
        <v>90044</v>
      </c>
      <c r="AH107" s="93">
        <f t="shared" si="118"/>
        <v>90044</v>
      </c>
      <c r="AI107" s="93">
        <f t="shared" ref="AI107:AM154" si="119">ROUND(V107/$O$2*$AB$2,0)</f>
        <v>310950</v>
      </c>
      <c r="AJ107" s="93">
        <f t="shared" si="119"/>
        <v>133264</v>
      </c>
      <c r="AK107" s="93">
        <f t="shared" si="119"/>
        <v>266529</v>
      </c>
      <c r="AL107" s="93">
        <f t="shared" si="119"/>
        <v>177686</v>
      </c>
      <c r="AM107" s="93">
        <f t="shared" si="119"/>
        <v>4442140</v>
      </c>
      <c r="AO107" s="99">
        <v>103</v>
      </c>
      <c r="AP107" s="99">
        <f t="shared" ref="AP107:AU154" si="120">ROUND(AC107/$AB$2*$AO$2,0)</f>
        <v>226560</v>
      </c>
      <c r="AQ107" s="99">
        <f t="shared" si="120"/>
        <v>158594</v>
      </c>
      <c r="AR107" s="99">
        <f t="shared" si="120"/>
        <v>113281</v>
      </c>
      <c r="AS107" s="99">
        <f t="shared" si="120"/>
        <v>113281</v>
      </c>
      <c r="AT107" s="99">
        <f t="shared" si="120"/>
        <v>113281</v>
      </c>
      <c r="AU107" s="99">
        <f t="shared" si="120"/>
        <v>113281</v>
      </c>
      <c r="AV107" s="99">
        <f t="shared" ref="AV107:AZ154" si="121">ROUND(AI107/$AB$2*$AO$2,0)</f>
        <v>391195</v>
      </c>
      <c r="AW107" s="99">
        <f t="shared" si="121"/>
        <v>167655</v>
      </c>
      <c r="AX107" s="99">
        <f t="shared" si="121"/>
        <v>335311</v>
      </c>
      <c r="AY107" s="99">
        <f t="shared" si="121"/>
        <v>223540</v>
      </c>
      <c r="AZ107" s="99">
        <f t="shared" si="121"/>
        <v>5588499</v>
      </c>
      <c r="BB107" s="105">
        <v>103</v>
      </c>
      <c r="BC107" s="105">
        <f t="shared" ref="BC107:BH154" si="122">ROUND(AP107/$AO$2*$BB$2,0)</f>
        <v>290462</v>
      </c>
      <c r="BD107" s="105">
        <f t="shared" si="122"/>
        <v>203326</v>
      </c>
      <c r="BE107" s="105">
        <f t="shared" si="122"/>
        <v>145232</v>
      </c>
      <c r="BF107" s="105">
        <f t="shared" si="122"/>
        <v>145232</v>
      </c>
      <c r="BG107" s="105">
        <f t="shared" si="122"/>
        <v>145232</v>
      </c>
      <c r="BH107" s="105">
        <f t="shared" si="122"/>
        <v>145232</v>
      </c>
      <c r="BI107" s="105">
        <f t="shared" ref="BI107:BM154" si="123">ROUND(AV107/$AO$2*$BB$2,0)</f>
        <v>501532</v>
      </c>
      <c r="BJ107" s="105">
        <f t="shared" si="123"/>
        <v>214942</v>
      </c>
      <c r="BK107" s="105">
        <f t="shared" si="123"/>
        <v>429886</v>
      </c>
      <c r="BL107" s="105">
        <f t="shared" si="123"/>
        <v>286590</v>
      </c>
      <c r="BM107" s="105">
        <f t="shared" si="123"/>
        <v>7164742</v>
      </c>
      <c r="BO107" s="111">
        <v>103</v>
      </c>
      <c r="BP107" s="111">
        <f t="shared" si="75"/>
        <v>476656</v>
      </c>
      <c r="BQ107" s="111">
        <f t="shared" si="76"/>
        <v>333663</v>
      </c>
      <c r="BR107" s="111">
        <f t="shared" si="77"/>
        <v>238329</v>
      </c>
      <c r="BS107" s="111">
        <f t="shared" si="78"/>
        <v>238329</v>
      </c>
      <c r="BT107" s="111">
        <f t="shared" si="79"/>
        <v>238329</v>
      </c>
      <c r="BU107" s="111">
        <f t="shared" si="80"/>
        <v>238329</v>
      </c>
      <c r="BV107" s="111">
        <f t="shared" si="81"/>
        <v>823027</v>
      </c>
      <c r="BW107" s="111">
        <f t="shared" si="82"/>
        <v>352725</v>
      </c>
      <c r="BX107" s="111">
        <f t="shared" si="83"/>
        <v>705454</v>
      </c>
      <c r="BY107" s="111">
        <f t="shared" si="84"/>
        <v>470302</v>
      </c>
      <c r="BZ107" s="111">
        <f t="shared" si="85"/>
        <v>11757525</v>
      </c>
      <c r="CB107" s="117">
        <v>103</v>
      </c>
      <c r="CC107" s="117">
        <f t="shared" si="105"/>
        <v>625611</v>
      </c>
      <c r="CD107" s="117">
        <f t="shared" si="106"/>
        <v>437933</v>
      </c>
      <c r="CE107" s="117">
        <f t="shared" si="107"/>
        <v>312807</v>
      </c>
      <c r="CF107" s="117">
        <f t="shared" si="108"/>
        <v>312807</v>
      </c>
      <c r="CG107" s="117">
        <f t="shared" si="109"/>
        <v>312807</v>
      </c>
      <c r="CH107" s="117">
        <f t="shared" si="110"/>
        <v>312807</v>
      </c>
      <c r="CI107" s="117">
        <f t="shared" si="111"/>
        <v>1080223</v>
      </c>
      <c r="CJ107" s="117">
        <f t="shared" si="112"/>
        <v>462952</v>
      </c>
      <c r="CK107" s="117">
        <f t="shared" si="113"/>
        <v>925908</v>
      </c>
      <c r="CL107" s="117">
        <f t="shared" si="114"/>
        <v>617271</v>
      </c>
      <c r="CM107" s="117">
        <f t="shared" si="115"/>
        <v>15431752</v>
      </c>
    </row>
    <row r="108" ht="16.5" spans="1:91">
      <c r="A108" s="78">
        <v>104</v>
      </c>
      <c r="B108" s="78">
        <f t="shared" si="97"/>
        <v>124185</v>
      </c>
      <c r="C108" s="86">
        <v>8000</v>
      </c>
      <c r="D108" s="78">
        <f t="shared" si="63"/>
        <v>86930</v>
      </c>
      <c r="E108" s="78">
        <f t="shared" si="64"/>
        <v>62093</v>
      </c>
      <c r="F108" s="78">
        <f t="shared" si="65"/>
        <v>62093</v>
      </c>
      <c r="G108" s="78">
        <f t="shared" si="66"/>
        <v>62093</v>
      </c>
      <c r="H108" s="78">
        <f t="shared" si="67"/>
        <v>62093</v>
      </c>
      <c r="I108" s="78">
        <f t="shared" si="68"/>
        <v>214426</v>
      </c>
      <c r="J108" s="78">
        <f t="shared" si="69"/>
        <v>91897</v>
      </c>
      <c r="K108" s="78">
        <f t="shared" si="70"/>
        <v>183794</v>
      </c>
      <c r="L108" s="78">
        <f t="shared" si="71"/>
        <v>122529</v>
      </c>
      <c r="M108" s="78">
        <f t="shared" si="72"/>
        <v>3063230</v>
      </c>
      <c r="O108" s="87">
        <v>104</v>
      </c>
      <c r="P108" s="87">
        <f t="shared" si="73"/>
        <v>155231</v>
      </c>
      <c r="Q108" s="87">
        <f t="shared" si="116"/>
        <v>108663</v>
      </c>
      <c r="R108" s="87">
        <f t="shared" si="116"/>
        <v>77616</v>
      </c>
      <c r="S108" s="87">
        <f t="shared" si="116"/>
        <v>77616</v>
      </c>
      <c r="T108" s="87">
        <f t="shared" si="116"/>
        <v>77616</v>
      </c>
      <c r="U108" s="87">
        <f t="shared" si="116"/>
        <v>77616</v>
      </c>
      <c r="V108" s="87">
        <f t="shared" si="116"/>
        <v>268033</v>
      </c>
      <c r="W108" s="87">
        <f t="shared" si="117"/>
        <v>114871</v>
      </c>
      <c r="X108" s="87">
        <f t="shared" si="117"/>
        <v>229743</v>
      </c>
      <c r="Y108" s="87">
        <f t="shared" si="117"/>
        <v>153161</v>
      </c>
      <c r="Z108" s="87">
        <f t="shared" si="117"/>
        <v>3829038</v>
      </c>
      <c r="AB108" s="93">
        <v>104</v>
      </c>
      <c r="AC108" s="93">
        <f t="shared" si="118"/>
        <v>192486</v>
      </c>
      <c r="AD108" s="93">
        <f t="shared" si="118"/>
        <v>134742</v>
      </c>
      <c r="AE108" s="93">
        <f t="shared" si="118"/>
        <v>96244</v>
      </c>
      <c r="AF108" s="93">
        <f t="shared" si="118"/>
        <v>96244</v>
      </c>
      <c r="AG108" s="93">
        <f t="shared" si="118"/>
        <v>96244</v>
      </c>
      <c r="AH108" s="93">
        <f t="shared" si="118"/>
        <v>96244</v>
      </c>
      <c r="AI108" s="93">
        <f t="shared" si="119"/>
        <v>332361</v>
      </c>
      <c r="AJ108" s="93">
        <f t="shared" si="119"/>
        <v>142440</v>
      </c>
      <c r="AK108" s="93">
        <f t="shared" si="119"/>
        <v>284881</v>
      </c>
      <c r="AL108" s="93">
        <f t="shared" si="119"/>
        <v>189920</v>
      </c>
      <c r="AM108" s="93">
        <f t="shared" si="119"/>
        <v>4748007</v>
      </c>
      <c r="AO108" s="99">
        <v>104</v>
      </c>
      <c r="AP108" s="99">
        <f t="shared" si="120"/>
        <v>242160</v>
      </c>
      <c r="AQ108" s="99">
        <f t="shared" si="120"/>
        <v>169514</v>
      </c>
      <c r="AR108" s="99">
        <f t="shared" si="120"/>
        <v>121081</v>
      </c>
      <c r="AS108" s="99">
        <f t="shared" si="120"/>
        <v>121081</v>
      </c>
      <c r="AT108" s="99">
        <f t="shared" si="120"/>
        <v>121081</v>
      </c>
      <c r="AU108" s="99">
        <f t="shared" si="120"/>
        <v>121081</v>
      </c>
      <c r="AV108" s="99">
        <f t="shared" si="121"/>
        <v>418132</v>
      </c>
      <c r="AW108" s="99">
        <f t="shared" si="121"/>
        <v>179199</v>
      </c>
      <c r="AX108" s="99">
        <f t="shared" si="121"/>
        <v>358399</v>
      </c>
      <c r="AY108" s="99">
        <f t="shared" si="121"/>
        <v>238932</v>
      </c>
      <c r="AZ108" s="99">
        <f t="shared" si="121"/>
        <v>5973299</v>
      </c>
      <c r="BB108" s="105">
        <v>104</v>
      </c>
      <c r="BC108" s="105">
        <f t="shared" si="122"/>
        <v>310462</v>
      </c>
      <c r="BD108" s="105">
        <f t="shared" si="122"/>
        <v>217326</v>
      </c>
      <c r="BE108" s="105">
        <f t="shared" si="122"/>
        <v>155232</v>
      </c>
      <c r="BF108" s="105">
        <f t="shared" si="122"/>
        <v>155232</v>
      </c>
      <c r="BG108" s="105">
        <f t="shared" si="122"/>
        <v>155232</v>
      </c>
      <c r="BH108" s="105">
        <f t="shared" si="122"/>
        <v>155232</v>
      </c>
      <c r="BI108" s="105">
        <f t="shared" si="123"/>
        <v>536067</v>
      </c>
      <c r="BJ108" s="105">
        <f t="shared" si="123"/>
        <v>229742</v>
      </c>
      <c r="BK108" s="105">
        <f t="shared" si="123"/>
        <v>459486</v>
      </c>
      <c r="BL108" s="105">
        <f t="shared" si="123"/>
        <v>306323</v>
      </c>
      <c r="BM108" s="105">
        <f t="shared" si="123"/>
        <v>7658076</v>
      </c>
      <c r="BO108" s="111">
        <v>104</v>
      </c>
      <c r="BP108" s="111">
        <f t="shared" si="75"/>
        <v>509476</v>
      </c>
      <c r="BQ108" s="111">
        <f t="shared" si="76"/>
        <v>356638</v>
      </c>
      <c r="BR108" s="111">
        <f t="shared" si="77"/>
        <v>254740</v>
      </c>
      <c r="BS108" s="111">
        <f t="shared" si="78"/>
        <v>254740</v>
      </c>
      <c r="BT108" s="111">
        <f t="shared" si="79"/>
        <v>254740</v>
      </c>
      <c r="BU108" s="111">
        <f t="shared" si="80"/>
        <v>254740</v>
      </c>
      <c r="BV108" s="111">
        <f t="shared" si="81"/>
        <v>879700</v>
      </c>
      <c r="BW108" s="111">
        <f t="shared" si="82"/>
        <v>377013</v>
      </c>
      <c r="BX108" s="111">
        <f t="shared" si="83"/>
        <v>754028</v>
      </c>
      <c r="BY108" s="111">
        <f t="shared" si="84"/>
        <v>502684</v>
      </c>
      <c r="BZ108" s="111">
        <f t="shared" si="85"/>
        <v>12567099</v>
      </c>
      <c r="CB108" s="117">
        <v>104</v>
      </c>
      <c r="CC108" s="117">
        <f t="shared" si="105"/>
        <v>668687</v>
      </c>
      <c r="CD108" s="117">
        <f t="shared" si="106"/>
        <v>468087</v>
      </c>
      <c r="CE108" s="117">
        <f t="shared" si="107"/>
        <v>334346</v>
      </c>
      <c r="CF108" s="117">
        <f t="shared" si="108"/>
        <v>334346</v>
      </c>
      <c r="CG108" s="117">
        <f t="shared" si="109"/>
        <v>334346</v>
      </c>
      <c r="CH108" s="117">
        <f t="shared" si="110"/>
        <v>334346</v>
      </c>
      <c r="CI108" s="117">
        <f t="shared" si="111"/>
        <v>1154606</v>
      </c>
      <c r="CJ108" s="117">
        <f t="shared" si="112"/>
        <v>494830</v>
      </c>
      <c r="CK108" s="117">
        <f t="shared" si="113"/>
        <v>989662</v>
      </c>
      <c r="CL108" s="117">
        <f t="shared" si="114"/>
        <v>659773</v>
      </c>
      <c r="CM108" s="117">
        <f t="shared" si="115"/>
        <v>16494317</v>
      </c>
    </row>
    <row r="109" ht="16.5" spans="1:91">
      <c r="A109" s="78">
        <v>105</v>
      </c>
      <c r="B109" s="78">
        <f t="shared" si="97"/>
        <v>132185</v>
      </c>
      <c r="C109" s="86">
        <v>8000</v>
      </c>
      <c r="D109" s="78">
        <f t="shared" si="63"/>
        <v>92530</v>
      </c>
      <c r="E109" s="78">
        <f t="shared" si="64"/>
        <v>66093</v>
      </c>
      <c r="F109" s="78">
        <f t="shared" si="65"/>
        <v>66093</v>
      </c>
      <c r="G109" s="78">
        <f t="shared" si="66"/>
        <v>66093</v>
      </c>
      <c r="H109" s="78">
        <f t="shared" si="67"/>
        <v>66093</v>
      </c>
      <c r="I109" s="78">
        <f t="shared" si="68"/>
        <v>228239</v>
      </c>
      <c r="J109" s="78">
        <f t="shared" si="69"/>
        <v>97817</v>
      </c>
      <c r="K109" s="78">
        <f t="shared" si="70"/>
        <v>195634</v>
      </c>
      <c r="L109" s="78">
        <f t="shared" si="71"/>
        <v>130423</v>
      </c>
      <c r="M109" s="78">
        <f t="shared" si="72"/>
        <v>3260563</v>
      </c>
      <c r="O109" s="87">
        <v>105</v>
      </c>
      <c r="P109" s="87">
        <f t="shared" si="73"/>
        <v>165231</v>
      </c>
      <c r="Q109" s="87">
        <f t="shared" si="116"/>
        <v>115663</v>
      </c>
      <c r="R109" s="87">
        <f t="shared" si="116"/>
        <v>82616</v>
      </c>
      <c r="S109" s="87">
        <f t="shared" si="116"/>
        <v>82616</v>
      </c>
      <c r="T109" s="87">
        <f t="shared" si="116"/>
        <v>82616</v>
      </c>
      <c r="U109" s="87">
        <f t="shared" si="116"/>
        <v>82616</v>
      </c>
      <c r="V109" s="87">
        <f t="shared" si="116"/>
        <v>285299</v>
      </c>
      <c r="W109" s="87">
        <f t="shared" si="117"/>
        <v>122271</v>
      </c>
      <c r="X109" s="87">
        <f t="shared" si="117"/>
        <v>244543</v>
      </c>
      <c r="Y109" s="87">
        <f t="shared" si="117"/>
        <v>163029</v>
      </c>
      <c r="Z109" s="87">
        <f t="shared" si="117"/>
        <v>4075704</v>
      </c>
      <c r="AB109" s="93">
        <v>105</v>
      </c>
      <c r="AC109" s="93">
        <f t="shared" si="118"/>
        <v>204886</v>
      </c>
      <c r="AD109" s="93">
        <f t="shared" si="118"/>
        <v>143422</v>
      </c>
      <c r="AE109" s="93">
        <f t="shared" si="118"/>
        <v>102444</v>
      </c>
      <c r="AF109" s="93">
        <f t="shared" si="118"/>
        <v>102444</v>
      </c>
      <c r="AG109" s="93">
        <f t="shared" si="118"/>
        <v>102444</v>
      </c>
      <c r="AH109" s="93">
        <f t="shared" si="118"/>
        <v>102444</v>
      </c>
      <c r="AI109" s="93">
        <f t="shared" si="119"/>
        <v>353771</v>
      </c>
      <c r="AJ109" s="93">
        <f t="shared" si="119"/>
        <v>151616</v>
      </c>
      <c r="AK109" s="93">
        <f t="shared" si="119"/>
        <v>303233</v>
      </c>
      <c r="AL109" s="93">
        <f t="shared" si="119"/>
        <v>202156</v>
      </c>
      <c r="AM109" s="93">
        <f t="shared" si="119"/>
        <v>5053873</v>
      </c>
      <c r="AO109" s="99">
        <v>105</v>
      </c>
      <c r="AP109" s="99">
        <f t="shared" si="120"/>
        <v>257760</v>
      </c>
      <c r="AQ109" s="99">
        <f t="shared" si="120"/>
        <v>180434</v>
      </c>
      <c r="AR109" s="99">
        <f t="shared" si="120"/>
        <v>128881</v>
      </c>
      <c r="AS109" s="99">
        <f t="shared" si="120"/>
        <v>128881</v>
      </c>
      <c r="AT109" s="99">
        <f t="shared" si="120"/>
        <v>128881</v>
      </c>
      <c r="AU109" s="99">
        <f t="shared" si="120"/>
        <v>128881</v>
      </c>
      <c r="AV109" s="99">
        <f t="shared" si="121"/>
        <v>445067</v>
      </c>
      <c r="AW109" s="99">
        <f t="shared" si="121"/>
        <v>190743</v>
      </c>
      <c r="AX109" s="99">
        <f t="shared" si="121"/>
        <v>381487</v>
      </c>
      <c r="AY109" s="99">
        <f t="shared" si="121"/>
        <v>254325</v>
      </c>
      <c r="AZ109" s="99">
        <f t="shared" si="121"/>
        <v>6358098</v>
      </c>
      <c r="BB109" s="105">
        <v>105</v>
      </c>
      <c r="BC109" s="105">
        <f t="shared" si="122"/>
        <v>330462</v>
      </c>
      <c r="BD109" s="105">
        <f t="shared" si="122"/>
        <v>231326</v>
      </c>
      <c r="BE109" s="105">
        <f t="shared" si="122"/>
        <v>165232</v>
      </c>
      <c r="BF109" s="105">
        <f t="shared" si="122"/>
        <v>165232</v>
      </c>
      <c r="BG109" s="105">
        <f t="shared" si="122"/>
        <v>165232</v>
      </c>
      <c r="BH109" s="105">
        <f t="shared" si="122"/>
        <v>165232</v>
      </c>
      <c r="BI109" s="105">
        <f t="shared" si="123"/>
        <v>570599</v>
      </c>
      <c r="BJ109" s="105">
        <f t="shared" si="123"/>
        <v>244542</v>
      </c>
      <c r="BK109" s="105">
        <f t="shared" si="123"/>
        <v>489086</v>
      </c>
      <c r="BL109" s="105">
        <f t="shared" si="123"/>
        <v>326058</v>
      </c>
      <c r="BM109" s="105">
        <f t="shared" si="123"/>
        <v>8151408</v>
      </c>
      <c r="BO109" s="111">
        <v>105</v>
      </c>
      <c r="BP109" s="111">
        <f t="shared" si="75"/>
        <v>542297</v>
      </c>
      <c r="BQ109" s="111">
        <f t="shared" si="76"/>
        <v>379612</v>
      </c>
      <c r="BR109" s="111">
        <f t="shared" si="77"/>
        <v>271150</v>
      </c>
      <c r="BS109" s="111">
        <f t="shared" si="78"/>
        <v>271150</v>
      </c>
      <c r="BT109" s="111">
        <f t="shared" si="79"/>
        <v>271150</v>
      </c>
      <c r="BU109" s="111">
        <f t="shared" si="80"/>
        <v>271150</v>
      </c>
      <c r="BV109" s="111">
        <f t="shared" si="81"/>
        <v>936368</v>
      </c>
      <c r="BW109" s="111">
        <f t="shared" si="82"/>
        <v>401300</v>
      </c>
      <c r="BX109" s="111">
        <f t="shared" si="83"/>
        <v>802603</v>
      </c>
      <c r="BY109" s="111">
        <f t="shared" si="84"/>
        <v>535070</v>
      </c>
      <c r="BZ109" s="111">
        <f t="shared" si="85"/>
        <v>13376670</v>
      </c>
      <c r="CB109" s="117">
        <v>105</v>
      </c>
      <c r="CC109" s="117">
        <f t="shared" si="105"/>
        <v>711765</v>
      </c>
      <c r="CD109" s="117">
        <f t="shared" si="106"/>
        <v>498241</v>
      </c>
      <c r="CE109" s="117">
        <f t="shared" si="107"/>
        <v>355884</v>
      </c>
      <c r="CF109" s="117">
        <f t="shared" si="108"/>
        <v>355884</v>
      </c>
      <c r="CG109" s="117">
        <f t="shared" si="109"/>
        <v>355884</v>
      </c>
      <c r="CH109" s="117">
        <f t="shared" si="110"/>
        <v>355884</v>
      </c>
      <c r="CI109" s="117">
        <f t="shared" si="111"/>
        <v>1228983</v>
      </c>
      <c r="CJ109" s="117">
        <f t="shared" si="112"/>
        <v>526706</v>
      </c>
      <c r="CK109" s="117">
        <f t="shared" si="113"/>
        <v>1053416</v>
      </c>
      <c r="CL109" s="117">
        <f t="shared" si="114"/>
        <v>702279</v>
      </c>
      <c r="CM109" s="117">
        <f t="shared" si="115"/>
        <v>17556879</v>
      </c>
    </row>
    <row r="110" ht="16.5" spans="1:91">
      <c r="A110" s="78">
        <v>106</v>
      </c>
      <c r="B110" s="78">
        <f t="shared" si="97"/>
        <v>140185</v>
      </c>
      <c r="C110" s="86">
        <v>8000</v>
      </c>
      <c r="D110" s="78">
        <f t="shared" si="63"/>
        <v>98130</v>
      </c>
      <c r="E110" s="78">
        <f t="shared" si="64"/>
        <v>70093</v>
      </c>
      <c r="F110" s="78">
        <f t="shared" si="65"/>
        <v>70093</v>
      </c>
      <c r="G110" s="78">
        <f t="shared" si="66"/>
        <v>70093</v>
      </c>
      <c r="H110" s="78">
        <f t="shared" si="67"/>
        <v>70093</v>
      </c>
      <c r="I110" s="78">
        <f t="shared" si="68"/>
        <v>242053</v>
      </c>
      <c r="J110" s="78">
        <f t="shared" si="69"/>
        <v>103737</v>
      </c>
      <c r="K110" s="78">
        <f t="shared" si="70"/>
        <v>207474</v>
      </c>
      <c r="L110" s="78">
        <f t="shared" si="71"/>
        <v>138316</v>
      </c>
      <c r="M110" s="78">
        <f t="shared" si="72"/>
        <v>3457897</v>
      </c>
      <c r="O110" s="87">
        <v>106</v>
      </c>
      <c r="P110" s="87">
        <f t="shared" si="73"/>
        <v>175231</v>
      </c>
      <c r="Q110" s="87">
        <f t="shared" si="116"/>
        <v>122663</v>
      </c>
      <c r="R110" s="87">
        <f t="shared" si="116"/>
        <v>87616</v>
      </c>
      <c r="S110" s="87">
        <f t="shared" si="116"/>
        <v>87616</v>
      </c>
      <c r="T110" s="87">
        <f t="shared" si="116"/>
        <v>87616</v>
      </c>
      <c r="U110" s="87">
        <f t="shared" si="116"/>
        <v>87616</v>
      </c>
      <c r="V110" s="87">
        <f t="shared" si="116"/>
        <v>302566</v>
      </c>
      <c r="W110" s="87">
        <f t="shared" si="117"/>
        <v>129671</v>
      </c>
      <c r="X110" s="87">
        <f t="shared" si="117"/>
        <v>259343</v>
      </c>
      <c r="Y110" s="87">
        <f t="shared" si="117"/>
        <v>172895</v>
      </c>
      <c r="Z110" s="87">
        <f t="shared" si="117"/>
        <v>4322371</v>
      </c>
      <c r="AB110" s="93">
        <v>106</v>
      </c>
      <c r="AC110" s="93">
        <f t="shared" si="118"/>
        <v>217286</v>
      </c>
      <c r="AD110" s="93">
        <f t="shared" si="118"/>
        <v>152102</v>
      </c>
      <c r="AE110" s="93">
        <f t="shared" si="118"/>
        <v>108644</v>
      </c>
      <c r="AF110" s="93">
        <f t="shared" si="118"/>
        <v>108644</v>
      </c>
      <c r="AG110" s="93">
        <f t="shared" si="118"/>
        <v>108644</v>
      </c>
      <c r="AH110" s="93">
        <f t="shared" si="118"/>
        <v>108644</v>
      </c>
      <c r="AI110" s="93">
        <f t="shared" si="119"/>
        <v>375182</v>
      </c>
      <c r="AJ110" s="93">
        <f t="shared" si="119"/>
        <v>160792</v>
      </c>
      <c r="AK110" s="93">
        <f t="shared" si="119"/>
        <v>321585</v>
      </c>
      <c r="AL110" s="93">
        <f t="shared" si="119"/>
        <v>214390</v>
      </c>
      <c r="AM110" s="93">
        <f t="shared" si="119"/>
        <v>5359740</v>
      </c>
      <c r="AO110" s="99">
        <v>106</v>
      </c>
      <c r="AP110" s="99">
        <f t="shared" si="120"/>
        <v>273360</v>
      </c>
      <c r="AQ110" s="99">
        <f t="shared" si="120"/>
        <v>191354</v>
      </c>
      <c r="AR110" s="99">
        <f t="shared" si="120"/>
        <v>136681</v>
      </c>
      <c r="AS110" s="99">
        <f t="shared" si="120"/>
        <v>136681</v>
      </c>
      <c r="AT110" s="99">
        <f t="shared" si="120"/>
        <v>136681</v>
      </c>
      <c r="AU110" s="99">
        <f t="shared" si="120"/>
        <v>136681</v>
      </c>
      <c r="AV110" s="99">
        <f t="shared" si="121"/>
        <v>472003</v>
      </c>
      <c r="AW110" s="99">
        <f t="shared" si="121"/>
        <v>202287</v>
      </c>
      <c r="AX110" s="99">
        <f t="shared" si="121"/>
        <v>404575</v>
      </c>
      <c r="AY110" s="99">
        <f t="shared" si="121"/>
        <v>269716</v>
      </c>
      <c r="AZ110" s="99">
        <f t="shared" si="121"/>
        <v>6742899</v>
      </c>
      <c r="BB110" s="105">
        <v>106</v>
      </c>
      <c r="BC110" s="105">
        <f t="shared" si="122"/>
        <v>350462</v>
      </c>
      <c r="BD110" s="105">
        <f t="shared" si="122"/>
        <v>245326</v>
      </c>
      <c r="BE110" s="105">
        <f t="shared" si="122"/>
        <v>175232</v>
      </c>
      <c r="BF110" s="105">
        <f t="shared" si="122"/>
        <v>175232</v>
      </c>
      <c r="BG110" s="105">
        <f t="shared" si="122"/>
        <v>175232</v>
      </c>
      <c r="BH110" s="105">
        <f t="shared" si="122"/>
        <v>175232</v>
      </c>
      <c r="BI110" s="105">
        <f t="shared" si="123"/>
        <v>605132</v>
      </c>
      <c r="BJ110" s="105">
        <f t="shared" si="123"/>
        <v>259342</v>
      </c>
      <c r="BK110" s="105">
        <f t="shared" si="123"/>
        <v>518686</v>
      </c>
      <c r="BL110" s="105">
        <f t="shared" si="123"/>
        <v>345790</v>
      </c>
      <c r="BM110" s="105">
        <f t="shared" si="123"/>
        <v>8644742</v>
      </c>
      <c r="BO110" s="111">
        <v>106</v>
      </c>
      <c r="BP110" s="111">
        <f t="shared" si="75"/>
        <v>575117</v>
      </c>
      <c r="BQ110" s="111">
        <f t="shared" si="76"/>
        <v>402586</v>
      </c>
      <c r="BR110" s="111">
        <f t="shared" si="77"/>
        <v>287560</v>
      </c>
      <c r="BS110" s="111">
        <f t="shared" si="78"/>
        <v>287560</v>
      </c>
      <c r="BT110" s="111">
        <f t="shared" si="79"/>
        <v>287560</v>
      </c>
      <c r="BU110" s="111">
        <f t="shared" si="80"/>
        <v>287560</v>
      </c>
      <c r="BV110" s="111">
        <f t="shared" si="81"/>
        <v>993037</v>
      </c>
      <c r="BW110" s="111">
        <f t="shared" si="82"/>
        <v>425587</v>
      </c>
      <c r="BX110" s="111">
        <f t="shared" si="83"/>
        <v>851177</v>
      </c>
      <c r="BY110" s="111">
        <f t="shared" si="84"/>
        <v>567450</v>
      </c>
      <c r="BZ110" s="111">
        <f t="shared" si="85"/>
        <v>14186243</v>
      </c>
      <c r="CB110" s="117">
        <v>106</v>
      </c>
      <c r="CC110" s="117">
        <f t="shared" si="105"/>
        <v>754841</v>
      </c>
      <c r="CD110" s="117">
        <f t="shared" si="106"/>
        <v>528394</v>
      </c>
      <c r="CE110" s="117">
        <f t="shared" si="107"/>
        <v>377423</v>
      </c>
      <c r="CF110" s="117">
        <f t="shared" si="108"/>
        <v>377423</v>
      </c>
      <c r="CG110" s="117">
        <f t="shared" si="109"/>
        <v>377423</v>
      </c>
      <c r="CH110" s="117">
        <f t="shared" si="110"/>
        <v>377423</v>
      </c>
      <c r="CI110" s="117">
        <f t="shared" si="111"/>
        <v>1303361</v>
      </c>
      <c r="CJ110" s="117">
        <f t="shared" si="112"/>
        <v>558583</v>
      </c>
      <c r="CK110" s="117">
        <f t="shared" si="113"/>
        <v>1117170</v>
      </c>
      <c r="CL110" s="117">
        <f t="shared" si="114"/>
        <v>744778</v>
      </c>
      <c r="CM110" s="117">
        <f t="shared" si="115"/>
        <v>18619444</v>
      </c>
    </row>
    <row r="111" ht="16.5" spans="1:91">
      <c r="A111" s="78">
        <v>107</v>
      </c>
      <c r="B111" s="78">
        <f t="shared" si="97"/>
        <v>148185</v>
      </c>
      <c r="C111" s="86">
        <v>8000</v>
      </c>
      <c r="D111" s="78">
        <f t="shared" si="63"/>
        <v>103730</v>
      </c>
      <c r="E111" s="78">
        <f t="shared" si="64"/>
        <v>74093</v>
      </c>
      <c r="F111" s="78">
        <f t="shared" si="65"/>
        <v>74093</v>
      </c>
      <c r="G111" s="78">
        <f t="shared" si="66"/>
        <v>74093</v>
      </c>
      <c r="H111" s="78">
        <f t="shared" si="67"/>
        <v>74093</v>
      </c>
      <c r="I111" s="78">
        <f t="shared" si="68"/>
        <v>255866</v>
      </c>
      <c r="J111" s="78">
        <f t="shared" si="69"/>
        <v>109657</v>
      </c>
      <c r="K111" s="78">
        <f t="shared" si="70"/>
        <v>219314</v>
      </c>
      <c r="L111" s="78">
        <f t="shared" si="71"/>
        <v>146209</v>
      </c>
      <c r="M111" s="78">
        <f t="shared" si="72"/>
        <v>3655230</v>
      </c>
      <c r="O111" s="87">
        <v>107</v>
      </c>
      <c r="P111" s="87">
        <f t="shared" si="73"/>
        <v>185231</v>
      </c>
      <c r="Q111" s="87">
        <f t="shared" si="116"/>
        <v>129663</v>
      </c>
      <c r="R111" s="87">
        <f t="shared" si="116"/>
        <v>92616</v>
      </c>
      <c r="S111" s="87">
        <f t="shared" si="116"/>
        <v>92616</v>
      </c>
      <c r="T111" s="87">
        <f t="shared" si="116"/>
        <v>92616</v>
      </c>
      <c r="U111" s="87">
        <f t="shared" si="116"/>
        <v>92616</v>
      </c>
      <c r="V111" s="87">
        <f t="shared" si="116"/>
        <v>319833</v>
      </c>
      <c r="W111" s="87">
        <f t="shared" si="117"/>
        <v>137071</v>
      </c>
      <c r="X111" s="87">
        <f t="shared" si="117"/>
        <v>274143</v>
      </c>
      <c r="Y111" s="87">
        <f t="shared" si="117"/>
        <v>182761</v>
      </c>
      <c r="Z111" s="87">
        <f t="shared" si="117"/>
        <v>4569038</v>
      </c>
      <c r="AB111" s="93">
        <v>107</v>
      </c>
      <c r="AC111" s="93">
        <f t="shared" si="118"/>
        <v>229686</v>
      </c>
      <c r="AD111" s="93">
        <f t="shared" si="118"/>
        <v>160782</v>
      </c>
      <c r="AE111" s="93">
        <f t="shared" si="118"/>
        <v>114844</v>
      </c>
      <c r="AF111" s="93">
        <f t="shared" si="118"/>
        <v>114844</v>
      </c>
      <c r="AG111" s="93">
        <f t="shared" si="118"/>
        <v>114844</v>
      </c>
      <c r="AH111" s="93">
        <f t="shared" si="118"/>
        <v>114844</v>
      </c>
      <c r="AI111" s="93">
        <f t="shared" si="119"/>
        <v>396593</v>
      </c>
      <c r="AJ111" s="93">
        <f t="shared" si="119"/>
        <v>169968</v>
      </c>
      <c r="AK111" s="93">
        <f t="shared" si="119"/>
        <v>339937</v>
      </c>
      <c r="AL111" s="93">
        <f t="shared" si="119"/>
        <v>226624</v>
      </c>
      <c r="AM111" s="93">
        <f t="shared" si="119"/>
        <v>5665607</v>
      </c>
      <c r="AO111" s="99">
        <v>107</v>
      </c>
      <c r="AP111" s="99">
        <f t="shared" si="120"/>
        <v>288960</v>
      </c>
      <c r="AQ111" s="99">
        <f t="shared" si="120"/>
        <v>202274</v>
      </c>
      <c r="AR111" s="99">
        <f t="shared" si="120"/>
        <v>144481</v>
      </c>
      <c r="AS111" s="99">
        <f t="shared" si="120"/>
        <v>144481</v>
      </c>
      <c r="AT111" s="99">
        <f t="shared" si="120"/>
        <v>144481</v>
      </c>
      <c r="AU111" s="99">
        <f t="shared" si="120"/>
        <v>144481</v>
      </c>
      <c r="AV111" s="99">
        <f t="shared" si="121"/>
        <v>498940</v>
      </c>
      <c r="AW111" s="99">
        <f t="shared" si="121"/>
        <v>213831</v>
      </c>
      <c r="AX111" s="99">
        <f t="shared" si="121"/>
        <v>427663</v>
      </c>
      <c r="AY111" s="99">
        <f t="shared" si="121"/>
        <v>285108</v>
      </c>
      <c r="AZ111" s="99">
        <f t="shared" si="121"/>
        <v>7127699</v>
      </c>
      <c r="BB111" s="105">
        <v>107</v>
      </c>
      <c r="BC111" s="105">
        <f t="shared" si="122"/>
        <v>370462</v>
      </c>
      <c r="BD111" s="105">
        <f t="shared" si="122"/>
        <v>259326</v>
      </c>
      <c r="BE111" s="105">
        <f t="shared" si="122"/>
        <v>185232</v>
      </c>
      <c r="BF111" s="105">
        <f t="shared" si="122"/>
        <v>185232</v>
      </c>
      <c r="BG111" s="105">
        <f t="shared" si="122"/>
        <v>185232</v>
      </c>
      <c r="BH111" s="105">
        <f t="shared" si="122"/>
        <v>185232</v>
      </c>
      <c r="BI111" s="105">
        <f t="shared" si="123"/>
        <v>639667</v>
      </c>
      <c r="BJ111" s="105">
        <f t="shared" si="123"/>
        <v>274142</v>
      </c>
      <c r="BK111" s="105">
        <f t="shared" si="123"/>
        <v>548286</v>
      </c>
      <c r="BL111" s="105">
        <f t="shared" si="123"/>
        <v>365523</v>
      </c>
      <c r="BM111" s="105">
        <f t="shared" si="123"/>
        <v>9138076</v>
      </c>
      <c r="BO111" s="111">
        <v>107</v>
      </c>
      <c r="BP111" s="111">
        <f t="shared" si="75"/>
        <v>607938</v>
      </c>
      <c r="BQ111" s="111">
        <f t="shared" si="76"/>
        <v>425561</v>
      </c>
      <c r="BR111" s="111">
        <f t="shared" si="77"/>
        <v>303970</v>
      </c>
      <c r="BS111" s="111">
        <f t="shared" si="78"/>
        <v>303970</v>
      </c>
      <c r="BT111" s="111">
        <f t="shared" si="79"/>
        <v>303970</v>
      </c>
      <c r="BU111" s="111">
        <f t="shared" si="80"/>
        <v>303970</v>
      </c>
      <c r="BV111" s="111">
        <f t="shared" si="81"/>
        <v>1049710</v>
      </c>
      <c r="BW111" s="111">
        <f t="shared" si="82"/>
        <v>449874</v>
      </c>
      <c r="BX111" s="111">
        <f t="shared" si="83"/>
        <v>899751</v>
      </c>
      <c r="BY111" s="111">
        <f t="shared" si="84"/>
        <v>599833</v>
      </c>
      <c r="BZ111" s="111">
        <f t="shared" si="85"/>
        <v>14995817</v>
      </c>
      <c r="CB111" s="117">
        <v>107</v>
      </c>
      <c r="CC111" s="117">
        <f t="shared" si="105"/>
        <v>797919</v>
      </c>
      <c r="CD111" s="117">
        <f t="shared" si="106"/>
        <v>558549</v>
      </c>
      <c r="CE111" s="117">
        <f t="shared" si="107"/>
        <v>398961</v>
      </c>
      <c r="CF111" s="117">
        <f t="shared" si="108"/>
        <v>398961</v>
      </c>
      <c r="CG111" s="117">
        <f t="shared" si="109"/>
        <v>398961</v>
      </c>
      <c r="CH111" s="117">
        <f t="shared" si="110"/>
        <v>398961</v>
      </c>
      <c r="CI111" s="117">
        <f t="shared" si="111"/>
        <v>1377744</v>
      </c>
      <c r="CJ111" s="117">
        <f t="shared" si="112"/>
        <v>590460</v>
      </c>
      <c r="CK111" s="117">
        <f t="shared" si="113"/>
        <v>1180923</v>
      </c>
      <c r="CL111" s="117">
        <f t="shared" si="114"/>
        <v>787281</v>
      </c>
      <c r="CM111" s="117">
        <f t="shared" si="115"/>
        <v>19682010</v>
      </c>
    </row>
    <row r="112" ht="16.5" spans="1:91">
      <c r="A112" s="78">
        <v>108</v>
      </c>
      <c r="B112" s="78">
        <f t="shared" si="97"/>
        <v>156185</v>
      </c>
      <c r="C112" s="86">
        <v>8000</v>
      </c>
      <c r="D112" s="78">
        <f t="shared" si="63"/>
        <v>109330</v>
      </c>
      <c r="E112" s="78">
        <f t="shared" si="64"/>
        <v>78093</v>
      </c>
      <c r="F112" s="78">
        <f t="shared" si="65"/>
        <v>78093</v>
      </c>
      <c r="G112" s="78">
        <f t="shared" si="66"/>
        <v>78093</v>
      </c>
      <c r="H112" s="78">
        <f t="shared" si="67"/>
        <v>78093</v>
      </c>
      <c r="I112" s="78">
        <f t="shared" si="68"/>
        <v>269679</v>
      </c>
      <c r="J112" s="78">
        <f t="shared" si="69"/>
        <v>115577</v>
      </c>
      <c r="K112" s="78">
        <f t="shared" si="70"/>
        <v>231154</v>
      </c>
      <c r="L112" s="78">
        <f t="shared" si="71"/>
        <v>154103</v>
      </c>
      <c r="M112" s="78">
        <f t="shared" si="72"/>
        <v>3852563</v>
      </c>
      <c r="O112" s="87">
        <v>108</v>
      </c>
      <c r="P112" s="87">
        <f t="shared" si="73"/>
        <v>195231</v>
      </c>
      <c r="Q112" s="87">
        <f t="shared" si="116"/>
        <v>136663</v>
      </c>
      <c r="R112" s="87">
        <f t="shared" si="116"/>
        <v>97616</v>
      </c>
      <c r="S112" s="87">
        <f t="shared" si="116"/>
        <v>97616</v>
      </c>
      <c r="T112" s="87">
        <f t="shared" si="116"/>
        <v>97616</v>
      </c>
      <c r="U112" s="87">
        <f t="shared" si="116"/>
        <v>97616</v>
      </c>
      <c r="V112" s="87">
        <f t="shared" si="116"/>
        <v>337099</v>
      </c>
      <c r="W112" s="87">
        <f t="shared" si="117"/>
        <v>144471</v>
      </c>
      <c r="X112" s="87">
        <f t="shared" si="117"/>
        <v>288943</v>
      </c>
      <c r="Y112" s="87">
        <f t="shared" si="117"/>
        <v>192629</v>
      </c>
      <c r="Z112" s="87">
        <f t="shared" si="117"/>
        <v>4815704</v>
      </c>
      <c r="AB112" s="93">
        <v>108</v>
      </c>
      <c r="AC112" s="93">
        <f t="shared" si="118"/>
        <v>242086</v>
      </c>
      <c r="AD112" s="93">
        <f t="shared" si="118"/>
        <v>169462</v>
      </c>
      <c r="AE112" s="93">
        <f t="shared" si="118"/>
        <v>121044</v>
      </c>
      <c r="AF112" s="93">
        <f t="shared" si="118"/>
        <v>121044</v>
      </c>
      <c r="AG112" s="93">
        <f t="shared" si="118"/>
        <v>121044</v>
      </c>
      <c r="AH112" s="93">
        <f t="shared" si="118"/>
        <v>121044</v>
      </c>
      <c r="AI112" s="93">
        <f t="shared" si="119"/>
        <v>418003</v>
      </c>
      <c r="AJ112" s="93">
        <f t="shared" si="119"/>
        <v>179144</v>
      </c>
      <c r="AK112" s="93">
        <f t="shared" si="119"/>
        <v>358289</v>
      </c>
      <c r="AL112" s="93">
        <f t="shared" si="119"/>
        <v>238860</v>
      </c>
      <c r="AM112" s="93">
        <f t="shared" si="119"/>
        <v>5971473</v>
      </c>
      <c r="AO112" s="99">
        <v>108</v>
      </c>
      <c r="AP112" s="99">
        <f t="shared" si="120"/>
        <v>304560</v>
      </c>
      <c r="AQ112" s="99">
        <f t="shared" si="120"/>
        <v>213194</v>
      </c>
      <c r="AR112" s="99">
        <f t="shared" si="120"/>
        <v>152281</v>
      </c>
      <c r="AS112" s="99">
        <f t="shared" si="120"/>
        <v>152281</v>
      </c>
      <c r="AT112" s="99">
        <f t="shared" si="120"/>
        <v>152281</v>
      </c>
      <c r="AU112" s="99">
        <f t="shared" si="120"/>
        <v>152281</v>
      </c>
      <c r="AV112" s="99">
        <f t="shared" si="121"/>
        <v>525875</v>
      </c>
      <c r="AW112" s="99">
        <f t="shared" si="121"/>
        <v>225375</v>
      </c>
      <c r="AX112" s="99">
        <f t="shared" si="121"/>
        <v>450751</v>
      </c>
      <c r="AY112" s="99">
        <f t="shared" si="121"/>
        <v>300501</v>
      </c>
      <c r="AZ112" s="99">
        <f t="shared" si="121"/>
        <v>7512498</v>
      </c>
      <c r="BB112" s="105">
        <v>108</v>
      </c>
      <c r="BC112" s="105">
        <f t="shared" si="122"/>
        <v>390462</v>
      </c>
      <c r="BD112" s="105">
        <f t="shared" si="122"/>
        <v>273326</v>
      </c>
      <c r="BE112" s="105">
        <f t="shared" si="122"/>
        <v>195232</v>
      </c>
      <c r="BF112" s="105">
        <f t="shared" si="122"/>
        <v>195232</v>
      </c>
      <c r="BG112" s="105">
        <f t="shared" si="122"/>
        <v>195232</v>
      </c>
      <c r="BH112" s="105">
        <f t="shared" si="122"/>
        <v>195232</v>
      </c>
      <c r="BI112" s="105">
        <f t="shared" si="123"/>
        <v>674199</v>
      </c>
      <c r="BJ112" s="105">
        <f t="shared" si="123"/>
        <v>288942</v>
      </c>
      <c r="BK112" s="105">
        <f t="shared" si="123"/>
        <v>577886</v>
      </c>
      <c r="BL112" s="105">
        <f t="shared" si="123"/>
        <v>385258</v>
      </c>
      <c r="BM112" s="105">
        <f t="shared" si="123"/>
        <v>9631408</v>
      </c>
      <c r="BO112" s="111">
        <v>108</v>
      </c>
      <c r="BP112" s="111">
        <f t="shared" si="75"/>
        <v>640758</v>
      </c>
      <c r="BQ112" s="111">
        <f t="shared" si="76"/>
        <v>448535</v>
      </c>
      <c r="BR112" s="111">
        <f t="shared" si="77"/>
        <v>320381</v>
      </c>
      <c r="BS112" s="111">
        <f t="shared" si="78"/>
        <v>320381</v>
      </c>
      <c r="BT112" s="111">
        <f t="shared" si="79"/>
        <v>320381</v>
      </c>
      <c r="BU112" s="111">
        <f t="shared" si="80"/>
        <v>320381</v>
      </c>
      <c r="BV112" s="111">
        <f t="shared" si="81"/>
        <v>1106378</v>
      </c>
      <c r="BW112" s="111">
        <f t="shared" si="82"/>
        <v>474161</v>
      </c>
      <c r="BX112" s="111">
        <f t="shared" si="83"/>
        <v>948326</v>
      </c>
      <c r="BY112" s="111">
        <f t="shared" si="84"/>
        <v>632218</v>
      </c>
      <c r="BZ112" s="111">
        <f t="shared" si="85"/>
        <v>15805387</v>
      </c>
      <c r="CB112" s="117">
        <v>108</v>
      </c>
      <c r="CC112" s="117">
        <f t="shared" si="105"/>
        <v>840995</v>
      </c>
      <c r="CD112" s="117">
        <f t="shared" si="106"/>
        <v>588702</v>
      </c>
      <c r="CE112" s="117">
        <f t="shared" si="107"/>
        <v>420500</v>
      </c>
      <c r="CF112" s="117">
        <f t="shared" si="108"/>
        <v>420500</v>
      </c>
      <c r="CG112" s="117">
        <f t="shared" si="109"/>
        <v>420500</v>
      </c>
      <c r="CH112" s="117">
        <f t="shared" si="110"/>
        <v>420500</v>
      </c>
      <c r="CI112" s="117">
        <f t="shared" si="111"/>
        <v>1452121</v>
      </c>
      <c r="CJ112" s="117">
        <f t="shared" si="112"/>
        <v>622336</v>
      </c>
      <c r="CK112" s="117">
        <f t="shared" si="113"/>
        <v>1244678</v>
      </c>
      <c r="CL112" s="117">
        <f t="shared" si="114"/>
        <v>829786</v>
      </c>
      <c r="CM112" s="117">
        <f t="shared" si="115"/>
        <v>20744570</v>
      </c>
    </row>
    <row r="113" ht="16.5" spans="1:91">
      <c r="A113" s="78">
        <v>109</v>
      </c>
      <c r="B113" s="78">
        <f t="shared" si="97"/>
        <v>164185</v>
      </c>
      <c r="C113" s="86">
        <v>8000</v>
      </c>
      <c r="D113" s="78">
        <f t="shared" si="63"/>
        <v>114930</v>
      </c>
      <c r="E113" s="78">
        <f t="shared" si="64"/>
        <v>82093</v>
      </c>
      <c r="F113" s="78">
        <f t="shared" si="65"/>
        <v>82093</v>
      </c>
      <c r="G113" s="78">
        <f t="shared" si="66"/>
        <v>82093</v>
      </c>
      <c r="H113" s="78">
        <f t="shared" si="67"/>
        <v>82093</v>
      </c>
      <c r="I113" s="78">
        <f t="shared" si="68"/>
        <v>283493</v>
      </c>
      <c r="J113" s="78">
        <f t="shared" si="69"/>
        <v>121497</v>
      </c>
      <c r="K113" s="78">
        <f t="shared" si="70"/>
        <v>242994</v>
      </c>
      <c r="L113" s="78">
        <f t="shared" si="71"/>
        <v>161996</v>
      </c>
      <c r="M113" s="78">
        <f t="shared" si="72"/>
        <v>4049897</v>
      </c>
      <c r="O113" s="87">
        <v>109</v>
      </c>
      <c r="P113" s="87">
        <f t="shared" si="73"/>
        <v>205231</v>
      </c>
      <c r="Q113" s="87">
        <f t="shared" si="116"/>
        <v>143663</v>
      </c>
      <c r="R113" s="87">
        <f t="shared" si="116"/>
        <v>102616</v>
      </c>
      <c r="S113" s="87">
        <f t="shared" si="116"/>
        <v>102616</v>
      </c>
      <c r="T113" s="87">
        <f t="shared" si="116"/>
        <v>102616</v>
      </c>
      <c r="U113" s="87">
        <f t="shared" si="116"/>
        <v>102616</v>
      </c>
      <c r="V113" s="87">
        <f t="shared" si="116"/>
        <v>354366</v>
      </c>
      <c r="W113" s="87">
        <f t="shared" si="117"/>
        <v>151871</v>
      </c>
      <c r="X113" s="87">
        <f t="shared" si="117"/>
        <v>303743</v>
      </c>
      <c r="Y113" s="87">
        <f t="shared" si="117"/>
        <v>202495</v>
      </c>
      <c r="Z113" s="87">
        <f t="shared" si="117"/>
        <v>5062371</v>
      </c>
      <c r="AB113" s="93">
        <v>109</v>
      </c>
      <c r="AC113" s="93">
        <f t="shared" si="118"/>
        <v>254486</v>
      </c>
      <c r="AD113" s="93">
        <f t="shared" si="118"/>
        <v>178142</v>
      </c>
      <c r="AE113" s="93">
        <f t="shared" si="118"/>
        <v>127244</v>
      </c>
      <c r="AF113" s="93">
        <f t="shared" si="118"/>
        <v>127244</v>
      </c>
      <c r="AG113" s="93">
        <f t="shared" si="118"/>
        <v>127244</v>
      </c>
      <c r="AH113" s="93">
        <f t="shared" si="118"/>
        <v>127244</v>
      </c>
      <c r="AI113" s="93">
        <f t="shared" si="119"/>
        <v>439414</v>
      </c>
      <c r="AJ113" s="93">
        <f t="shared" si="119"/>
        <v>188320</v>
      </c>
      <c r="AK113" s="93">
        <f t="shared" si="119"/>
        <v>376641</v>
      </c>
      <c r="AL113" s="93">
        <f t="shared" si="119"/>
        <v>251094</v>
      </c>
      <c r="AM113" s="93">
        <f t="shared" si="119"/>
        <v>6277340</v>
      </c>
      <c r="AO113" s="99">
        <v>109</v>
      </c>
      <c r="AP113" s="99">
        <f t="shared" si="120"/>
        <v>320160</v>
      </c>
      <c r="AQ113" s="99">
        <f t="shared" si="120"/>
        <v>224114</v>
      </c>
      <c r="AR113" s="99">
        <f t="shared" si="120"/>
        <v>160081</v>
      </c>
      <c r="AS113" s="99">
        <f t="shared" si="120"/>
        <v>160081</v>
      </c>
      <c r="AT113" s="99">
        <f t="shared" si="120"/>
        <v>160081</v>
      </c>
      <c r="AU113" s="99">
        <f t="shared" si="120"/>
        <v>160081</v>
      </c>
      <c r="AV113" s="99">
        <f t="shared" si="121"/>
        <v>552811</v>
      </c>
      <c r="AW113" s="99">
        <f t="shared" si="121"/>
        <v>236919</v>
      </c>
      <c r="AX113" s="99">
        <f t="shared" si="121"/>
        <v>473839</v>
      </c>
      <c r="AY113" s="99">
        <f t="shared" si="121"/>
        <v>315892</v>
      </c>
      <c r="AZ113" s="99">
        <f t="shared" si="121"/>
        <v>7897299</v>
      </c>
      <c r="BB113" s="105">
        <v>109</v>
      </c>
      <c r="BC113" s="105">
        <f t="shared" si="122"/>
        <v>410462</v>
      </c>
      <c r="BD113" s="105">
        <f t="shared" si="122"/>
        <v>287326</v>
      </c>
      <c r="BE113" s="105">
        <f t="shared" si="122"/>
        <v>205232</v>
      </c>
      <c r="BF113" s="105">
        <f t="shared" si="122"/>
        <v>205232</v>
      </c>
      <c r="BG113" s="105">
        <f t="shared" si="122"/>
        <v>205232</v>
      </c>
      <c r="BH113" s="105">
        <f t="shared" si="122"/>
        <v>205232</v>
      </c>
      <c r="BI113" s="105">
        <f t="shared" si="123"/>
        <v>708732</v>
      </c>
      <c r="BJ113" s="105">
        <f t="shared" si="123"/>
        <v>303742</v>
      </c>
      <c r="BK113" s="105">
        <f t="shared" si="123"/>
        <v>607486</v>
      </c>
      <c r="BL113" s="105">
        <f t="shared" si="123"/>
        <v>404990</v>
      </c>
      <c r="BM113" s="105">
        <f t="shared" si="123"/>
        <v>10124742</v>
      </c>
      <c r="BO113" s="111">
        <v>109</v>
      </c>
      <c r="BP113" s="111">
        <f t="shared" si="75"/>
        <v>673579</v>
      </c>
      <c r="BQ113" s="111">
        <f t="shared" si="76"/>
        <v>471509</v>
      </c>
      <c r="BR113" s="111">
        <f t="shared" si="77"/>
        <v>336791</v>
      </c>
      <c r="BS113" s="111">
        <f t="shared" si="78"/>
        <v>336791</v>
      </c>
      <c r="BT113" s="111">
        <f t="shared" si="79"/>
        <v>336791</v>
      </c>
      <c r="BU113" s="111">
        <f t="shared" si="80"/>
        <v>336791</v>
      </c>
      <c r="BV113" s="111">
        <f t="shared" si="81"/>
        <v>1163047</v>
      </c>
      <c r="BW113" s="111">
        <f t="shared" si="82"/>
        <v>498448</v>
      </c>
      <c r="BX113" s="111">
        <f t="shared" si="83"/>
        <v>996900</v>
      </c>
      <c r="BY113" s="111">
        <f t="shared" si="84"/>
        <v>664599</v>
      </c>
      <c r="BZ113" s="111">
        <f t="shared" si="85"/>
        <v>16614961</v>
      </c>
      <c r="CB113" s="117">
        <v>109</v>
      </c>
      <c r="CC113" s="117">
        <f t="shared" si="105"/>
        <v>884072</v>
      </c>
      <c r="CD113" s="117">
        <f t="shared" si="106"/>
        <v>618856</v>
      </c>
      <c r="CE113" s="117">
        <f t="shared" si="107"/>
        <v>442038</v>
      </c>
      <c r="CF113" s="117">
        <f t="shared" si="108"/>
        <v>442038</v>
      </c>
      <c r="CG113" s="117">
        <f t="shared" si="109"/>
        <v>442038</v>
      </c>
      <c r="CH113" s="117">
        <f t="shared" si="110"/>
        <v>442038</v>
      </c>
      <c r="CI113" s="117">
        <f t="shared" si="111"/>
        <v>1526499</v>
      </c>
      <c r="CJ113" s="117">
        <f t="shared" si="112"/>
        <v>654213</v>
      </c>
      <c r="CK113" s="117">
        <f t="shared" si="113"/>
        <v>1308431</v>
      </c>
      <c r="CL113" s="117">
        <f t="shared" si="114"/>
        <v>872286</v>
      </c>
      <c r="CM113" s="117">
        <f t="shared" si="115"/>
        <v>21807136</v>
      </c>
    </row>
    <row r="114" ht="16.5" spans="1:91">
      <c r="A114" s="78">
        <v>110</v>
      </c>
      <c r="B114" s="78">
        <f t="shared" si="97"/>
        <v>175185</v>
      </c>
      <c r="C114" s="86">
        <v>11000</v>
      </c>
      <c r="D114" s="78">
        <f t="shared" si="63"/>
        <v>122630</v>
      </c>
      <c r="E114" s="78">
        <f t="shared" si="64"/>
        <v>87593</v>
      </c>
      <c r="F114" s="78">
        <f t="shared" si="65"/>
        <v>87593</v>
      </c>
      <c r="G114" s="78">
        <f t="shared" si="66"/>
        <v>87593</v>
      </c>
      <c r="H114" s="78">
        <f t="shared" si="67"/>
        <v>87593</v>
      </c>
      <c r="I114" s="78">
        <f t="shared" si="68"/>
        <v>302486</v>
      </c>
      <c r="J114" s="78">
        <f t="shared" si="69"/>
        <v>129637</v>
      </c>
      <c r="K114" s="78">
        <f t="shared" si="70"/>
        <v>259274</v>
      </c>
      <c r="L114" s="78">
        <f t="shared" si="71"/>
        <v>172849</v>
      </c>
      <c r="M114" s="78">
        <f t="shared" si="72"/>
        <v>4321230</v>
      </c>
      <c r="O114" s="87">
        <v>110</v>
      </c>
      <c r="P114" s="87">
        <f t="shared" si="73"/>
        <v>218981</v>
      </c>
      <c r="Q114" s="87">
        <f t="shared" si="116"/>
        <v>153288</v>
      </c>
      <c r="R114" s="87">
        <f t="shared" si="116"/>
        <v>109491</v>
      </c>
      <c r="S114" s="87">
        <f t="shared" si="116"/>
        <v>109491</v>
      </c>
      <c r="T114" s="87">
        <f t="shared" si="116"/>
        <v>109491</v>
      </c>
      <c r="U114" s="87">
        <f t="shared" si="116"/>
        <v>109491</v>
      </c>
      <c r="V114" s="87">
        <f t="shared" si="116"/>
        <v>378108</v>
      </c>
      <c r="W114" s="87">
        <f t="shared" si="117"/>
        <v>162046</v>
      </c>
      <c r="X114" s="87">
        <f t="shared" si="117"/>
        <v>324093</v>
      </c>
      <c r="Y114" s="87">
        <f t="shared" si="117"/>
        <v>216061</v>
      </c>
      <c r="Z114" s="87">
        <f t="shared" si="117"/>
        <v>5401538</v>
      </c>
      <c r="AB114" s="93">
        <v>110</v>
      </c>
      <c r="AC114" s="93">
        <f t="shared" si="118"/>
        <v>271536</v>
      </c>
      <c r="AD114" s="93">
        <f t="shared" si="118"/>
        <v>190077</v>
      </c>
      <c r="AE114" s="93">
        <f t="shared" si="118"/>
        <v>135769</v>
      </c>
      <c r="AF114" s="93">
        <f t="shared" si="118"/>
        <v>135769</v>
      </c>
      <c r="AG114" s="93">
        <f t="shared" si="118"/>
        <v>135769</v>
      </c>
      <c r="AH114" s="93">
        <f t="shared" si="118"/>
        <v>135769</v>
      </c>
      <c r="AI114" s="93">
        <f t="shared" si="119"/>
        <v>468854</v>
      </c>
      <c r="AJ114" s="93">
        <f t="shared" si="119"/>
        <v>200937</v>
      </c>
      <c r="AK114" s="93">
        <f t="shared" si="119"/>
        <v>401875</v>
      </c>
      <c r="AL114" s="93">
        <f t="shared" si="119"/>
        <v>267916</v>
      </c>
      <c r="AM114" s="93">
        <f t="shared" si="119"/>
        <v>6697907</v>
      </c>
      <c r="AO114" s="99">
        <v>110</v>
      </c>
      <c r="AP114" s="99">
        <f t="shared" si="120"/>
        <v>341610</v>
      </c>
      <c r="AQ114" s="99">
        <f t="shared" si="120"/>
        <v>239129</v>
      </c>
      <c r="AR114" s="99">
        <f t="shared" si="120"/>
        <v>170806</v>
      </c>
      <c r="AS114" s="99">
        <f t="shared" si="120"/>
        <v>170806</v>
      </c>
      <c r="AT114" s="99">
        <f t="shared" si="120"/>
        <v>170806</v>
      </c>
      <c r="AU114" s="99">
        <f t="shared" si="120"/>
        <v>170806</v>
      </c>
      <c r="AV114" s="99">
        <f t="shared" si="121"/>
        <v>589849</v>
      </c>
      <c r="AW114" s="99">
        <f t="shared" si="121"/>
        <v>252792</v>
      </c>
      <c r="AX114" s="99">
        <f t="shared" si="121"/>
        <v>505585</v>
      </c>
      <c r="AY114" s="99">
        <f t="shared" si="121"/>
        <v>337056</v>
      </c>
      <c r="AZ114" s="99">
        <f t="shared" si="121"/>
        <v>8426399</v>
      </c>
      <c r="BB114" s="105">
        <v>110</v>
      </c>
      <c r="BC114" s="105">
        <f t="shared" si="122"/>
        <v>437962</v>
      </c>
      <c r="BD114" s="105">
        <f t="shared" si="122"/>
        <v>306576</v>
      </c>
      <c r="BE114" s="105">
        <f t="shared" si="122"/>
        <v>218982</v>
      </c>
      <c r="BF114" s="105">
        <f t="shared" si="122"/>
        <v>218982</v>
      </c>
      <c r="BG114" s="105">
        <f t="shared" si="122"/>
        <v>218982</v>
      </c>
      <c r="BH114" s="105">
        <f t="shared" si="122"/>
        <v>218982</v>
      </c>
      <c r="BI114" s="105">
        <f t="shared" si="123"/>
        <v>756217</v>
      </c>
      <c r="BJ114" s="105">
        <f t="shared" si="123"/>
        <v>324092</v>
      </c>
      <c r="BK114" s="105">
        <f t="shared" si="123"/>
        <v>648186</v>
      </c>
      <c r="BL114" s="105">
        <f t="shared" si="123"/>
        <v>432123</v>
      </c>
      <c r="BM114" s="105">
        <f t="shared" si="123"/>
        <v>10803076</v>
      </c>
      <c r="BO114" s="111">
        <v>110</v>
      </c>
      <c r="BP114" s="111">
        <f t="shared" si="75"/>
        <v>718707</v>
      </c>
      <c r="BQ114" s="111">
        <f t="shared" si="76"/>
        <v>503099</v>
      </c>
      <c r="BR114" s="111">
        <f t="shared" si="77"/>
        <v>359355</v>
      </c>
      <c r="BS114" s="111">
        <f t="shared" si="78"/>
        <v>359355</v>
      </c>
      <c r="BT114" s="111">
        <f t="shared" si="79"/>
        <v>359355</v>
      </c>
      <c r="BU114" s="111">
        <f t="shared" si="80"/>
        <v>359355</v>
      </c>
      <c r="BV114" s="111">
        <f t="shared" si="81"/>
        <v>1240971</v>
      </c>
      <c r="BW114" s="111">
        <f t="shared" si="82"/>
        <v>531843</v>
      </c>
      <c r="BX114" s="111">
        <f t="shared" si="83"/>
        <v>1063690</v>
      </c>
      <c r="BY114" s="111">
        <f t="shared" si="84"/>
        <v>709125</v>
      </c>
      <c r="BZ114" s="111">
        <f t="shared" si="85"/>
        <v>17728125</v>
      </c>
      <c r="CB114" s="117">
        <v>110</v>
      </c>
      <c r="CC114" s="117">
        <f t="shared" si="105"/>
        <v>943303</v>
      </c>
      <c r="CD114" s="117">
        <f t="shared" si="106"/>
        <v>660317</v>
      </c>
      <c r="CE114" s="117">
        <f t="shared" si="107"/>
        <v>471653</v>
      </c>
      <c r="CF114" s="117">
        <f t="shared" si="108"/>
        <v>471653</v>
      </c>
      <c r="CG114" s="117">
        <f t="shared" si="109"/>
        <v>471653</v>
      </c>
      <c r="CH114" s="117">
        <f t="shared" si="110"/>
        <v>471653</v>
      </c>
      <c r="CI114" s="117">
        <f t="shared" si="111"/>
        <v>1628774</v>
      </c>
      <c r="CJ114" s="117">
        <f t="shared" si="112"/>
        <v>698044</v>
      </c>
      <c r="CK114" s="117">
        <f t="shared" si="113"/>
        <v>1396093</v>
      </c>
      <c r="CL114" s="117">
        <f t="shared" si="114"/>
        <v>930727</v>
      </c>
      <c r="CM114" s="117">
        <f t="shared" si="115"/>
        <v>23268164</v>
      </c>
    </row>
    <row r="115" ht="16.5" spans="1:91">
      <c r="A115" s="78">
        <v>111</v>
      </c>
      <c r="B115" s="78">
        <f t="shared" si="97"/>
        <v>186185</v>
      </c>
      <c r="C115" s="86">
        <v>11000</v>
      </c>
      <c r="D115" s="78">
        <f t="shared" si="63"/>
        <v>130330</v>
      </c>
      <c r="E115" s="78">
        <f t="shared" si="64"/>
        <v>93093</v>
      </c>
      <c r="F115" s="78">
        <f t="shared" si="65"/>
        <v>93093</v>
      </c>
      <c r="G115" s="78">
        <f t="shared" si="66"/>
        <v>93093</v>
      </c>
      <c r="H115" s="78">
        <f t="shared" si="67"/>
        <v>93093</v>
      </c>
      <c r="I115" s="78">
        <f t="shared" si="68"/>
        <v>321479</v>
      </c>
      <c r="J115" s="78">
        <f t="shared" si="69"/>
        <v>137777</v>
      </c>
      <c r="K115" s="78">
        <f t="shared" si="70"/>
        <v>275554</v>
      </c>
      <c r="L115" s="78">
        <f t="shared" si="71"/>
        <v>183703</v>
      </c>
      <c r="M115" s="78">
        <f t="shared" si="72"/>
        <v>4592563</v>
      </c>
      <c r="O115" s="87">
        <v>111</v>
      </c>
      <c r="P115" s="87">
        <f t="shared" si="73"/>
        <v>232731</v>
      </c>
      <c r="Q115" s="87">
        <f t="shared" si="116"/>
        <v>162913</v>
      </c>
      <c r="R115" s="87">
        <f t="shared" si="116"/>
        <v>116366</v>
      </c>
      <c r="S115" s="87">
        <f t="shared" si="116"/>
        <v>116366</v>
      </c>
      <c r="T115" s="87">
        <f t="shared" si="116"/>
        <v>116366</v>
      </c>
      <c r="U115" s="87">
        <f t="shared" si="116"/>
        <v>116366</v>
      </c>
      <c r="V115" s="87">
        <f t="shared" si="116"/>
        <v>401849</v>
      </c>
      <c r="W115" s="87">
        <f t="shared" si="117"/>
        <v>172221</v>
      </c>
      <c r="X115" s="87">
        <f t="shared" si="117"/>
        <v>344443</v>
      </c>
      <c r="Y115" s="87">
        <f t="shared" si="117"/>
        <v>229629</v>
      </c>
      <c r="Z115" s="87">
        <f t="shared" si="117"/>
        <v>5740704</v>
      </c>
      <c r="AB115" s="93">
        <v>111</v>
      </c>
      <c r="AC115" s="93">
        <f t="shared" si="118"/>
        <v>288586</v>
      </c>
      <c r="AD115" s="93">
        <f t="shared" si="118"/>
        <v>202012</v>
      </c>
      <c r="AE115" s="93">
        <f t="shared" si="118"/>
        <v>144294</v>
      </c>
      <c r="AF115" s="93">
        <f t="shared" si="118"/>
        <v>144294</v>
      </c>
      <c r="AG115" s="93">
        <f t="shared" si="118"/>
        <v>144294</v>
      </c>
      <c r="AH115" s="93">
        <f t="shared" si="118"/>
        <v>144294</v>
      </c>
      <c r="AI115" s="93">
        <f t="shared" si="119"/>
        <v>498293</v>
      </c>
      <c r="AJ115" s="93">
        <f t="shared" si="119"/>
        <v>213554</v>
      </c>
      <c r="AK115" s="93">
        <f t="shared" si="119"/>
        <v>427109</v>
      </c>
      <c r="AL115" s="93">
        <f t="shared" si="119"/>
        <v>284740</v>
      </c>
      <c r="AM115" s="93">
        <f t="shared" si="119"/>
        <v>7118473</v>
      </c>
      <c r="AO115" s="99">
        <v>111</v>
      </c>
      <c r="AP115" s="99">
        <f t="shared" si="120"/>
        <v>363060</v>
      </c>
      <c r="AQ115" s="99">
        <f t="shared" si="120"/>
        <v>254144</v>
      </c>
      <c r="AR115" s="99">
        <f t="shared" si="120"/>
        <v>181531</v>
      </c>
      <c r="AS115" s="99">
        <f t="shared" si="120"/>
        <v>181531</v>
      </c>
      <c r="AT115" s="99">
        <f t="shared" si="120"/>
        <v>181531</v>
      </c>
      <c r="AU115" s="99">
        <f t="shared" si="120"/>
        <v>181531</v>
      </c>
      <c r="AV115" s="99">
        <f t="shared" si="121"/>
        <v>626885</v>
      </c>
      <c r="AW115" s="99">
        <f t="shared" si="121"/>
        <v>268665</v>
      </c>
      <c r="AX115" s="99">
        <f t="shared" si="121"/>
        <v>537331</v>
      </c>
      <c r="AY115" s="99">
        <f t="shared" si="121"/>
        <v>358221</v>
      </c>
      <c r="AZ115" s="99">
        <f t="shared" si="121"/>
        <v>8955498</v>
      </c>
      <c r="BB115" s="105">
        <v>111</v>
      </c>
      <c r="BC115" s="105">
        <f t="shared" si="122"/>
        <v>465462</v>
      </c>
      <c r="BD115" s="105">
        <f t="shared" si="122"/>
        <v>325826</v>
      </c>
      <c r="BE115" s="105">
        <f t="shared" si="122"/>
        <v>232732</v>
      </c>
      <c r="BF115" s="105">
        <f t="shared" si="122"/>
        <v>232732</v>
      </c>
      <c r="BG115" s="105">
        <f t="shared" si="122"/>
        <v>232732</v>
      </c>
      <c r="BH115" s="105">
        <f t="shared" si="122"/>
        <v>232732</v>
      </c>
      <c r="BI115" s="105">
        <f t="shared" si="123"/>
        <v>803699</v>
      </c>
      <c r="BJ115" s="105">
        <f t="shared" si="123"/>
        <v>344442</v>
      </c>
      <c r="BK115" s="105">
        <f t="shared" si="123"/>
        <v>688886</v>
      </c>
      <c r="BL115" s="105">
        <f t="shared" si="123"/>
        <v>459258</v>
      </c>
      <c r="BM115" s="105">
        <f t="shared" si="123"/>
        <v>11481408</v>
      </c>
      <c r="BO115" s="111">
        <v>111</v>
      </c>
      <c r="BP115" s="111">
        <f t="shared" si="75"/>
        <v>763835</v>
      </c>
      <c r="BQ115" s="111">
        <f t="shared" si="76"/>
        <v>534689</v>
      </c>
      <c r="BR115" s="111">
        <f t="shared" si="77"/>
        <v>381919</v>
      </c>
      <c r="BS115" s="111">
        <f t="shared" si="78"/>
        <v>381919</v>
      </c>
      <c r="BT115" s="111">
        <f t="shared" si="79"/>
        <v>381919</v>
      </c>
      <c r="BU115" s="111">
        <f t="shared" si="80"/>
        <v>381919</v>
      </c>
      <c r="BV115" s="111">
        <f t="shared" si="81"/>
        <v>1318891</v>
      </c>
      <c r="BW115" s="111">
        <f t="shared" si="82"/>
        <v>565238</v>
      </c>
      <c r="BX115" s="111">
        <f t="shared" si="83"/>
        <v>1130480</v>
      </c>
      <c r="BY115" s="111">
        <f t="shared" si="84"/>
        <v>753654</v>
      </c>
      <c r="BZ115" s="111">
        <f t="shared" si="85"/>
        <v>18841285</v>
      </c>
      <c r="CB115" s="117">
        <v>111</v>
      </c>
      <c r="CC115" s="117">
        <f t="shared" si="105"/>
        <v>1002533</v>
      </c>
      <c r="CD115" s="117">
        <f t="shared" si="106"/>
        <v>701779</v>
      </c>
      <c r="CE115" s="117">
        <f t="shared" si="107"/>
        <v>501269</v>
      </c>
      <c r="CF115" s="117">
        <f t="shared" si="108"/>
        <v>501269</v>
      </c>
      <c r="CG115" s="117">
        <f t="shared" si="109"/>
        <v>501269</v>
      </c>
      <c r="CH115" s="117">
        <f t="shared" si="110"/>
        <v>501269</v>
      </c>
      <c r="CI115" s="117">
        <f t="shared" si="111"/>
        <v>1731044</v>
      </c>
      <c r="CJ115" s="117">
        <f t="shared" si="112"/>
        <v>741875</v>
      </c>
      <c r="CK115" s="117">
        <f t="shared" si="113"/>
        <v>1483755</v>
      </c>
      <c r="CL115" s="117">
        <f t="shared" si="114"/>
        <v>989171</v>
      </c>
      <c r="CM115" s="117">
        <f t="shared" si="115"/>
        <v>24729187</v>
      </c>
    </row>
    <row r="116" ht="16.5" spans="1:91">
      <c r="A116" s="78">
        <v>112</v>
      </c>
      <c r="B116" s="78">
        <f t="shared" si="97"/>
        <v>197185</v>
      </c>
      <c r="C116" s="86">
        <v>11000</v>
      </c>
      <c r="D116" s="78">
        <f t="shared" si="63"/>
        <v>138030</v>
      </c>
      <c r="E116" s="78">
        <f t="shared" si="64"/>
        <v>98593</v>
      </c>
      <c r="F116" s="78">
        <f t="shared" si="65"/>
        <v>98593</v>
      </c>
      <c r="G116" s="78">
        <f t="shared" si="66"/>
        <v>98593</v>
      </c>
      <c r="H116" s="78">
        <f t="shared" si="67"/>
        <v>98593</v>
      </c>
      <c r="I116" s="78">
        <f t="shared" si="68"/>
        <v>340473</v>
      </c>
      <c r="J116" s="78">
        <f t="shared" si="69"/>
        <v>145917</v>
      </c>
      <c r="K116" s="78">
        <f t="shared" si="70"/>
        <v>291834</v>
      </c>
      <c r="L116" s="78">
        <f t="shared" si="71"/>
        <v>194556</v>
      </c>
      <c r="M116" s="78">
        <f t="shared" si="72"/>
        <v>4863897</v>
      </c>
      <c r="O116" s="87">
        <v>112</v>
      </c>
      <c r="P116" s="87">
        <f t="shared" si="73"/>
        <v>246481</v>
      </c>
      <c r="Q116" s="87">
        <f t="shared" si="116"/>
        <v>172538</v>
      </c>
      <c r="R116" s="87">
        <f t="shared" si="116"/>
        <v>123241</v>
      </c>
      <c r="S116" s="87">
        <f t="shared" si="116"/>
        <v>123241</v>
      </c>
      <c r="T116" s="87">
        <f t="shared" si="116"/>
        <v>123241</v>
      </c>
      <c r="U116" s="87">
        <f t="shared" si="116"/>
        <v>123241</v>
      </c>
      <c r="V116" s="87">
        <f t="shared" si="116"/>
        <v>425591</v>
      </c>
      <c r="W116" s="87">
        <f t="shared" si="117"/>
        <v>182396</v>
      </c>
      <c r="X116" s="87">
        <f t="shared" si="117"/>
        <v>364793</v>
      </c>
      <c r="Y116" s="87">
        <f t="shared" si="117"/>
        <v>243195</v>
      </c>
      <c r="Z116" s="87">
        <f t="shared" si="117"/>
        <v>6079871</v>
      </c>
      <c r="AB116" s="93">
        <v>112</v>
      </c>
      <c r="AC116" s="93">
        <f t="shared" si="118"/>
        <v>305636</v>
      </c>
      <c r="AD116" s="93">
        <f t="shared" si="118"/>
        <v>213947</v>
      </c>
      <c r="AE116" s="93">
        <f t="shared" si="118"/>
        <v>152819</v>
      </c>
      <c r="AF116" s="93">
        <f t="shared" si="118"/>
        <v>152819</v>
      </c>
      <c r="AG116" s="93">
        <f t="shared" si="118"/>
        <v>152819</v>
      </c>
      <c r="AH116" s="93">
        <f t="shared" si="118"/>
        <v>152819</v>
      </c>
      <c r="AI116" s="93">
        <f t="shared" si="119"/>
        <v>527733</v>
      </c>
      <c r="AJ116" s="93">
        <f t="shared" si="119"/>
        <v>226171</v>
      </c>
      <c r="AK116" s="93">
        <f t="shared" si="119"/>
        <v>452343</v>
      </c>
      <c r="AL116" s="93">
        <f t="shared" si="119"/>
        <v>301562</v>
      </c>
      <c r="AM116" s="93">
        <f t="shared" si="119"/>
        <v>7539040</v>
      </c>
      <c r="AO116" s="99">
        <v>112</v>
      </c>
      <c r="AP116" s="99">
        <f t="shared" si="120"/>
        <v>384510</v>
      </c>
      <c r="AQ116" s="99">
        <f t="shared" si="120"/>
        <v>269159</v>
      </c>
      <c r="AR116" s="99">
        <f t="shared" si="120"/>
        <v>192256</v>
      </c>
      <c r="AS116" s="99">
        <f t="shared" si="120"/>
        <v>192256</v>
      </c>
      <c r="AT116" s="99">
        <f t="shared" si="120"/>
        <v>192256</v>
      </c>
      <c r="AU116" s="99">
        <f t="shared" si="120"/>
        <v>192256</v>
      </c>
      <c r="AV116" s="99">
        <f t="shared" si="121"/>
        <v>663922</v>
      </c>
      <c r="AW116" s="99">
        <f t="shared" si="121"/>
        <v>284538</v>
      </c>
      <c r="AX116" s="99">
        <f t="shared" si="121"/>
        <v>569077</v>
      </c>
      <c r="AY116" s="99">
        <f t="shared" si="121"/>
        <v>379384</v>
      </c>
      <c r="AZ116" s="99">
        <f t="shared" si="121"/>
        <v>9484599</v>
      </c>
      <c r="BB116" s="105">
        <v>112</v>
      </c>
      <c r="BC116" s="105">
        <f t="shared" si="122"/>
        <v>492962</v>
      </c>
      <c r="BD116" s="105">
        <f t="shared" si="122"/>
        <v>345076</v>
      </c>
      <c r="BE116" s="105">
        <f t="shared" si="122"/>
        <v>246482</v>
      </c>
      <c r="BF116" s="105">
        <f t="shared" si="122"/>
        <v>246482</v>
      </c>
      <c r="BG116" s="105">
        <f t="shared" si="122"/>
        <v>246482</v>
      </c>
      <c r="BH116" s="105">
        <f t="shared" si="122"/>
        <v>246482</v>
      </c>
      <c r="BI116" s="105">
        <f t="shared" si="123"/>
        <v>851182</v>
      </c>
      <c r="BJ116" s="105">
        <f t="shared" si="123"/>
        <v>364792</v>
      </c>
      <c r="BK116" s="105">
        <f t="shared" si="123"/>
        <v>729586</v>
      </c>
      <c r="BL116" s="105">
        <f t="shared" si="123"/>
        <v>486390</v>
      </c>
      <c r="BM116" s="105">
        <f t="shared" si="123"/>
        <v>12159742</v>
      </c>
      <c r="BO116" s="111">
        <v>112</v>
      </c>
      <c r="BP116" s="111">
        <f t="shared" si="75"/>
        <v>808963</v>
      </c>
      <c r="BQ116" s="111">
        <f t="shared" si="76"/>
        <v>566279</v>
      </c>
      <c r="BR116" s="111">
        <f t="shared" si="77"/>
        <v>404483</v>
      </c>
      <c r="BS116" s="111">
        <f t="shared" si="78"/>
        <v>404483</v>
      </c>
      <c r="BT116" s="111">
        <f t="shared" si="79"/>
        <v>404483</v>
      </c>
      <c r="BU116" s="111">
        <f t="shared" si="80"/>
        <v>404483</v>
      </c>
      <c r="BV116" s="111">
        <f t="shared" si="81"/>
        <v>1396811</v>
      </c>
      <c r="BW116" s="111">
        <f t="shared" si="82"/>
        <v>598633</v>
      </c>
      <c r="BX116" s="111">
        <f t="shared" si="83"/>
        <v>1197269</v>
      </c>
      <c r="BY116" s="111">
        <f t="shared" si="84"/>
        <v>798178</v>
      </c>
      <c r="BZ116" s="111">
        <f t="shared" si="85"/>
        <v>19954448</v>
      </c>
      <c r="CB116" s="117">
        <v>112</v>
      </c>
      <c r="CC116" s="117">
        <f t="shared" si="105"/>
        <v>1061764</v>
      </c>
      <c r="CD116" s="117">
        <f t="shared" si="106"/>
        <v>743241</v>
      </c>
      <c r="CE116" s="117">
        <f t="shared" si="107"/>
        <v>530884</v>
      </c>
      <c r="CF116" s="117">
        <f t="shared" si="108"/>
        <v>530884</v>
      </c>
      <c r="CG116" s="117">
        <f t="shared" si="109"/>
        <v>530884</v>
      </c>
      <c r="CH116" s="117">
        <f t="shared" si="110"/>
        <v>530884</v>
      </c>
      <c r="CI116" s="117">
        <f t="shared" si="111"/>
        <v>1833314</v>
      </c>
      <c r="CJ116" s="117">
        <f t="shared" si="112"/>
        <v>785706</v>
      </c>
      <c r="CK116" s="117">
        <f t="shared" si="113"/>
        <v>1571416</v>
      </c>
      <c r="CL116" s="117">
        <f t="shared" si="114"/>
        <v>1047609</v>
      </c>
      <c r="CM116" s="117">
        <f t="shared" si="115"/>
        <v>26190213</v>
      </c>
    </row>
    <row r="117" ht="16.5" spans="1:91">
      <c r="A117" s="78">
        <v>113</v>
      </c>
      <c r="B117" s="78">
        <f t="shared" si="97"/>
        <v>208185</v>
      </c>
      <c r="C117" s="86">
        <v>11000</v>
      </c>
      <c r="D117" s="78">
        <f t="shared" si="63"/>
        <v>145730</v>
      </c>
      <c r="E117" s="78">
        <f t="shared" si="64"/>
        <v>104093</v>
      </c>
      <c r="F117" s="78">
        <f t="shared" si="65"/>
        <v>104093</v>
      </c>
      <c r="G117" s="78">
        <f t="shared" si="66"/>
        <v>104093</v>
      </c>
      <c r="H117" s="78">
        <f t="shared" si="67"/>
        <v>104093</v>
      </c>
      <c r="I117" s="78">
        <f t="shared" si="68"/>
        <v>359466</v>
      </c>
      <c r="J117" s="78">
        <f t="shared" si="69"/>
        <v>154057</v>
      </c>
      <c r="K117" s="78">
        <f t="shared" si="70"/>
        <v>308114</v>
      </c>
      <c r="L117" s="78">
        <f t="shared" si="71"/>
        <v>205409</v>
      </c>
      <c r="M117" s="78">
        <f t="shared" si="72"/>
        <v>5135230</v>
      </c>
      <c r="O117" s="87">
        <v>113</v>
      </c>
      <c r="P117" s="87">
        <f t="shared" si="73"/>
        <v>260231</v>
      </c>
      <c r="Q117" s="87">
        <f t="shared" si="116"/>
        <v>182163</v>
      </c>
      <c r="R117" s="87">
        <f t="shared" si="116"/>
        <v>130116</v>
      </c>
      <c r="S117" s="87">
        <f t="shared" si="116"/>
        <v>130116</v>
      </c>
      <c r="T117" s="87">
        <f t="shared" si="116"/>
        <v>130116</v>
      </c>
      <c r="U117" s="87">
        <f t="shared" si="116"/>
        <v>130116</v>
      </c>
      <c r="V117" s="87">
        <f t="shared" si="116"/>
        <v>449333</v>
      </c>
      <c r="W117" s="87">
        <f t="shared" si="117"/>
        <v>192571</v>
      </c>
      <c r="X117" s="87">
        <f t="shared" si="117"/>
        <v>385143</v>
      </c>
      <c r="Y117" s="87">
        <f t="shared" si="117"/>
        <v>256761</v>
      </c>
      <c r="Z117" s="87">
        <f t="shared" si="117"/>
        <v>6419038</v>
      </c>
      <c r="AB117" s="93">
        <v>113</v>
      </c>
      <c r="AC117" s="93">
        <f t="shared" si="118"/>
        <v>322686</v>
      </c>
      <c r="AD117" s="93">
        <f t="shared" si="118"/>
        <v>225882</v>
      </c>
      <c r="AE117" s="93">
        <f t="shared" si="118"/>
        <v>161344</v>
      </c>
      <c r="AF117" s="93">
        <f t="shared" si="118"/>
        <v>161344</v>
      </c>
      <c r="AG117" s="93">
        <f t="shared" si="118"/>
        <v>161344</v>
      </c>
      <c r="AH117" s="93">
        <f t="shared" si="118"/>
        <v>161344</v>
      </c>
      <c r="AI117" s="93">
        <f t="shared" si="119"/>
        <v>557173</v>
      </c>
      <c r="AJ117" s="93">
        <f t="shared" si="119"/>
        <v>238788</v>
      </c>
      <c r="AK117" s="93">
        <f t="shared" si="119"/>
        <v>477577</v>
      </c>
      <c r="AL117" s="93">
        <f t="shared" si="119"/>
        <v>318384</v>
      </c>
      <c r="AM117" s="93">
        <f t="shared" si="119"/>
        <v>7959607</v>
      </c>
      <c r="AO117" s="99">
        <v>113</v>
      </c>
      <c r="AP117" s="99">
        <f t="shared" si="120"/>
        <v>405960</v>
      </c>
      <c r="AQ117" s="99">
        <f t="shared" si="120"/>
        <v>284174</v>
      </c>
      <c r="AR117" s="99">
        <f t="shared" si="120"/>
        <v>202981</v>
      </c>
      <c r="AS117" s="99">
        <f t="shared" si="120"/>
        <v>202981</v>
      </c>
      <c r="AT117" s="99">
        <f t="shared" si="120"/>
        <v>202981</v>
      </c>
      <c r="AU117" s="99">
        <f t="shared" si="120"/>
        <v>202981</v>
      </c>
      <c r="AV117" s="99">
        <f t="shared" si="121"/>
        <v>700960</v>
      </c>
      <c r="AW117" s="99">
        <f t="shared" si="121"/>
        <v>300411</v>
      </c>
      <c r="AX117" s="99">
        <f t="shared" si="121"/>
        <v>600823</v>
      </c>
      <c r="AY117" s="99">
        <f t="shared" si="121"/>
        <v>400548</v>
      </c>
      <c r="AZ117" s="99">
        <f t="shared" si="121"/>
        <v>10013699</v>
      </c>
      <c r="BB117" s="105">
        <v>113</v>
      </c>
      <c r="BC117" s="105">
        <f t="shared" si="122"/>
        <v>520462</v>
      </c>
      <c r="BD117" s="105">
        <f t="shared" si="122"/>
        <v>364326</v>
      </c>
      <c r="BE117" s="105">
        <f t="shared" si="122"/>
        <v>260232</v>
      </c>
      <c r="BF117" s="105">
        <f t="shared" si="122"/>
        <v>260232</v>
      </c>
      <c r="BG117" s="105">
        <f t="shared" si="122"/>
        <v>260232</v>
      </c>
      <c r="BH117" s="105">
        <f t="shared" si="122"/>
        <v>260232</v>
      </c>
      <c r="BI117" s="105">
        <f t="shared" si="123"/>
        <v>898667</v>
      </c>
      <c r="BJ117" s="105">
        <f t="shared" si="123"/>
        <v>385142</v>
      </c>
      <c r="BK117" s="105">
        <f t="shared" si="123"/>
        <v>770286</v>
      </c>
      <c r="BL117" s="105">
        <f t="shared" si="123"/>
        <v>513523</v>
      </c>
      <c r="BM117" s="105">
        <f t="shared" si="123"/>
        <v>12838076</v>
      </c>
      <c r="BO117" s="111">
        <v>113</v>
      </c>
      <c r="BP117" s="111">
        <f t="shared" si="75"/>
        <v>854091</v>
      </c>
      <c r="BQ117" s="111">
        <f t="shared" si="76"/>
        <v>597868</v>
      </c>
      <c r="BR117" s="111">
        <f t="shared" si="77"/>
        <v>427047</v>
      </c>
      <c r="BS117" s="111">
        <f t="shared" si="78"/>
        <v>427047</v>
      </c>
      <c r="BT117" s="111">
        <f t="shared" si="79"/>
        <v>427047</v>
      </c>
      <c r="BU117" s="111">
        <f t="shared" si="80"/>
        <v>427047</v>
      </c>
      <c r="BV117" s="111">
        <f t="shared" si="81"/>
        <v>1474736</v>
      </c>
      <c r="BW117" s="111">
        <f t="shared" si="82"/>
        <v>632028</v>
      </c>
      <c r="BX117" s="111">
        <f t="shared" si="83"/>
        <v>1264059</v>
      </c>
      <c r="BY117" s="111">
        <f t="shared" si="84"/>
        <v>842704</v>
      </c>
      <c r="BZ117" s="111">
        <f t="shared" si="85"/>
        <v>21067612</v>
      </c>
      <c r="CB117" s="117">
        <v>113</v>
      </c>
      <c r="CC117" s="117">
        <f t="shared" si="105"/>
        <v>1120994</v>
      </c>
      <c r="CD117" s="117">
        <f t="shared" si="106"/>
        <v>784702</v>
      </c>
      <c r="CE117" s="117">
        <f t="shared" si="107"/>
        <v>560499</v>
      </c>
      <c r="CF117" s="117">
        <f t="shared" si="108"/>
        <v>560499</v>
      </c>
      <c r="CG117" s="117">
        <f t="shared" si="109"/>
        <v>560499</v>
      </c>
      <c r="CH117" s="117">
        <f t="shared" si="110"/>
        <v>560499</v>
      </c>
      <c r="CI117" s="117">
        <f t="shared" si="111"/>
        <v>1935591</v>
      </c>
      <c r="CJ117" s="117">
        <f t="shared" si="112"/>
        <v>829537</v>
      </c>
      <c r="CK117" s="117">
        <f t="shared" si="113"/>
        <v>1659077</v>
      </c>
      <c r="CL117" s="117">
        <f t="shared" si="114"/>
        <v>1106049</v>
      </c>
      <c r="CM117" s="117">
        <f t="shared" si="115"/>
        <v>27651241</v>
      </c>
    </row>
    <row r="118" ht="16.5" spans="1:91">
      <c r="A118" s="78">
        <v>114</v>
      </c>
      <c r="B118" s="78">
        <f t="shared" si="97"/>
        <v>219185</v>
      </c>
      <c r="C118" s="86">
        <v>11000</v>
      </c>
      <c r="D118" s="78">
        <f t="shared" si="63"/>
        <v>153430</v>
      </c>
      <c r="E118" s="78">
        <f t="shared" si="64"/>
        <v>109593</v>
      </c>
      <c r="F118" s="78">
        <f t="shared" si="65"/>
        <v>109593</v>
      </c>
      <c r="G118" s="78">
        <f t="shared" si="66"/>
        <v>109593</v>
      </c>
      <c r="H118" s="78">
        <f t="shared" si="67"/>
        <v>109593</v>
      </c>
      <c r="I118" s="78">
        <f t="shared" si="68"/>
        <v>378459</v>
      </c>
      <c r="J118" s="78">
        <f t="shared" si="69"/>
        <v>162197</v>
      </c>
      <c r="K118" s="78">
        <f t="shared" si="70"/>
        <v>324394</v>
      </c>
      <c r="L118" s="78">
        <f t="shared" si="71"/>
        <v>216263</v>
      </c>
      <c r="M118" s="78">
        <f t="shared" si="72"/>
        <v>5406563</v>
      </c>
      <c r="O118" s="87">
        <v>114</v>
      </c>
      <c r="P118" s="87">
        <f t="shared" si="73"/>
        <v>273981</v>
      </c>
      <c r="Q118" s="87">
        <f t="shared" si="116"/>
        <v>191788</v>
      </c>
      <c r="R118" s="87">
        <f t="shared" si="116"/>
        <v>136991</v>
      </c>
      <c r="S118" s="87">
        <f t="shared" si="116"/>
        <v>136991</v>
      </c>
      <c r="T118" s="87">
        <f t="shared" si="116"/>
        <v>136991</v>
      </c>
      <c r="U118" s="87">
        <f t="shared" si="116"/>
        <v>136991</v>
      </c>
      <c r="V118" s="87">
        <f t="shared" si="116"/>
        <v>473074</v>
      </c>
      <c r="W118" s="87">
        <f t="shared" si="117"/>
        <v>202746</v>
      </c>
      <c r="X118" s="87">
        <f t="shared" si="117"/>
        <v>405493</v>
      </c>
      <c r="Y118" s="87">
        <f t="shared" si="117"/>
        <v>270329</v>
      </c>
      <c r="Z118" s="87">
        <f t="shared" si="117"/>
        <v>6758204</v>
      </c>
      <c r="AB118" s="93">
        <v>114</v>
      </c>
      <c r="AC118" s="93">
        <f t="shared" si="118"/>
        <v>339736</v>
      </c>
      <c r="AD118" s="93">
        <f t="shared" si="118"/>
        <v>237817</v>
      </c>
      <c r="AE118" s="93">
        <f t="shared" si="118"/>
        <v>169869</v>
      </c>
      <c r="AF118" s="93">
        <f t="shared" si="118"/>
        <v>169869</v>
      </c>
      <c r="AG118" s="93">
        <f t="shared" si="118"/>
        <v>169869</v>
      </c>
      <c r="AH118" s="93">
        <f t="shared" si="118"/>
        <v>169869</v>
      </c>
      <c r="AI118" s="93">
        <f t="shared" si="119"/>
        <v>586612</v>
      </c>
      <c r="AJ118" s="93">
        <f t="shared" si="119"/>
        <v>251405</v>
      </c>
      <c r="AK118" s="93">
        <f t="shared" si="119"/>
        <v>502811</v>
      </c>
      <c r="AL118" s="93">
        <f t="shared" si="119"/>
        <v>335208</v>
      </c>
      <c r="AM118" s="93">
        <f t="shared" si="119"/>
        <v>8380173</v>
      </c>
      <c r="AO118" s="99">
        <v>114</v>
      </c>
      <c r="AP118" s="99">
        <f t="shared" si="120"/>
        <v>427410</v>
      </c>
      <c r="AQ118" s="99">
        <f t="shared" si="120"/>
        <v>299189</v>
      </c>
      <c r="AR118" s="99">
        <f t="shared" si="120"/>
        <v>213706</v>
      </c>
      <c r="AS118" s="99">
        <f t="shared" si="120"/>
        <v>213706</v>
      </c>
      <c r="AT118" s="99">
        <f t="shared" si="120"/>
        <v>213706</v>
      </c>
      <c r="AU118" s="99">
        <f t="shared" si="120"/>
        <v>213706</v>
      </c>
      <c r="AV118" s="99">
        <f t="shared" si="121"/>
        <v>737996</v>
      </c>
      <c r="AW118" s="99">
        <f t="shared" si="121"/>
        <v>316284</v>
      </c>
      <c r="AX118" s="99">
        <f t="shared" si="121"/>
        <v>632569</v>
      </c>
      <c r="AY118" s="99">
        <f t="shared" si="121"/>
        <v>421713</v>
      </c>
      <c r="AZ118" s="99">
        <f t="shared" si="121"/>
        <v>10542798</v>
      </c>
      <c r="BB118" s="105">
        <v>114</v>
      </c>
      <c r="BC118" s="105">
        <f t="shared" si="122"/>
        <v>547962</v>
      </c>
      <c r="BD118" s="105">
        <f t="shared" si="122"/>
        <v>383576</v>
      </c>
      <c r="BE118" s="105">
        <f t="shared" si="122"/>
        <v>273982</v>
      </c>
      <c r="BF118" s="105">
        <f t="shared" si="122"/>
        <v>273982</v>
      </c>
      <c r="BG118" s="105">
        <f t="shared" si="122"/>
        <v>273982</v>
      </c>
      <c r="BH118" s="105">
        <f t="shared" si="122"/>
        <v>273982</v>
      </c>
      <c r="BI118" s="105">
        <f t="shared" si="123"/>
        <v>946149</v>
      </c>
      <c r="BJ118" s="105">
        <f t="shared" si="123"/>
        <v>405492</v>
      </c>
      <c r="BK118" s="105">
        <f t="shared" si="123"/>
        <v>810986</v>
      </c>
      <c r="BL118" s="105">
        <f t="shared" si="123"/>
        <v>540658</v>
      </c>
      <c r="BM118" s="105">
        <f t="shared" si="123"/>
        <v>13516408</v>
      </c>
      <c r="BO118" s="111">
        <v>114</v>
      </c>
      <c r="BP118" s="111">
        <f t="shared" si="75"/>
        <v>899220</v>
      </c>
      <c r="BQ118" s="111">
        <f t="shared" si="76"/>
        <v>629458</v>
      </c>
      <c r="BR118" s="111">
        <f t="shared" si="77"/>
        <v>449611</v>
      </c>
      <c r="BS118" s="111">
        <f t="shared" si="78"/>
        <v>449611</v>
      </c>
      <c r="BT118" s="111">
        <f t="shared" si="79"/>
        <v>449611</v>
      </c>
      <c r="BU118" s="111">
        <f t="shared" si="80"/>
        <v>449611</v>
      </c>
      <c r="BV118" s="111">
        <f t="shared" si="81"/>
        <v>1552655</v>
      </c>
      <c r="BW118" s="111">
        <f t="shared" si="82"/>
        <v>665423</v>
      </c>
      <c r="BX118" s="111">
        <f t="shared" si="83"/>
        <v>1330849</v>
      </c>
      <c r="BY118" s="111">
        <f t="shared" si="84"/>
        <v>887234</v>
      </c>
      <c r="BZ118" s="111">
        <f t="shared" si="85"/>
        <v>22180772</v>
      </c>
      <c r="CB118" s="117">
        <v>114</v>
      </c>
      <c r="CC118" s="117">
        <f t="shared" si="105"/>
        <v>1180226</v>
      </c>
      <c r="CD118" s="117">
        <f t="shared" si="106"/>
        <v>826164</v>
      </c>
      <c r="CE118" s="117">
        <f t="shared" si="107"/>
        <v>590114</v>
      </c>
      <c r="CF118" s="117">
        <f t="shared" si="108"/>
        <v>590114</v>
      </c>
      <c r="CG118" s="117">
        <f t="shared" si="109"/>
        <v>590114</v>
      </c>
      <c r="CH118" s="117">
        <f t="shared" si="110"/>
        <v>590114</v>
      </c>
      <c r="CI118" s="117">
        <f t="shared" si="111"/>
        <v>2037860</v>
      </c>
      <c r="CJ118" s="117">
        <f t="shared" si="112"/>
        <v>873368</v>
      </c>
      <c r="CK118" s="117">
        <f t="shared" si="113"/>
        <v>1746739</v>
      </c>
      <c r="CL118" s="117">
        <f t="shared" si="114"/>
        <v>1164495</v>
      </c>
      <c r="CM118" s="117">
        <f t="shared" si="115"/>
        <v>29112263</v>
      </c>
    </row>
    <row r="119" ht="16.5" spans="1:91">
      <c r="A119" s="78">
        <v>115</v>
      </c>
      <c r="B119" s="78">
        <f t="shared" si="97"/>
        <v>230185</v>
      </c>
      <c r="C119" s="86">
        <v>11000</v>
      </c>
      <c r="D119" s="78">
        <f t="shared" si="63"/>
        <v>161130</v>
      </c>
      <c r="E119" s="78">
        <f t="shared" si="64"/>
        <v>115093</v>
      </c>
      <c r="F119" s="78">
        <f t="shared" si="65"/>
        <v>115093</v>
      </c>
      <c r="G119" s="78">
        <f t="shared" si="66"/>
        <v>115093</v>
      </c>
      <c r="H119" s="78">
        <f t="shared" si="67"/>
        <v>115093</v>
      </c>
      <c r="I119" s="78">
        <f t="shared" si="68"/>
        <v>397453</v>
      </c>
      <c r="J119" s="78">
        <f t="shared" si="69"/>
        <v>170337</v>
      </c>
      <c r="K119" s="78">
        <f t="shared" si="70"/>
        <v>340674</v>
      </c>
      <c r="L119" s="78">
        <f t="shared" si="71"/>
        <v>227116</v>
      </c>
      <c r="M119" s="78">
        <f t="shared" si="72"/>
        <v>5677897</v>
      </c>
      <c r="O119" s="87">
        <v>115</v>
      </c>
      <c r="P119" s="87">
        <f t="shared" si="73"/>
        <v>287731</v>
      </c>
      <c r="Q119" s="87">
        <f t="shared" si="116"/>
        <v>201413</v>
      </c>
      <c r="R119" s="87">
        <f t="shared" si="116"/>
        <v>143866</v>
      </c>
      <c r="S119" s="87">
        <f t="shared" si="116"/>
        <v>143866</v>
      </c>
      <c r="T119" s="87">
        <f t="shared" si="116"/>
        <v>143866</v>
      </c>
      <c r="U119" s="87">
        <f t="shared" si="116"/>
        <v>143866</v>
      </c>
      <c r="V119" s="87">
        <f t="shared" si="116"/>
        <v>496816</v>
      </c>
      <c r="W119" s="87">
        <f t="shared" si="117"/>
        <v>212921</v>
      </c>
      <c r="X119" s="87">
        <f t="shared" si="117"/>
        <v>425843</v>
      </c>
      <c r="Y119" s="87">
        <f t="shared" si="117"/>
        <v>283895</v>
      </c>
      <c r="Z119" s="87">
        <f t="shared" si="117"/>
        <v>7097371</v>
      </c>
      <c r="AB119" s="93">
        <v>115</v>
      </c>
      <c r="AC119" s="93">
        <f t="shared" si="118"/>
        <v>356786</v>
      </c>
      <c r="AD119" s="93">
        <f t="shared" si="118"/>
        <v>249752</v>
      </c>
      <c r="AE119" s="93">
        <f t="shared" si="118"/>
        <v>178394</v>
      </c>
      <c r="AF119" s="93">
        <f t="shared" si="118"/>
        <v>178394</v>
      </c>
      <c r="AG119" s="93">
        <f t="shared" si="118"/>
        <v>178394</v>
      </c>
      <c r="AH119" s="93">
        <f t="shared" si="118"/>
        <v>178394</v>
      </c>
      <c r="AI119" s="93">
        <f t="shared" si="119"/>
        <v>616052</v>
      </c>
      <c r="AJ119" s="93">
        <f t="shared" si="119"/>
        <v>264022</v>
      </c>
      <c r="AK119" s="93">
        <f t="shared" si="119"/>
        <v>528045</v>
      </c>
      <c r="AL119" s="93">
        <f t="shared" si="119"/>
        <v>352030</v>
      </c>
      <c r="AM119" s="93">
        <f t="shared" si="119"/>
        <v>8800740</v>
      </c>
      <c r="AO119" s="99">
        <v>115</v>
      </c>
      <c r="AP119" s="99">
        <f t="shared" si="120"/>
        <v>448860</v>
      </c>
      <c r="AQ119" s="99">
        <f t="shared" si="120"/>
        <v>314204</v>
      </c>
      <c r="AR119" s="99">
        <f t="shared" si="120"/>
        <v>224431</v>
      </c>
      <c r="AS119" s="99">
        <f t="shared" si="120"/>
        <v>224431</v>
      </c>
      <c r="AT119" s="99">
        <f t="shared" si="120"/>
        <v>224431</v>
      </c>
      <c r="AU119" s="99">
        <f t="shared" si="120"/>
        <v>224431</v>
      </c>
      <c r="AV119" s="99">
        <f t="shared" si="121"/>
        <v>775033</v>
      </c>
      <c r="AW119" s="99">
        <f t="shared" si="121"/>
        <v>332157</v>
      </c>
      <c r="AX119" s="99">
        <f t="shared" si="121"/>
        <v>664315</v>
      </c>
      <c r="AY119" s="99">
        <f t="shared" si="121"/>
        <v>442876</v>
      </c>
      <c r="AZ119" s="99">
        <f t="shared" si="121"/>
        <v>11071899</v>
      </c>
      <c r="BB119" s="105">
        <v>115</v>
      </c>
      <c r="BC119" s="105">
        <f t="shared" si="122"/>
        <v>575462</v>
      </c>
      <c r="BD119" s="105">
        <f t="shared" si="122"/>
        <v>402826</v>
      </c>
      <c r="BE119" s="105">
        <f t="shared" si="122"/>
        <v>287732</v>
      </c>
      <c r="BF119" s="105">
        <f t="shared" si="122"/>
        <v>287732</v>
      </c>
      <c r="BG119" s="105">
        <f t="shared" si="122"/>
        <v>287732</v>
      </c>
      <c r="BH119" s="105">
        <f t="shared" si="122"/>
        <v>287732</v>
      </c>
      <c r="BI119" s="105">
        <f t="shared" si="123"/>
        <v>993632</v>
      </c>
      <c r="BJ119" s="105">
        <f t="shared" si="123"/>
        <v>425842</v>
      </c>
      <c r="BK119" s="105">
        <f t="shared" si="123"/>
        <v>851686</v>
      </c>
      <c r="BL119" s="105">
        <f t="shared" si="123"/>
        <v>567790</v>
      </c>
      <c r="BM119" s="105">
        <f t="shared" si="123"/>
        <v>14194742</v>
      </c>
      <c r="BO119" s="111">
        <v>115</v>
      </c>
      <c r="BP119" s="111">
        <f t="shared" si="75"/>
        <v>944348</v>
      </c>
      <c r="BQ119" s="111">
        <f t="shared" si="76"/>
        <v>661048</v>
      </c>
      <c r="BR119" s="111">
        <f t="shared" si="77"/>
        <v>472176</v>
      </c>
      <c r="BS119" s="111">
        <f t="shared" si="78"/>
        <v>472176</v>
      </c>
      <c r="BT119" s="111">
        <f t="shared" si="79"/>
        <v>472176</v>
      </c>
      <c r="BU119" s="111">
        <f t="shared" si="80"/>
        <v>472176</v>
      </c>
      <c r="BV119" s="111">
        <f t="shared" si="81"/>
        <v>1630576</v>
      </c>
      <c r="BW119" s="111">
        <f t="shared" si="82"/>
        <v>698818</v>
      </c>
      <c r="BX119" s="111">
        <f t="shared" si="83"/>
        <v>1397639</v>
      </c>
      <c r="BY119" s="111">
        <f t="shared" si="84"/>
        <v>931758</v>
      </c>
      <c r="BZ119" s="111">
        <f t="shared" si="85"/>
        <v>23293936</v>
      </c>
      <c r="CB119" s="117">
        <v>115</v>
      </c>
      <c r="CC119" s="117">
        <f t="shared" si="105"/>
        <v>1239457</v>
      </c>
      <c r="CD119" s="117">
        <f t="shared" si="106"/>
        <v>867626</v>
      </c>
      <c r="CE119" s="117">
        <f t="shared" si="107"/>
        <v>619731</v>
      </c>
      <c r="CF119" s="117">
        <f t="shared" si="108"/>
        <v>619731</v>
      </c>
      <c r="CG119" s="117">
        <f t="shared" si="109"/>
        <v>619731</v>
      </c>
      <c r="CH119" s="117">
        <f t="shared" si="110"/>
        <v>619731</v>
      </c>
      <c r="CI119" s="117">
        <f t="shared" si="111"/>
        <v>2140131</v>
      </c>
      <c r="CJ119" s="117">
        <f t="shared" si="112"/>
        <v>917199</v>
      </c>
      <c r="CK119" s="117">
        <f t="shared" si="113"/>
        <v>1834401</v>
      </c>
      <c r="CL119" s="117">
        <f t="shared" si="114"/>
        <v>1222932</v>
      </c>
      <c r="CM119" s="117">
        <f t="shared" si="115"/>
        <v>30573291</v>
      </c>
    </row>
    <row r="120" ht="16.5" spans="1:91">
      <c r="A120" s="78">
        <v>116</v>
      </c>
      <c r="B120" s="78">
        <f t="shared" si="97"/>
        <v>241185</v>
      </c>
      <c r="C120" s="86">
        <v>11000</v>
      </c>
      <c r="D120" s="78">
        <f t="shared" si="63"/>
        <v>168830</v>
      </c>
      <c r="E120" s="78">
        <f t="shared" si="64"/>
        <v>120593</v>
      </c>
      <c r="F120" s="78">
        <f t="shared" si="65"/>
        <v>120593</v>
      </c>
      <c r="G120" s="78">
        <f t="shared" si="66"/>
        <v>120593</v>
      </c>
      <c r="H120" s="78">
        <f t="shared" si="67"/>
        <v>120593</v>
      </c>
      <c r="I120" s="78">
        <f t="shared" si="68"/>
        <v>416446</v>
      </c>
      <c r="J120" s="78">
        <f t="shared" si="69"/>
        <v>178477</v>
      </c>
      <c r="K120" s="78">
        <f t="shared" si="70"/>
        <v>356954</v>
      </c>
      <c r="L120" s="78">
        <f t="shared" si="71"/>
        <v>237969</v>
      </c>
      <c r="M120" s="78">
        <f t="shared" si="72"/>
        <v>5949230</v>
      </c>
      <c r="O120" s="87">
        <v>116</v>
      </c>
      <c r="P120" s="87">
        <f t="shared" si="73"/>
        <v>301481</v>
      </c>
      <c r="Q120" s="87">
        <f t="shared" si="116"/>
        <v>211038</v>
      </c>
      <c r="R120" s="87">
        <f t="shared" si="116"/>
        <v>150741</v>
      </c>
      <c r="S120" s="87">
        <f t="shared" si="116"/>
        <v>150741</v>
      </c>
      <c r="T120" s="87">
        <f t="shared" si="116"/>
        <v>150741</v>
      </c>
      <c r="U120" s="87">
        <f t="shared" si="116"/>
        <v>150741</v>
      </c>
      <c r="V120" s="87">
        <f t="shared" si="116"/>
        <v>520558</v>
      </c>
      <c r="W120" s="87">
        <f t="shared" si="117"/>
        <v>223096</v>
      </c>
      <c r="X120" s="87">
        <f t="shared" si="117"/>
        <v>446193</v>
      </c>
      <c r="Y120" s="87">
        <f t="shared" si="117"/>
        <v>297461</v>
      </c>
      <c r="Z120" s="87">
        <f t="shared" si="117"/>
        <v>7436538</v>
      </c>
      <c r="AB120" s="93">
        <v>116</v>
      </c>
      <c r="AC120" s="93">
        <f t="shared" si="118"/>
        <v>373836</v>
      </c>
      <c r="AD120" s="93">
        <f t="shared" si="118"/>
        <v>261687</v>
      </c>
      <c r="AE120" s="93">
        <f t="shared" si="118"/>
        <v>186919</v>
      </c>
      <c r="AF120" s="93">
        <f t="shared" si="118"/>
        <v>186919</v>
      </c>
      <c r="AG120" s="93">
        <f t="shared" si="118"/>
        <v>186919</v>
      </c>
      <c r="AH120" s="93">
        <f t="shared" si="118"/>
        <v>186919</v>
      </c>
      <c r="AI120" s="93">
        <f t="shared" si="119"/>
        <v>645492</v>
      </c>
      <c r="AJ120" s="93">
        <f t="shared" si="119"/>
        <v>276639</v>
      </c>
      <c r="AK120" s="93">
        <f t="shared" si="119"/>
        <v>553279</v>
      </c>
      <c r="AL120" s="93">
        <f t="shared" si="119"/>
        <v>368852</v>
      </c>
      <c r="AM120" s="93">
        <f t="shared" si="119"/>
        <v>9221307</v>
      </c>
      <c r="AO120" s="99">
        <v>116</v>
      </c>
      <c r="AP120" s="99">
        <f t="shared" si="120"/>
        <v>470310</v>
      </c>
      <c r="AQ120" s="99">
        <f t="shared" si="120"/>
        <v>329219</v>
      </c>
      <c r="AR120" s="99">
        <f t="shared" si="120"/>
        <v>235156</v>
      </c>
      <c r="AS120" s="99">
        <f t="shared" si="120"/>
        <v>235156</v>
      </c>
      <c r="AT120" s="99">
        <f t="shared" si="120"/>
        <v>235156</v>
      </c>
      <c r="AU120" s="99">
        <f t="shared" si="120"/>
        <v>235156</v>
      </c>
      <c r="AV120" s="99">
        <f t="shared" si="121"/>
        <v>812071</v>
      </c>
      <c r="AW120" s="99">
        <f t="shared" si="121"/>
        <v>348030</v>
      </c>
      <c r="AX120" s="99">
        <f t="shared" si="121"/>
        <v>696061</v>
      </c>
      <c r="AY120" s="99">
        <f t="shared" si="121"/>
        <v>464040</v>
      </c>
      <c r="AZ120" s="99">
        <f t="shared" si="121"/>
        <v>11600999</v>
      </c>
      <c r="BB120" s="105">
        <v>116</v>
      </c>
      <c r="BC120" s="105">
        <f t="shared" si="122"/>
        <v>602962</v>
      </c>
      <c r="BD120" s="105">
        <f t="shared" si="122"/>
        <v>422076</v>
      </c>
      <c r="BE120" s="105">
        <f t="shared" si="122"/>
        <v>301482</v>
      </c>
      <c r="BF120" s="105">
        <f t="shared" si="122"/>
        <v>301482</v>
      </c>
      <c r="BG120" s="105">
        <f t="shared" si="122"/>
        <v>301482</v>
      </c>
      <c r="BH120" s="105">
        <f t="shared" si="122"/>
        <v>301482</v>
      </c>
      <c r="BI120" s="105">
        <f t="shared" si="123"/>
        <v>1041117</v>
      </c>
      <c r="BJ120" s="105">
        <f t="shared" si="123"/>
        <v>446192</v>
      </c>
      <c r="BK120" s="105">
        <f t="shared" si="123"/>
        <v>892386</v>
      </c>
      <c r="BL120" s="105">
        <f t="shared" si="123"/>
        <v>594923</v>
      </c>
      <c r="BM120" s="105">
        <f t="shared" si="123"/>
        <v>14873076</v>
      </c>
      <c r="BO120" s="111">
        <v>116</v>
      </c>
      <c r="BP120" s="111">
        <f t="shared" si="75"/>
        <v>989476</v>
      </c>
      <c r="BQ120" s="111">
        <f t="shared" si="76"/>
        <v>692638</v>
      </c>
      <c r="BR120" s="111">
        <f t="shared" si="77"/>
        <v>494740</v>
      </c>
      <c r="BS120" s="111">
        <f t="shared" si="78"/>
        <v>494740</v>
      </c>
      <c r="BT120" s="111">
        <f t="shared" si="79"/>
        <v>494740</v>
      </c>
      <c r="BU120" s="111">
        <f t="shared" si="80"/>
        <v>494740</v>
      </c>
      <c r="BV120" s="111">
        <f t="shared" si="81"/>
        <v>1708500</v>
      </c>
      <c r="BW120" s="111">
        <f t="shared" si="82"/>
        <v>732213</v>
      </c>
      <c r="BX120" s="111">
        <f t="shared" si="83"/>
        <v>1464428</v>
      </c>
      <c r="BY120" s="111">
        <f t="shared" si="84"/>
        <v>976284</v>
      </c>
      <c r="BZ120" s="111">
        <f t="shared" si="85"/>
        <v>24407099</v>
      </c>
      <c r="CB120" s="117">
        <v>116</v>
      </c>
      <c r="CC120" s="117">
        <f t="shared" si="105"/>
        <v>1298687</v>
      </c>
      <c r="CD120" s="117">
        <f t="shared" si="106"/>
        <v>909087</v>
      </c>
      <c r="CE120" s="117">
        <f t="shared" si="107"/>
        <v>649346</v>
      </c>
      <c r="CF120" s="117">
        <f t="shared" si="108"/>
        <v>649346</v>
      </c>
      <c r="CG120" s="117">
        <f t="shared" si="109"/>
        <v>649346</v>
      </c>
      <c r="CH120" s="117">
        <f t="shared" si="110"/>
        <v>649346</v>
      </c>
      <c r="CI120" s="117">
        <f t="shared" si="111"/>
        <v>2242406</v>
      </c>
      <c r="CJ120" s="117">
        <f t="shared" si="112"/>
        <v>961030</v>
      </c>
      <c r="CK120" s="117">
        <f t="shared" si="113"/>
        <v>1922062</v>
      </c>
      <c r="CL120" s="117">
        <f t="shared" si="114"/>
        <v>1281373</v>
      </c>
      <c r="CM120" s="117">
        <f t="shared" si="115"/>
        <v>32034317</v>
      </c>
    </row>
    <row r="121" ht="16.5" spans="1:91">
      <c r="A121" s="78">
        <v>117</v>
      </c>
      <c r="B121" s="78">
        <f t="shared" si="97"/>
        <v>252185</v>
      </c>
      <c r="C121" s="86">
        <v>11000</v>
      </c>
      <c r="D121" s="78">
        <f t="shared" si="63"/>
        <v>176530</v>
      </c>
      <c r="E121" s="78">
        <f t="shared" si="64"/>
        <v>126093</v>
      </c>
      <c r="F121" s="78">
        <f t="shared" si="65"/>
        <v>126093</v>
      </c>
      <c r="G121" s="78">
        <f t="shared" si="66"/>
        <v>126093</v>
      </c>
      <c r="H121" s="78">
        <f t="shared" si="67"/>
        <v>126093</v>
      </c>
      <c r="I121" s="78">
        <f t="shared" si="68"/>
        <v>435439</v>
      </c>
      <c r="J121" s="78">
        <f t="shared" si="69"/>
        <v>186617</v>
      </c>
      <c r="K121" s="78">
        <f t="shared" si="70"/>
        <v>373234</v>
      </c>
      <c r="L121" s="78">
        <f t="shared" si="71"/>
        <v>248823</v>
      </c>
      <c r="M121" s="78">
        <f t="shared" si="72"/>
        <v>6220563</v>
      </c>
      <c r="O121" s="87">
        <v>117</v>
      </c>
      <c r="P121" s="87">
        <f t="shared" si="73"/>
        <v>315231</v>
      </c>
      <c r="Q121" s="87">
        <f t="shared" si="116"/>
        <v>220663</v>
      </c>
      <c r="R121" s="87">
        <f t="shared" si="116"/>
        <v>157616</v>
      </c>
      <c r="S121" s="87">
        <f t="shared" si="116"/>
        <v>157616</v>
      </c>
      <c r="T121" s="87">
        <f t="shared" si="116"/>
        <v>157616</v>
      </c>
      <c r="U121" s="87">
        <f t="shared" si="116"/>
        <v>157616</v>
      </c>
      <c r="V121" s="87">
        <f t="shared" si="116"/>
        <v>544299</v>
      </c>
      <c r="W121" s="87">
        <f t="shared" si="117"/>
        <v>233271</v>
      </c>
      <c r="X121" s="87">
        <f t="shared" si="117"/>
        <v>466543</v>
      </c>
      <c r="Y121" s="87">
        <f t="shared" si="117"/>
        <v>311029</v>
      </c>
      <c r="Z121" s="87">
        <f t="shared" si="117"/>
        <v>7775704</v>
      </c>
      <c r="AB121" s="93">
        <v>117</v>
      </c>
      <c r="AC121" s="93">
        <f t="shared" si="118"/>
        <v>390886</v>
      </c>
      <c r="AD121" s="93">
        <f t="shared" si="118"/>
        <v>273622</v>
      </c>
      <c r="AE121" s="93">
        <f t="shared" si="118"/>
        <v>195444</v>
      </c>
      <c r="AF121" s="93">
        <f t="shared" si="118"/>
        <v>195444</v>
      </c>
      <c r="AG121" s="93">
        <f t="shared" si="118"/>
        <v>195444</v>
      </c>
      <c r="AH121" s="93">
        <f t="shared" si="118"/>
        <v>195444</v>
      </c>
      <c r="AI121" s="93">
        <f t="shared" si="119"/>
        <v>674931</v>
      </c>
      <c r="AJ121" s="93">
        <f t="shared" si="119"/>
        <v>289256</v>
      </c>
      <c r="AK121" s="93">
        <f t="shared" si="119"/>
        <v>578513</v>
      </c>
      <c r="AL121" s="93">
        <f t="shared" si="119"/>
        <v>385676</v>
      </c>
      <c r="AM121" s="93">
        <f t="shared" si="119"/>
        <v>9641873</v>
      </c>
      <c r="AO121" s="99">
        <v>117</v>
      </c>
      <c r="AP121" s="99">
        <f t="shared" si="120"/>
        <v>491760</v>
      </c>
      <c r="AQ121" s="99">
        <f t="shared" si="120"/>
        <v>344234</v>
      </c>
      <c r="AR121" s="99">
        <f t="shared" si="120"/>
        <v>245881</v>
      </c>
      <c r="AS121" s="99">
        <f t="shared" si="120"/>
        <v>245881</v>
      </c>
      <c r="AT121" s="99">
        <f t="shared" si="120"/>
        <v>245881</v>
      </c>
      <c r="AU121" s="99">
        <f t="shared" si="120"/>
        <v>245881</v>
      </c>
      <c r="AV121" s="99">
        <f t="shared" si="121"/>
        <v>849107</v>
      </c>
      <c r="AW121" s="99">
        <f t="shared" si="121"/>
        <v>363903</v>
      </c>
      <c r="AX121" s="99">
        <f t="shared" si="121"/>
        <v>727807</v>
      </c>
      <c r="AY121" s="99">
        <f t="shared" si="121"/>
        <v>485205</v>
      </c>
      <c r="AZ121" s="99">
        <f t="shared" si="121"/>
        <v>12130098</v>
      </c>
      <c r="BB121" s="105">
        <v>117</v>
      </c>
      <c r="BC121" s="105">
        <f t="shared" si="122"/>
        <v>630462</v>
      </c>
      <c r="BD121" s="105">
        <f t="shared" si="122"/>
        <v>441326</v>
      </c>
      <c r="BE121" s="105">
        <f t="shared" si="122"/>
        <v>315232</v>
      </c>
      <c r="BF121" s="105">
        <f t="shared" si="122"/>
        <v>315232</v>
      </c>
      <c r="BG121" s="105">
        <f t="shared" si="122"/>
        <v>315232</v>
      </c>
      <c r="BH121" s="105">
        <f t="shared" si="122"/>
        <v>315232</v>
      </c>
      <c r="BI121" s="105">
        <f t="shared" si="123"/>
        <v>1088599</v>
      </c>
      <c r="BJ121" s="105">
        <f t="shared" si="123"/>
        <v>466542</v>
      </c>
      <c r="BK121" s="105">
        <f t="shared" si="123"/>
        <v>933086</v>
      </c>
      <c r="BL121" s="105">
        <f t="shared" si="123"/>
        <v>622058</v>
      </c>
      <c r="BM121" s="105">
        <f t="shared" si="123"/>
        <v>15551408</v>
      </c>
      <c r="BO121" s="111">
        <v>117</v>
      </c>
      <c r="BP121" s="111">
        <f t="shared" si="75"/>
        <v>1034604</v>
      </c>
      <c r="BQ121" s="111">
        <f t="shared" si="76"/>
        <v>724227</v>
      </c>
      <c r="BR121" s="111">
        <f t="shared" si="77"/>
        <v>517304</v>
      </c>
      <c r="BS121" s="111">
        <f t="shared" si="78"/>
        <v>517304</v>
      </c>
      <c r="BT121" s="111">
        <f t="shared" si="79"/>
        <v>517304</v>
      </c>
      <c r="BU121" s="111">
        <f t="shared" si="80"/>
        <v>517304</v>
      </c>
      <c r="BV121" s="111">
        <f t="shared" si="81"/>
        <v>1786419</v>
      </c>
      <c r="BW121" s="111">
        <f t="shared" si="82"/>
        <v>765607</v>
      </c>
      <c r="BX121" s="111">
        <f t="shared" si="83"/>
        <v>1531218</v>
      </c>
      <c r="BY121" s="111">
        <f t="shared" si="84"/>
        <v>1020813</v>
      </c>
      <c r="BZ121" s="111">
        <f t="shared" si="85"/>
        <v>25520259</v>
      </c>
      <c r="CB121" s="117">
        <v>117</v>
      </c>
      <c r="CC121" s="117">
        <f t="shared" si="105"/>
        <v>1357918</v>
      </c>
      <c r="CD121" s="117">
        <f t="shared" si="106"/>
        <v>950548</v>
      </c>
      <c r="CE121" s="117">
        <f t="shared" si="107"/>
        <v>678962</v>
      </c>
      <c r="CF121" s="117">
        <f t="shared" si="108"/>
        <v>678962</v>
      </c>
      <c r="CG121" s="117">
        <f t="shared" si="109"/>
        <v>678962</v>
      </c>
      <c r="CH121" s="117">
        <f t="shared" si="110"/>
        <v>678962</v>
      </c>
      <c r="CI121" s="117">
        <f t="shared" si="111"/>
        <v>2344675</v>
      </c>
      <c r="CJ121" s="117">
        <f t="shared" si="112"/>
        <v>1004859</v>
      </c>
      <c r="CK121" s="117">
        <f t="shared" si="113"/>
        <v>2009724</v>
      </c>
      <c r="CL121" s="117">
        <f t="shared" si="114"/>
        <v>1339817</v>
      </c>
      <c r="CM121" s="117">
        <f t="shared" si="115"/>
        <v>33495340</v>
      </c>
    </row>
    <row r="122" ht="16.5" spans="1:91">
      <c r="A122" s="78">
        <v>118</v>
      </c>
      <c r="B122" s="78">
        <f t="shared" si="97"/>
        <v>263185</v>
      </c>
      <c r="C122" s="86">
        <v>11000</v>
      </c>
      <c r="D122" s="78">
        <f t="shared" si="63"/>
        <v>184230</v>
      </c>
      <c r="E122" s="78">
        <f t="shared" si="64"/>
        <v>131593</v>
      </c>
      <c r="F122" s="78">
        <f t="shared" si="65"/>
        <v>131593</v>
      </c>
      <c r="G122" s="78">
        <f t="shared" si="66"/>
        <v>131593</v>
      </c>
      <c r="H122" s="78">
        <f t="shared" si="67"/>
        <v>131593</v>
      </c>
      <c r="I122" s="78">
        <f t="shared" si="68"/>
        <v>454433</v>
      </c>
      <c r="J122" s="78">
        <f t="shared" si="69"/>
        <v>194757</v>
      </c>
      <c r="K122" s="78">
        <f t="shared" si="70"/>
        <v>389514</v>
      </c>
      <c r="L122" s="78">
        <f t="shared" si="71"/>
        <v>259676</v>
      </c>
      <c r="M122" s="78">
        <f t="shared" si="72"/>
        <v>6491897</v>
      </c>
      <c r="O122" s="87">
        <v>118</v>
      </c>
      <c r="P122" s="87">
        <f t="shared" si="73"/>
        <v>328981</v>
      </c>
      <c r="Q122" s="87">
        <f t="shared" si="116"/>
        <v>230288</v>
      </c>
      <c r="R122" s="87">
        <f t="shared" si="116"/>
        <v>164491</v>
      </c>
      <c r="S122" s="87">
        <f t="shared" si="116"/>
        <v>164491</v>
      </c>
      <c r="T122" s="87">
        <f t="shared" si="116"/>
        <v>164491</v>
      </c>
      <c r="U122" s="87">
        <f t="shared" si="116"/>
        <v>164491</v>
      </c>
      <c r="V122" s="87">
        <f t="shared" ref="V122:V154" si="124">ROUND(I122/$A$2*$O$2,0)</f>
        <v>568041</v>
      </c>
      <c r="W122" s="87">
        <f t="shared" si="117"/>
        <v>243446</v>
      </c>
      <c r="X122" s="87">
        <f t="shared" si="117"/>
        <v>486893</v>
      </c>
      <c r="Y122" s="87">
        <f t="shared" si="117"/>
        <v>324595</v>
      </c>
      <c r="Z122" s="87">
        <f t="shared" si="117"/>
        <v>8114871</v>
      </c>
      <c r="AB122" s="93">
        <v>118</v>
      </c>
      <c r="AC122" s="93">
        <f t="shared" si="118"/>
        <v>407936</v>
      </c>
      <c r="AD122" s="93">
        <f t="shared" si="118"/>
        <v>285557</v>
      </c>
      <c r="AE122" s="93">
        <f t="shared" si="118"/>
        <v>203969</v>
      </c>
      <c r="AF122" s="93">
        <f t="shared" si="118"/>
        <v>203969</v>
      </c>
      <c r="AG122" s="93">
        <f t="shared" si="118"/>
        <v>203969</v>
      </c>
      <c r="AH122" s="93">
        <f t="shared" ref="AH122:AH154" si="125">ROUND(U122/$O$2*$AB$2,0)</f>
        <v>203969</v>
      </c>
      <c r="AI122" s="93">
        <f t="shared" si="119"/>
        <v>704371</v>
      </c>
      <c r="AJ122" s="93">
        <f t="shared" si="119"/>
        <v>301873</v>
      </c>
      <c r="AK122" s="93">
        <f t="shared" si="119"/>
        <v>603747</v>
      </c>
      <c r="AL122" s="93">
        <f t="shared" si="119"/>
        <v>402498</v>
      </c>
      <c r="AM122" s="93">
        <f t="shared" si="119"/>
        <v>10062440</v>
      </c>
      <c r="AO122" s="99">
        <v>118</v>
      </c>
      <c r="AP122" s="99">
        <f t="shared" si="120"/>
        <v>513210</v>
      </c>
      <c r="AQ122" s="99">
        <f t="shared" si="120"/>
        <v>359249</v>
      </c>
      <c r="AR122" s="99">
        <f t="shared" si="120"/>
        <v>256606</v>
      </c>
      <c r="AS122" s="99">
        <f t="shared" si="120"/>
        <v>256606</v>
      </c>
      <c r="AT122" s="99">
        <f t="shared" si="120"/>
        <v>256606</v>
      </c>
      <c r="AU122" s="99">
        <f t="shared" ref="AU122:AU154" si="126">ROUND(AH122/$AB$2*$AO$2,0)</f>
        <v>256606</v>
      </c>
      <c r="AV122" s="99">
        <f t="shared" si="121"/>
        <v>886144</v>
      </c>
      <c r="AW122" s="99">
        <f t="shared" si="121"/>
        <v>379776</v>
      </c>
      <c r="AX122" s="99">
        <f t="shared" si="121"/>
        <v>759553</v>
      </c>
      <c r="AY122" s="99">
        <f t="shared" si="121"/>
        <v>506368</v>
      </c>
      <c r="AZ122" s="99">
        <f t="shared" si="121"/>
        <v>12659199</v>
      </c>
      <c r="BB122" s="105">
        <v>118</v>
      </c>
      <c r="BC122" s="105">
        <f t="shared" si="122"/>
        <v>657962</v>
      </c>
      <c r="BD122" s="105">
        <f t="shared" si="122"/>
        <v>460576</v>
      </c>
      <c r="BE122" s="105">
        <f t="shared" si="122"/>
        <v>328982</v>
      </c>
      <c r="BF122" s="105">
        <f t="shared" si="122"/>
        <v>328982</v>
      </c>
      <c r="BG122" s="105">
        <f t="shared" si="122"/>
        <v>328982</v>
      </c>
      <c r="BH122" s="105">
        <f t="shared" ref="BH122:BH154" si="127">ROUND(AU122/$AO$2*$BB$2,0)</f>
        <v>328982</v>
      </c>
      <c r="BI122" s="105">
        <f t="shared" si="123"/>
        <v>1136082</v>
      </c>
      <c r="BJ122" s="105">
        <f t="shared" si="123"/>
        <v>486892</v>
      </c>
      <c r="BK122" s="105">
        <f t="shared" si="123"/>
        <v>973786</v>
      </c>
      <c r="BL122" s="105">
        <f t="shared" si="123"/>
        <v>649190</v>
      </c>
      <c r="BM122" s="105">
        <f t="shared" si="123"/>
        <v>16229742</v>
      </c>
      <c r="BO122" s="111">
        <v>118</v>
      </c>
      <c r="BP122" s="111">
        <f t="shared" si="75"/>
        <v>1079733</v>
      </c>
      <c r="BQ122" s="111">
        <f t="shared" si="76"/>
        <v>755817</v>
      </c>
      <c r="BR122" s="111">
        <f t="shared" si="77"/>
        <v>539868</v>
      </c>
      <c r="BS122" s="111">
        <f t="shared" si="78"/>
        <v>539868</v>
      </c>
      <c r="BT122" s="111">
        <f t="shared" si="79"/>
        <v>539868</v>
      </c>
      <c r="BU122" s="111">
        <f t="shared" si="80"/>
        <v>539868</v>
      </c>
      <c r="BV122" s="111">
        <f t="shared" si="81"/>
        <v>1864340</v>
      </c>
      <c r="BW122" s="111">
        <f t="shared" si="82"/>
        <v>799002</v>
      </c>
      <c r="BX122" s="111">
        <f t="shared" si="83"/>
        <v>1598008</v>
      </c>
      <c r="BY122" s="111">
        <f t="shared" si="84"/>
        <v>1065337</v>
      </c>
      <c r="BZ122" s="111">
        <f t="shared" si="85"/>
        <v>26633423</v>
      </c>
      <c r="CB122" s="117">
        <v>118</v>
      </c>
      <c r="CC122" s="117">
        <f t="shared" si="105"/>
        <v>1417150</v>
      </c>
      <c r="CD122" s="117">
        <f t="shared" si="106"/>
        <v>992010</v>
      </c>
      <c r="CE122" s="117">
        <f t="shared" si="107"/>
        <v>708577</v>
      </c>
      <c r="CF122" s="117">
        <f t="shared" si="108"/>
        <v>708577</v>
      </c>
      <c r="CG122" s="117">
        <f t="shared" si="109"/>
        <v>708577</v>
      </c>
      <c r="CH122" s="117">
        <f t="shared" si="110"/>
        <v>708577</v>
      </c>
      <c r="CI122" s="117">
        <f t="shared" si="111"/>
        <v>2446946</v>
      </c>
      <c r="CJ122" s="117">
        <f t="shared" si="112"/>
        <v>1048690</v>
      </c>
      <c r="CK122" s="117">
        <f t="shared" si="113"/>
        <v>2097386</v>
      </c>
      <c r="CL122" s="117">
        <f t="shared" si="114"/>
        <v>1398255</v>
      </c>
      <c r="CM122" s="117">
        <f t="shared" si="115"/>
        <v>34956368</v>
      </c>
    </row>
    <row r="123" ht="16.5" spans="1:91">
      <c r="A123" s="78">
        <v>119</v>
      </c>
      <c r="B123" s="78">
        <f t="shared" si="97"/>
        <v>277685</v>
      </c>
      <c r="C123" s="86">
        <v>14500</v>
      </c>
      <c r="D123" s="78">
        <f t="shared" si="63"/>
        <v>194380</v>
      </c>
      <c r="E123" s="78">
        <f t="shared" si="64"/>
        <v>138843</v>
      </c>
      <c r="F123" s="78">
        <f t="shared" si="65"/>
        <v>138843</v>
      </c>
      <c r="G123" s="78">
        <f t="shared" si="66"/>
        <v>138843</v>
      </c>
      <c r="H123" s="78">
        <f t="shared" si="67"/>
        <v>138843</v>
      </c>
      <c r="I123" s="78">
        <f t="shared" si="68"/>
        <v>479469</v>
      </c>
      <c r="J123" s="78">
        <f t="shared" si="69"/>
        <v>205487</v>
      </c>
      <c r="K123" s="78">
        <f t="shared" si="70"/>
        <v>410974</v>
      </c>
      <c r="L123" s="78">
        <f t="shared" si="71"/>
        <v>273983</v>
      </c>
      <c r="M123" s="78">
        <f t="shared" si="72"/>
        <v>6849563</v>
      </c>
      <c r="O123" s="87">
        <v>119</v>
      </c>
      <c r="P123" s="87">
        <f t="shared" si="73"/>
        <v>347106</v>
      </c>
      <c r="Q123" s="87">
        <f t="shared" si="116"/>
        <v>242975</v>
      </c>
      <c r="R123" s="87">
        <f t="shared" si="116"/>
        <v>173554</v>
      </c>
      <c r="S123" s="87">
        <f t="shared" si="116"/>
        <v>173554</v>
      </c>
      <c r="T123" s="87">
        <f t="shared" si="116"/>
        <v>173554</v>
      </c>
      <c r="U123" s="87">
        <f t="shared" si="116"/>
        <v>173554</v>
      </c>
      <c r="V123" s="87">
        <f t="shared" si="124"/>
        <v>599336</v>
      </c>
      <c r="W123" s="87">
        <f t="shared" si="117"/>
        <v>256859</v>
      </c>
      <c r="X123" s="87">
        <f t="shared" si="117"/>
        <v>513718</v>
      </c>
      <c r="Y123" s="87">
        <f t="shared" si="117"/>
        <v>342479</v>
      </c>
      <c r="Z123" s="87">
        <f t="shared" si="117"/>
        <v>8561954</v>
      </c>
      <c r="AB123" s="93">
        <v>119</v>
      </c>
      <c r="AC123" s="93">
        <f t="shared" si="118"/>
        <v>430411</v>
      </c>
      <c r="AD123" s="93">
        <f t="shared" si="118"/>
        <v>301289</v>
      </c>
      <c r="AE123" s="93">
        <f t="shared" si="118"/>
        <v>215207</v>
      </c>
      <c r="AF123" s="93">
        <f t="shared" si="118"/>
        <v>215207</v>
      </c>
      <c r="AG123" s="93">
        <f t="shared" si="118"/>
        <v>215207</v>
      </c>
      <c r="AH123" s="93">
        <f t="shared" si="125"/>
        <v>215207</v>
      </c>
      <c r="AI123" s="93">
        <f t="shared" si="119"/>
        <v>743177</v>
      </c>
      <c r="AJ123" s="93">
        <f t="shared" si="119"/>
        <v>318505</v>
      </c>
      <c r="AK123" s="93">
        <f t="shared" si="119"/>
        <v>637010</v>
      </c>
      <c r="AL123" s="93">
        <f t="shared" si="119"/>
        <v>424674</v>
      </c>
      <c r="AM123" s="93">
        <f t="shared" si="119"/>
        <v>10616823</v>
      </c>
      <c r="AO123" s="99">
        <v>119</v>
      </c>
      <c r="AP123" s="99">
        <f t="shared" si="120"/>
        <v>541485</v>
      </c>
      <c r="AQ123" s="99">
        <f t="shared" si="120"/>
        <v>379041</v>
      </c>
      <c r="AR123" s="99">
        <f t="shared" si="120"/>
        <v>270744</v>
      </c>
      <c r="AS123" s="99">
        <f t="shared" si="120"/>
        <v>270744</v>
      </c>
      <c r="AT123" s="99">
        <f t="shared" si="120"/>
        <v>270744</v>
      </c>
      <c r="AU123" s="99">
        <f t="shared" si="126"/>
        <v>270744</v>
      </c>
      <c r="AV123" s="99">
        <f t="shared" si="121"/>
        <v>934965</v>
      </c>
      <c r="AW123" s="99">
        <f t="shared" si="121"/>
        <v>400700</v>
      </c>
      <c r="AX123" s="99">
        <f t="shared" si="121"/>
        <v>801400</v>
      </c>
      <c r="AY123" s="99">
        <f t="shared" si="121"/>
        <v>534267</v>
      </c>
      <c r="AZ123" s="99">
        <f t="shared" si="121"/>
        <v>13356648</v>
      </c>
      <c r="BB123" s="105">
        <v>119</v>
      </c>
      <c r="BC123" s="105">
        <f t="shared" si="122"/>
        <v>694212</v>
      </c>
      <c r="BD123" s="105">
        <f t="shared" si="122"/>
        <v>485950</v>
      </c>
      <c r="BE123" s="105">
        <f t="shared" si="122"/>
        <v>347108</v>
      </c>
      <c r="BF123" s="105">
        <f t="shared" si="122"/>
        <v>347108</v>
      </c>
      <c r="BG123" s="105">
        <f t="shared" si="122"/>
        <v>347108</v>
      </c>
      <c r="BH123" s="105">
        <f t="shared" si="127"/>
        <v>347108</v>
      </c>
      <c r="BI123" s="105">
        <f t="shared" si="123"/>
        <v>1198673</v>
      </c>
      <c r="BJ123" s="105">
        <f t="shared" si="123"/>
        <v>513718</v>
      </c>
      <c r="BK123" s="105">
        <f t="shared" si="123"/>
        <v>1027436</v>
      </c>
      <c r="BL123" s="105">
        <f t="shared" si="123"/>
        <v>684958</v>
      </c>
      <c r="BM123" s="105">
        <f t="shared" si="123"/>
        <v>17123908</v>
      </c>
      <c r="BO123" s="111">
        <v>119</v>
      </c>
      <c r="BP123" s="111">
        <f t="shared" si="75"/>
        <v>1139220</v>
      </c>
      <c r="BQ123" s="111">
        <f t="shared" si="76"/>
        <v>797456</v>
      </c>
      <c r="BR123" s="111">
        <f t="shared" si="77"/>
        <v>569613</v>
      </c>
      <c r="BS123" s="111">
        <f t="shared" si="78"/>
        <v>569613</v>
      </c>
      <c r="BT123" s="111">
        <f t="shared" si="79"/>
        <v>569613</v>
      </c>
      <c r="BU123" s="111">
        <f t="shared" si="80"/>
        <v>569613</v>
      </c>
      <c r="BV123" s="111">
        <f t="shared" si="81"/>
        <v>1967053</v>
      </c>
      <c r="BW123" s="111">
        <f t="shared" si="82"/>
        <v>843024</v>
      </c>
      <c r="BX123" s="111">
        <f t="shared" si="83"/>
        <v>1686049</v>
      </c>
      <c r="BY123" s="111">
        <f t="shared" si="84"/>
        <v>1124034</v>
      </c>
      <c r="BZ123" s="111">
        <f t="shared" si="85"/>
        <v>28100772</v>
      </c>
      <c r="CB123" s="117">
        <v>119</v>
      </c>
      <c r="CC123" s="117">
        <f t="shared" si="105"/>
        <v>1495226</v>
      </c>
      <c r="CD123" s="117">
        <f t="shared" si="106"/>
        <v>1046661</v>
      </c>
      <c r="CE123" s="117">
        <f t="shared" si="107"/>
        <v>747617</v>
      </c>
      <c r="CF123" s="117">
        <f t="shared" si="108"/>
        <v>747617</v>
      </c>
      <c r="CG123" s="117">
        <f t="shared" si="109"/>
        <v>747617</v>
      </c>
      <c r="CH123" s="117">
        <f t="shared" si="110"/>
        <v>747617</v>
      </c>
      <c r="CI123" s="117">
        <f t="shared" si="111"/>
        <v>2581757</v>
      </c>
      <c r="CJ123" s="117">
        <f t="shared" si="112"/>
        <v>1106469</v>
      </c>
      <c r="CK123" s="117">
        <f t="shared" si="113"/>
        <v>2212939</v>
      </c>
      <c r="CL123" s="117">
        <f t="shared" si="114"/>
        <v>1475295</v>
      </c>
      <c r="CM123" s="117">
        <f t="shared" si="115"/>
        <v>36882263</v>
      </c>
    </row>
    <row r="124" ht="16.5" spans="1:91">
      <c r="A124" s="78">
        <v>120</v>
      </c>
      <c r="B124" s="78">
        <f t="shared" si="97"/>
        <v>292185</v>
      </c>
      <c r="C124" s="86">
        <v>14500</v>
      </c>
      <c r="D124" s="78">
        <f t="shared" si="63"/>
        <v>204530</v>
      </c>
      <c r="E124" s="78">
        <f t="shared" si="64"/>
        <v>146093</v>
      </c>
      <c r="F124" s="78">
        <f t="shared" si="65"/>
        <v>146093</v>
      </c>
      <c r="G124" s="78">
        <f t="shared" si="66"/>
        <v>146093</v>
      </c>
      <c r="H124" s="78">
        <f t="shared" si="67"/>
        <v>146093</v>
      </c>
      <c r="I124" s="78">
        <f t="shared" si="68"/>
        <v>504506</v>
      </c>
      <c r="J124" s="78">
        <f t="shared" si="69"/>
        <v>216217</v>
      </c>
      <c r="K124" s="78">
        <f t="shared" si="70"/>
        <v>432434</v>
      </c>
      <c r="L124" s="78">
        <f t="shared" si="71"/>
        <v>288289</v>
      </c>
      <c r="M124" s="78">
        <f t="shared" si="72"/>
        <v>7207230</v>
      </c>
      <c r="O124" s="87">
        <v>120</v>
      </c>
      <c r="P124" s="87">
        <f t="shared" si="73"/>
        <v>365231</v>
      </c>
      <c r="Q124" s="87">
        <f t="shared" si="116"/>
        <v>255663</v>
      </c>
      <c r="R124" s="87">
        <f t="shared" si="116"/>
        <v>182616</v>
      </c>
      <c r="S124" s="87">
        <f t="shared" si="116"/>
        <v>182616</v>
      </c>
      <c r="T124" s="87">
        <f t="shared" si="116"/>
        <v>182616</v>
      </c>
      <c r="U124" s="87">
        <f t="shared" si="116"/>
        <v>182616</v>
      </c>
      <c r="V124" s="87">
        <f t="shared" si="124"/>
        <v>630633</v>
      </c>
      <c r="W124" s="87">
        <f t="shared" si="117"/>
        <v>270271</v>
      </c>
      <c r="X124" s="87">
        <f t="shared" si="117"/>
        <v>540543</v>
      </c>
      <c r="Y124" s="87">
        <f t="shared" si="117"/>
        <v>360361</v>
      </c>
      <c r="Z124" s="87">
        <f t="shared" si="117"/>
        <v>9009038</v>
      </c>
      <c r="AB124" s="93">
        <v>120</v>
      </c>
      <c r="AC124" s="93">
        <f t="shared" si="118"/>
        <v>452886</v>
      </c>
      <c r="AD124" s="93">
        <f t="shared" si="118"/>
        <v>317022</v>
      </c>
      <c r="AE124" s="93">
        <f t="shared" si="118"/>
        <v>226444</v>
      </c>
      <c r="AF124" s="93">
        <f t="shared" si="118"/>
        <v>226444</v>
      </c>
      <c r="AG124" s="93">
        <f t="shared" si="118"/>
        <v>226444</v>
      </c>
      <c r="AH124" s="93">
        <f t="shared" si="125"/>
        <v>226444</v>
      </c>
      <c r="AI124" s="93">
        <f t="shared" si="119"/>
        <v>781985</v>
      </c>
      <c r="AJ124" s="93">
        <f t="shared" si="119"/>
        <v>335136</v>
      </c>
      <c r="AK124" s="93">
        <f t="shared" si="119"/>
        <v>670273</v>
      </c>
      <c r="AL124" s="93">
        <f t="shared" si="119"/>
        <v>446848</v>
      </c>
      <c r="AM124" s="93">
        <f t="shared" si="119"/>
        <v>11171207</v>
      </c>
      <c r="AO124" s="99">
        <v>120</v>
      </c>
      <c r="AP124" s="99">
        <f t="shared" si="120"/>
        <v>569760</v>
      </c>
      <c r="AQ124" s="99">
        <f t="shared" si="120"/>
        <v>398834</v>
      </c>
      <c r="AR124" s="99">
        <f t="shared" si="120"/>
        <v>284881</v>
      </c>
      <c r="AS124" s="99">
        <f t="shared" si="120"/>
        <v>284881</v>
      </c>
      <c r="AT124" s="99">
        <f t="shared" si="120"/>
        <v>284881</v>
      </c>
      <c r="AU124" s="99">
        <f t="shared" si="126"/>
        <v>284881</v>
      </c>
      <c r="AV124" s="99">
        <f t="shared" si="121"/>
        <v>983788</v>
      </c>
      <c r="AW124" s="99">
        <f t="shared" si="121"/>
        <v>421623</v>
      </c>
      <c r="AX124" s="99">
        <f t="shared" si="121"/>
        <v>843247</v>
      </c>
      <c r="AY124" s="99">
        <f t="shared" si="121"/>
        <v>562164</v>
      </c>
      <c r="AZ124" s="99">
        <f t="shared" si="121"/>
        <v>14054099</v>
      </c>
      <c r="BB124" s="105">
        <v>120</v>
      </c>
      <c r="BC124" s="105">
        <f t="shared" si="122"/>
        <v>730462</v>
      </c>
      <c r="BD124" s="105">
        <f t="shared" si="122"/>
        <v>511326</v>
      </c>
      <c r="BE124" s="105">
        <f t="shared" si="122"/>
        <v>365232</v>
      </c>
      <c r="BF124" s="105">
        <f t="shared" si="122"/>
        <v>365232</v>
      </c>
      <c r="BG124" s="105">
        <f t="shared" si="122"/>
        <v>365232</v>
      </c>
      <c r="BH124" s="105">
        <f t="shared" si="127"/>
        <v>365232</v>
      </c>
      <c r="BI124" s="105">
        <f t="shared" si="123"/>
        <v>1261267</v>
      </c>
      <c r="BJ124" s="105">
        <f t="shared" si="123"/>
        <v>540542</v>
      </c>
      <c r="BK124" s="105">
        <f t="shared" si="123"/>
        <v>1081086</v>
      </c>
      <c r="BL124" s="105">
        <f t="shared" si="123"/>
        <v>720723</v>
      </c>
      <c r="BM124" s="105">
        <f t="shared" si="123"/>
        <v>18018076</v>
      </c>
      <c r="BO124" s="111">
        <v>120</v>
      </c>
      <c r="BP124" s="111">
        <f t="shared" si="75"/>
        <v>1198707</v>
      </c>
      <c r="BQ124" s="111">
        <f t="shared" si="76"/>
        <v>839099</v>
      </c>
      <c r="BR124" s="111">
        <f t="shared" si="77"/>
        <v>599355</v>
      </c>
      <c r="BS124" s="111">
        <f t="shared" si="78"/>
        <v>599355</v>
      </c>
      <c r="BT124" s="111">
        <f t="shared" si="79"/>
        <v>599355</v>
      </c>
      <c r="BU124" s="111">
        <f t="shared" si="80"/>
        <v>599355</v>
      </c>
      <c r="BV124" s="111">
        <f t="shared" si="81"/>
        <v>2069771</v>
      </c>
      <c r="BW124" s="111">
        <f t="shared" si="82"/>
        <v>887043</v>
      </c>
      <c r="BX124" s="111">
        <f t="shared" si="83"/>
        <v>1774090</v>
      </c>
      <c r="BY124" s="111">
        <f t="shared" si="84"/>
        <v>1182725</v>
      </c>
      <c r="BZ124" s="111">
        <f t="shared" si="85"/>
        <v>29568125</v>
      </c>
      <c r="CB124" s="117">
        <v>120</v>
      </c>
      <c r="CC124" s="117">
        <f t="shared" si="105"/>
        <v>1573303</v>
      </c>
      <c r="CD124" s="117">
        <f t="shared" si="106"/>
        <v>1101317</v>
      </c>
      <c r="CE124" s="117">
        <f t="shared" si="107"/>
        <v>786653</v>
      </c>
      <c r="CF124" s="117">
        <f t="shared" si="108"/>
        <v>786653</v>
      </c>
      <c r="CG124" s="117">
        <f t="shared" si="109"/>
        <v>786653</v>
      </c>
      <c r="CH124" s="117">
        <f t="shared" si="110"/>
        <v>786653</v>
      </c>
      <c r="CI124" s="117">
        <f t="shared" si="111"/>
        <v>2716574</v>
      </c>
      <c r="CJ124" s="117">
        <f t="shared" si="112"/>
        <v>1164244</v>
      </c>
      <c r="CK124" s="117">
        <f t="shared" si="113"/>
        <v>2328493</v>
      </c>
      <c r="CL124" s="117">
        <f t="shared" si="114"/>
        <v>1552327</v>
      </c>
      <c r="CM124" s="117">
        <f t="shared" si="115"/>
        <v>38808164</v>
      </c>
    </row>
    <row r="125" ht="16.5" spans="1:91">
      <c r="A125" s="78">
        <v>121</v>
      </c>
      <c r="B125" s="78">
        <f t="shared" si="97"/>
        <v>306685</v>
      </c>
      <c r="C125" s="86">
        <v>14500</v>
      </c>
      <c r="D125" s="78">
        <f t="shared" si="63"/>
        <v>214680</v>
      </c>
      <c r="E125" s="78">
        <f t="shared" si="64"/>
        <v>153343</v>
      </c>
      <c r="F125" s="78">
        <f t="shared" si="65"/>
        <v>153343</v>
      </c>
      <c r="G125" s="78">
        <f t="shared" si="66"/>
        <v>153343</v>
      </c>
      <c r="H125" s="78">
        <f t="shared" si="67"/>
        <v>153343</v>
      </c>
      <c r="I125" s="78">
        <f t="shared" si="68"/>
        <v>529543</v>
      </c>
      <c r="J125" s="78">
        <f t="shared" si="69"/>
        <v>226947</v>
      </c>
      <c r="K125" s="78">
        <f t="shared" si="70"/>
        <v>453894</v>
      </c>
      <c r="L125" s="78">
        <f t="shared" si="71"/>
        <v>302596</v>
      </c>
      <c r="M125" s="78">
        <f t="shared" si="72"/>
        <v>7564897</v>
      </c>
      <c r="O125" s="87">
        <v>121</v>
      </c>
      <c r="P125" s="87">
        <f t="shared" si="73"/>
        <v>383356</v>
      </c>
      <c r="Q125" s="87">
        <f t="shared" si="116"/>
        <v>268350</v>
      </c>
      <c r="R125" s="87">
        <f t="shared" si="116"/>
        <v>191679</v>
      </c>
      <c r="S125" s="87">
        <f t="shared" si="116"/>
        <v>191679</v>
      </c>
      <c r="T125" s="87">
        <f t="shared" si="116"/>
        <v>191679</v>
      </c>
      <c r="U125" s="87">
        <f t="shared" si="116"/>
        <v>191679</v>
      </c>
      <c r="V125" s="87">
        <f t="shared" si="124"/>
        <v>661929</v>
      </c>
      <c r="W125" s="87">
        <f t="shared" si="117"/>
        <v>283684</v>
      </c>
      <c r="X125" s="87">
        <f t="shared" si="117"/>
        <v>567368</v>
      </c>
      <c r="Y125" s="87">
        <f t="shared" si="117"/>
        <v>378245</v>
      </c>
      <c r="Z125" s="87">
        <f t="shared" si="117"/>
        <v>9456121</v>
      </c>
      <c r="AB125" s="93">
        <v>121</v>
      </c>
      <c r="AC125" s="93">
        <f t="shared" si="118"/>
        <v>475361</v>
      </c>
      <c r="AD125" s="93">
        <f t="shared" si="118"/>
        <v>332754</v>
      </c>
      <c r="AE125" s="93">
        <f t="shared" si="118"/>
        <v>237682</v>
      </c>
      <c r="AF125" s="93">
        <f t="shared" si="118"/>
        <v>237682</v>
      </c>
      <c r="AG125" s="93">
        <f t="shared" si="118"/>
        <v>237682</v>
      </c>
      <c r="AH125" s="93">
        <f t="shared" si="125"/>
        <v>237682</v>
      </c>
      <c r="AI125" s="93">
        <f t="shared" si="119"/>
        <v>820792</v>
      </c>
      <c r="AJ125" s="93">
        <f t="shared" si="119"/>
        <v>351768</v>
      </c>
      <c r="AK125" s="93">
        <f t="shared" si="119"/>
        <v>703536</v>
      </c>
      <c r="AL125" s="93">
        <f t="shared" si="119"/>
        <v>469024</v>
      </c>
      <c r="AM125" s="93">
        <f t="shared" si="119"/>
        <v>11725590</v>
      </c>
      <c r="AO125" s="99">
        <v>121</v>
      </c>
      <c r="AP125" s="99">
        <f t="shared" si="120"/>
        <v>598035</v>
      </c>
      <c r="AQ125" s="99">
        <f t="shared" si="120"/>
        <v>418626</v>
      </c>
      <c r="AR125" s="99">
        <f t="shared" si="120"/>
        <v>299019</v>
      </c>
      <c r="AS125" s="99">
        <f t="shared" si="120"/>
        <v>299019</v>
      </c>
      <c r="AT125" s="99">
        <f t="shared" si="120"/>
        <v>299019</v>
      </c>
      <c r="AU125" s="99">
        <f t="shared" si="126"/>
        <v>299019</v>
      </c>
      <c r="AV125" s="99">
        <f t="shared" si="121"/>
        <v>1032609</v>
      </c>
      <c r="AW125" s="99">
        <f t="shared" si="121"/>
        <v>442547</v>
      </c>
      <c r="AX125" s="99">
        <f t="shared" si="121"/>
        <v>885094</v>
      </c>
      <c r="AY125" s="99">
        <f t="shared" si="121"/>
        <v>590062</v>
      </c>
      <c r="AZ125" s="99">
        <f t="shared" si="121"/>
        <v>14751549</v>
      </c>
      <c r="BB125" s="105">
        <v>121</v>
      </c>
      <c r="BC125" s="105">
        <f t="shared" si="122"/>
        <v>766712</v>
      </c>
      <c r="BD125" s="105">
        <f t="shared" si="122"/>
        <v>536700</v>
      </c>
      <c r="BE125" s="105">
        <f t="shared" si="122"/>
        <v>383358</v>
      </c>
      <c r="BF125" s="105">
        <f t="shared" si="122"/>
        <v>383358</v>
      </c>
      <c r="BG125" s="105">
        <f t="shared" si="122"/>
        <v>383358</v>
      </c>
      <c r="BH125" s="105">
        <f t="shared" si="127"/>
        <v>383358</v>
      </c>
      <c r="BI125" s="105">
        <f t="shared" si="123"/>
        <v>1323858</v>
      </c>
      <c r="BJ125" s="105">
        <f t="shared" si="123"/>
        <v>567368</v>
      </c>
      <c r="BK125" s="105">
        <f t="shared" si="123"/>
        <v>1134736</v>
      </c>
      <c r="BL125" s="105">
        <f t="shared" si="123"/>
        <v>756490</v>
      </c>
      <c r="BM125" s="105">
        <f t="shared" si="123"/>
        <v>18912242</v>
      </c>
      <c r="BO125" s="111">
        <v>121</v>
      </c>
      <c r="BP125" s="111">
        <f t="shared" si="75"/>
        <v>1258194</v>
      </c>
      <c r="BQ125" s="111">
        <f t="shared" si="76"/>
        <v>880738</v>
      </c>
      <c r="BR125" s="111">
        <f t="shared" si="77"/>
        <v>629100</v>
      </c>
      <c r="BS125" s="111">
        <f t="shared" si="78"/>
        <v>629100</v>
      </c>
      <c r="BT125" s="111">
        <f t="shared" si="79"/>
        <v>629100</v>
      </c>
      <c r="BU125" s="111">
        <f t="shared" si="80"/>
        <v>629100</v>
      </c>
      <c r="BV125" s="111">
        <f t="shared" si="81"/>
        <v>2172485</v>
      </c>
      <c r="BW125" s="111">
        <f t="shared" si="82"/>
        <v>931065</v>
      </c>
      <c r="BX125" s="111">
        <f t="shared" si="83"/>
        <v>1862131</v>
      </c>
      <c r="BY125" s="111">
        <f t="shared" si="84"/>
        <v>1241419</v>
      </c>
      <c r="BZ125" s="111">
        <f t="shared" si="85"/>
        <v>31035474</v>
      </c>
      <c r="CB125" s="117">
        <v>121</v>
      </c>
      <c r="CC125" s="117">
        <f t="shared" si="105"/>
        <v>1651380</v>
      </c>
      <c r="CD125" s="117">
        <f t="shared" si="106"/>
        <v>1155969</v>
      </c>
      <c r="CE125" s="117">
        <f t="shared" si="107"/>
        <v>825694</v>
      </c>
      <c r="CF125" s="117">
        <f t="shared" si="108"/>
        <v>825694</v>
      </c>
      <c r="CG125" s="117">
        <f t="shared" si="109"/>
        <v>825694</v>
      </c>
      <c r="CH125" s="117">
        <f t="shared" si="110"/>
        <v>825694</v>
      </c>
      <c r="CI125" s="117">
        <f t="shared" si="111"/>
        <v>2851387</v>
      </c>
      <c r="CJ125" s="117">
        <f t="shared" si="112"/>
        <v>1222023</v>
      </c>
      <c r="CK125" s="117">
        <f t="shared" si="113"/>
        <v>2444047</v>
      </c>
      <c r="CL125" s="117">
        <f t="shared" si="114"/>
        <v>1629362</v>
      </c>
      <c r="CM125" s="117">
        <f t="shared" si="115"/>
        <v>40734060</v>
      </c>
    </row>
    <row r="126" ht="16.5" spans="1:91">
      <c r="A126" s="78">
        <v>122</v>
      </c>
      <c r="B126" s="78">
        <f t="shared" si="97"/>
        <v>321185</v>
      </c>
      <c r="C126" s="86">
        <v>14500</v>
      </c>
      <c r="D126" s="78">
        <f t="shared" si="63"/>
        <v>224830</v>
      </c>
      <c r="E126" s="78">
        <f t="shared" si="64"/>
        <v>160593</v>
      </c>
      <c r="F126" s="78">
        <f t="shared" si="65"/>
        <v>160593</v>
      </c>
      <c r="G126" s="78">
        <f t="shared" si="66"/>
        <v>160593</v>
      </c>
      <c r="H126" s="78">
        <f t="shared" si="67"/>
        <v>160593</v>
      </c>
      <c r="I126" s="78">
        <f t="shared" si="68"/>
        <v>554579</v>
      </c>
      <c r="J126" s="78">
        <f t="shared" si="69"/>
        <v>237677</v>
      </c>
      <c r="K126" s="78">
        <f t="shared" si="70"/>
        <v>475354</v>
      </c>
      <c r="L126" s="78">
        <f t="shared" si="71"/>
        <v>316903</v>
      </c>
      <c r="M126" s="78">
        <f t="shared" si="72"/>
        <v>7922563</v>
      </c>
      <c r="O126" s="87">
        <v>122</v>
      </c>
      <c r="P126" s="87">
        <f t="shared" si="73"/>
        <v>401481</v>
      </c>
      <c r="Q126" s="87">
        <f t="shared" si="116"/>
        <v>281038</v>
      </c>
      <c r="R126" s="87">
        <f t="shared" si="116"/>
        <v>200741</v>
      </c>
      <c r="S126" s="87">
        <f t="shared" si="116"/>
        <v>200741</v>
      </c>
      <c r="T126" s="87">
        <f t="shared" si="116"/>
        <v>200741</v>
      </c>
      <c r="U126" s="87">
        <f t="shared" si="116"/>
        <v>200741</v>
      </c>
      <c r="V126" s="87">
        <f t="shared" si="124"/>
        <v>693224</v>
      </c>
      <c r="W126" s="87">
        <f t="shared" si="117"/>
        <v>297096</v>
      </c>
      <c r="X126" s="87">
        <f t="shared" si="117"/>
        <v>594193</v>
      </c>
      <c r="Y126" s="87">
        <f t="shared" si="117"/>
        <v>396129</v>
      </c>
      <c r="Z126" s="87">
        <f t="shared" si="117"/>
        <v>9903204</v>
      </c>
      <c r="AB126" s="93">
        <v>122</v>
      </c>
      <c r="AC126" s="93">
        <f t="shared" si="118"/>
        <v>497836</v>
      </c>
      <c r="AD126" s="93">
        <f t="shared" si="118"/>
        <v>348487</v>
      </c>
      <c r="AE126" s="93">
        <f t="shared" si="118"/>
        <v>248919</v>
      </c>
      <c r="AF126" s="93">
        <f t="shared" si="118"/>
        <v>248919</v>
      </c>
      <c r="AG126" s="93">
        <f t="shared" si="118"/>
        <v>248919</v>
      </c>
      <c r="AH126" s="93">
        <f t="shared" si="125"/>
        <v>248919</v>
      </c>
      <c r="AI126" s="93">
        <f t="shared" si="119"/>
        <v>859598</v>
      </c>
      <c r="AJ126" s="93">
        <f t="shared" si="119"/>
        <v>368399</v>
      </c>
      <c r="AK126" s="93">
        <f t="shared" si="119"/>
        <v>736799</v>
      </c>
      <c r="AL126" s="93">
        <f t="shared" si="119"/>
        <v>491200</v>
      </c>
      <c r="AM126" s="93">
        <f t="shared" si="119"/>
        <v>12279973</v>
      </c>
      <c r="AO126" s="99">
        <v>122</v>
      </c>
      <c r="AP126" s="99">
        <f t="shared" si="120"/>
        <v>626310</v>
      </c>
      <c r="AQ126" s="99">
        <f t="shared" si="120"/>
        <v>438419</v>
      </c>
      <c r="AR126" s="99">
        <f t="shared" si="120"/>
        <v>313156</v>
      </c>
      <c r="AS126" s="99">
        <f t="shared" si="120"/>
        <v>313156</v>
      </c>
      <c r="AT126" s="99">
        <f t="shared" si="120"/>
        <v>313156</v>
      </c>
      <c r="AU126" s="99">
        <f t="shared" si="126"/>
        <v>313156</v>
      </c>
      <c r="AV126" s="99">
        <f t="shared" si="121"/>
        <v>1081430</v>
      </c>
      <c r="AW126" s="99">
        <f t="shared" si="121"/>
        <v>463470</v>
      </c>
      <c r="AX126" s="99">
        <f t="shared" si="121"/>
        <v>926941</v>
      </c>
      <c r="AY126" s="99">
        <f t="shared" si="121"/>
        <v>617961</v>
      </c>
      <c r="AZ126" s="99">
        <f t="shared" si="121"/>
        <v>15448998</v>
      </c>
      <c r="BB126" s="105">
        <v>122</v>
      </c>
      <c r="BC126" s="105">
        <f t="shared" si="122"/>
        <v>802962</v>
      </c>
      <c r="BD126" s="105">
        <f t="shared" si="122"/>
        <v>562076</v>
      </c>
      <c r="BE126" s="105">
        <f t="shared" si="122"/>
        <v>401482</v>
      </c>
      <c r="BF126" s="105">
        <f t="shared" si="122"/>
        <v>401482</v>
      </c>
      <c r="BG126" s="105">
        <f t="shared" si="122"/>
        <v>401482</v>
      </c>
      <c r="BH126" s="105">
        <f t="shared" si="127"/>
        <v>401482</v>
      </c>
      <c r="BI126" s="105">
        <f t="shared" si="123"/>
        <v>1386449</v>
      </c>
      <c r="BJ126" s="105">
        <f t="shared" si="123"/>
        <v>594192</v>
      </c>
      <c r="BK126" s="105">
        <f t="shared" si="123"/>
        <v>1188386</v>
      </c>
      <c r="BL126" s="105">
        <f t="shared" si="123"/>
        <v>792258</v>
      </c>
      <c r="BM126" s="105">
        <f t="shared" si="123"/>
        <v>19806408</v>
      </c>
      <c r="BO126" s="111">
        <v>122</v>
      </c>
      <c r="BP126" s="111">
        <f t="shared" si="75"/>
        <v>1317681</v>
      </c>
      <c r="BQ126" s="111">
        <f t="shared" si="76"/>
        <v>922381</v>
      </c>
      <c r="BR126" s="111">
        <f t="shared" si="77"/>
        <v>658842</v>
      </c>
      <c r="BS126" s="111">
        <f t="shared" si="78"/>
        <v>658842</v>
      </c>
      <c r="BT126" s="111">
        <f t="shared" si="79"/>
        <v>658842</v>
      </c>
      <c r="BU126" s="111">
        <f t="shared" si="80"/>
        <v>658842</v>
      </c>
      <c r="BV126" s="111">
        <f t="shared" si="81"/>
        <v>2275198</v>
      </c>
      <c r="BW126" s="111">
        <f t="shared" si="82"/>
        <v>975084</v>
      </c>
      <c r="BX126" s="111">
        <f t="shared" si="83"/>
        <v>1950172</v>
      </c>
      <c r="BY126" s="111">
        <f t="shared" si="84"/>
        <v>1300116</v>
      </c>
      <c r="BZ126" s="111">
        <f t="shared" si="85"/>
        <v>32502823</v>
      </c>
      <c r="CB126" s="117">
        <v>122</v>
      </c>
      <c r="CC126" s="117">
        <f t="shared" si="105"/>
        <v>1729456</v>
      </c>
      <c r="CD126" s="117">
        <f t="shared" si="106"/>
        <v>1210625</v>
      </c>
      <c r="CE126" s="117">
        <f t="shared" si="107"/>
        <v>864730</v>
      </c>
      <c r="CF126" s="117">
        <f t="shared" si="108"/>
        <v>864730</v>
      </c>
      <c r="CG126" s="117">
        <f t="shared" si="109"/>
        <v>864730</v>
      </c>
      <c r="CH126" s="117">
        <f t="shared" si="110"/>
        <v>864730</v>
      </c>
      <c r="CI126" s="117">
        <f t="shared" si="111"/>
        <v>2986197</v>
      </c>
      <c r="CJ126" s="117">
        <f t="shared" si="112"/>
        <v>1279798</v>
      </c>
      <c r="CK126" s="117">
        <f t="shared" si="113"/>
        <v>2559601</v>
      </c>
      <c r="CL126" s="117">
        <f t="shared" si="114"/>
        <v>1706402</v>
      </c>
      <c r="CM126" s="117">
        <f t="shared" si="115"/>
        <v>42659955</v>
      </c>
    </row>
    <row r="127" ht="16.5" spans="1:91">
      <c r="A127" s="78">
        <v>123</v>
      </c>
      <c r="B127" s="78">
        <f t="shared" si="97"/>
        <v>335685</v>
      </c>
      <c r="C127" s="86">
        <v>14500</v>
      </c>
      <c r="D127" s="78">
        <f t="shared" si="63"/>
        <v>234980</v>
      </c>
      <c r="E127" s="78">
        <f t="shared" si="64"/>
        <v>167843</v>
      </c>
      <c r="F127" s="78">
        <f t="shared" si="65"/>
        <v>167843</v>
      </c>
      <c r="G127" s="78">
        <f t="shared" si="66"/>
        <v>167843</v>
      </c>
      <c r="H127" s="78">
        <f t="shared" si="67"/>
        <v>167843</v>
      </c>
      <c r="I127" s="78">
        <f t="shared" si="68"/>
        <v>579616</v>
      </c>
      <c r="J127" s="78">
        <f t="shared" si="69"/>
        <v>248407</v>
      </c>
      <c r="K127" s="78">
        <f t="shared" si="70"/>
        <v>496814</v>
      </c>
      <c r="L127" s="78">
        <f t="shared" si="71"/>
        <v>331209</v>
      </c>
      <c r="M127" s="78">
        <f t="shared" si="72"/>
        <v>8280230</v>
      </c>
      <c r="O127" s="87">
        <v>123</v>
      </c>
      <c r="P127" s="87">
        <f t="shared" si="73"/>
        <v>419606</v>
      </c>
      <c r="Q127" s="87">
        <f t="shared" si="116"/>
        <v>293725</v>
      </c>
      <c r="R127" s="87">
        <f t="shared" si="116"/>
        <v>209804</v>
      </c>
      <c r="S127" s="87">
        <f t="shared" si="116"/>
        <v>209804</v>
      </c>
      <c r="T127" s="87">
        <f t="shared" si="116"/>
        <v>209804</v>
      </c>
      <c r="U127" s="87">
        <f t="shared" si="116"/>
        <v>209804</v>
      </c>
      <c r="V127" s="87">
        <f t="shared" si="124"/>
        <v>724520</v>
      </c>
      <c r="W127" s="87">
        <f t="shared" si="117"/>
        <v>310509</v>
      </c>
      <c r="X127" s="87">
        <f t="shared" si="117"/>
        <v>621018</v>
      </c>
      <c r="Y127" s="87">
        <f t="shared" si="117"/>
        <v>414011</v>
      </c>
      <c r="Z127" s="87">
        <f t="shared" si="117"/>
        <v>10350288</v>
      </c>
      <c r="AB127" s="93">
        <v>123</v>
      </c>
      <c r="AC127" s="93">
        <f t="shared" si="118"/>
        <v>520311</v>
      </c>
      <c r="AD127" s="93">
        <f t="shared" si="118"/>
        <v>364219</v>
      </c>
      <c r="AE127" s="93">
        <f t="shared" si="118"/>
        <v>260157</v>
      </c>
      <c r="AF127" s="93">
        <f t="shared" si="118"/>
        <v>260157</v>
      </c>
      <c r="AG127" s="93">
        <f t="shared" si="118"/>
        <v>260157</v>
      </c>
      <c r="AH127" s="93">
        <f t="shared" si="125"/>
        <v>260157</v>
      </c>
      <c r="AI127" s="93">
        <f t="shared" si="119"/>
        <v>898405</v>
      </c>
      <c r="AJ127" s="93">
        <f t="shared" si="119"/>
        <v>385031</v>
      </c>
      <c r="AK127" s="93">
        <f t="shared" si="119"/>
        <v>770062</v>
      </c>
      <c r="AL127" s="93">
        <f t="shared" si="119"/>
        <v>513374</v>
      </c>
      <c r="AM127" s="93">
        <f t="shared" si="119"/>
        <v>12834357</v>
      </c>
      <c r="AO127" s="99">
        <v>123</v>
      </c>
      <c r="AP127" s="99">
        <f t="shared" si="120"/>
        <v>654585</v>
      </c>
      <c r="AQ127" s="99">
        <f t="shared" si="120"/>
        <v>458211</v>
      </c>
      <c r="AR127" s="99">
        <f t="shared" si="120"/>
        <v>327294</v>
      </c>
      <c r="AS127" s="99">
        <f t="shared" si="120"/>
        <v>327294</v>
      </c>
      <c r="AT127" s="99">
        <f t="shared" si="120"/>
        <v>327294</v>
      </c>
      <c r="AU127" s="99">
        <f t="shared" si="126"/>
        <v>327294</v>
      </c>
      <c r="AV127" s="99">
        <f t="shared" si="121"/>
        <v>1130251</v>
      </c>
      <c r="AW127" s="99">
        <f t="shared" si="121"/>
        <v>484394</v>
      </c>
      <c r="AX127" s="99">
        <f t="shared" si="121"/>
        <v>968788</v>
      </c>
      <c r="AY127" s="99">
        <f t="shared" si="121"/>
        <v>645858</v>
      </c>
      <c r="AZ127" s="99">
        <f t="shared" si="121"/>
        <v>16146449</v>
      </c>
      <c r="BB127" s="105">
        <v>123</v>
      </c>
      <c r="BC127" s="105">
        <f t="shared" si="122"/>
        <v>839212</v>
      </c>
      <c r="BD127" s="105">
        <f t="shared" si="122"/>
        <v>587450</v>
      </c>
      <c r="BE127" s="105">
        <f t="shared" si="122"/>
        <v>419608</v>
      </c>
      <c r="BF127" s="105">
        <f t="shared" si="122"/>
        <v>419608</v>
      </c>
      <c r="BG127" s="105">
        <f t="shared" si="122"/>
        <v>419608</v>
      </c>
      <c r="BH127" s="105">
        <f t="shared" si="127"/>
        <v>419608</v>
      </c>
      <c r="BI127" s="105">
        <f t="shared" si="123"/>
        <v>1449040</v>
      </c>
      <c r="BJ127" s="105">
        <f t="shared" si="123"/>
        <v>621018</v>
      </c>
      <c r="BK127" s="105">
        <f t="shared" si="123"/>
        <v>1242036</v>
      </c>
      <c r="BL127" s="105">
        <f t="shared" si="123"/>
        <v>828023</v>
      </c>
      <c r="BM127" s="105">
        <f t="shared" si="123"/>
        <v>20700576</v>
      </c>
      <c r="BO127" s="111">
        <v>123</v>
      </c>
      <c r="BP127" s="111">
        <f t="shared" si="75"/>
        <v>1377168</v>
      </c>
      <c r="BQ127" s="111">
        <f t="shared" si="76"/>
        <v>964021</v>
      </c>
      <c r="BR127" s="111">
        <f t="shared" si="77"/>
        <v>688587</v>
      </c>
      <c r="BS127" s="111">
        <f t="shared" si="78"/>
        <v>688587</v>
      </c>
      <c r="BT127" s="111">
        <f t="shared" si="79"/>
        <v>688587</v>
      </c>
      <c r="BU127" s="111">
        <f t="shared" si="80"/>
        <v>688587</v>
      </c>
      <c r="BV127" s="111">
        <f t="shared" si="81"/>
        <v>2377912</v>
      </c>
      <c r="BW127" s="111">
        <f t="shared" si="82"/>
        <v>1019106</v>
      </c>
      <c r="BX127" s="111">
        <f t="shared" si="83"/>
        <v>2038213</v>
      </c>
      <c r="BY127" s="111">
        <f t="shared" si="84"/>
        <v>1358807</v>
      </c>
      <c r="BZ127" s="111">
        <f t="shared" si="85"/>
        <v>33970176</v>
      </c>
      <c r="CB127" s="117">
        <v>123</v>
      </c>
      <c r="CC127" s="117">
        <f t="shared" si="105"/>
        <v>1807533</v>
      </c>
      <c r="CD127" s="117">
        <f t="shared" si="106"/>
        <v>1265278</v>
      </c>
      <c r="CE127" s="117">
        <f t="shared" si="107"/>
        <v>903770</v>
      </c>
      <c r="CF127" s="117">
        <f t="shared" si="108"/>
        <v>903770</v>
      </c>
      <c r="CG127" s="117">
        <f t="shared" si="109"/>
        <v>903770</v>
      </c>
      <c r="CH127" s="117">
        <f t="shared" si="110"/>
        <v>903770</v>
      </c>
      <c r="CI127" s="117">
        <f t="shared" si="111"/>
        <v>3121010</v>
      </c>
      <c r="CJ127" s="117">
        <f t="shared" si="112"/>
        <v>1337577</v>
      </c>
      <c r="CK127" s="117">
        <f t="shared" si="113"/>
        <v>2675155</v>
      </c>
      <c r="CL127" s="117">
        <f t="shared" si="114"/>
        <v>1783434</v>
      </c>
      <c r="CM127" s="117">
        <f t="shared" si="115"/>
        <v>44585856</v>
      </c>
    </row>
    <row r="128" ht="16.5" spans="1:91">
      <c r="A128" s="78">
        <v>124</v>
      </c>
      <c r="B128" s="78">
        <f t="shared" si="97"/>
        <v>350185</v>
      </c>
      <c r="C128" s="86">
        <v>14500</v>
      </c>
      <c r="D128" s="78">
        <f t="shared" si="63"/>
        <v>245130</v>
      </c>
      <c r="E128" s="78">
        <f t="shared" si="64"/>
        <v>175093</v>
      </c>
      <c r="F128" s="78">
        <f t="shared" si="65"/>
        <v>175093</v>
      </c>
      <c r="G128" s="78">
        <f t="shared" si="66"/>
        <v>175093</v>
      </c>
      <c r="H128" s="78">
        <f t="shared" si="67"/>
        <v>175093</v>
      </c>
      <c r="I128" s="78">
        <f t="shared" si="68"/>
        <v>604653</v>
      </c>
      <c r="J128" s="78">
        <f t="shared" si="69"/>
        <v>259137</v>
      </c>
      <c r="K128" s="78">
        <f t="shared" si="70"/>
        <v>518274</v>
      </c>
      <c r="L128" s="78">
        <f t="shared" si="71"/>
        <v>345516</v>
      </c>
      <c r="M128" s="78">
        <f t="shared" si="72"/>
        <v>8637897</v>
      </c>
      <c r="O128" s="87">
        <v>124</v>
      </c>
      <c r="P128" s="87">
        <f t="shared" si="73"/>
        <v>437731</v>
      </c>
      <c r="Q128" s="87">
        <f t="shared" si="116"/>
        <v>306413</v>
      </c>
      <c r="R128" s="87">
        <f t="shared" si="116"/>
        <v>218866</v>
      </c>
      <c r="S128" s="87">
        <f t="shared" si="116"/>
        <v>218866</v>
      </c>
      <c r="T128" s="87">
        <f t="shared" si="116"/>
        <v>218866</v>
      </c>
      <c r="U128" s="87">
        <f t="shared" si="116"/>
        <v>218866</v>
      </c>
      <c r="V128" s="87">
        <f t="shared" si="124"/>
        <v>755816</v>
      </c>
      <c r="W128" s="87">
        <f t="shared" si="117"/>
        <v>323921</v>
      </c>
      <c r="X128" s="87">
        <f t="shared" si="117"/>
        <v>647843</v>
      </c>
      <c r="Y128" s="87">
        <f t="shared" si="117"/>
        <v>431895</v>
      </c>
      <c r="Z128" s="87">
        <f t="shared" si="117"/>
        <v>10797371</v>
      </c>
      <c r="AB128" s="93">
        <v>124</v>
      </c>
      <c r="AC128" s="93">
        <f t="shared" si="118"/>
        <v>542786</v>
      </c>
      <c r="AD128" s="93">
        <f t="shared" si="118"/>
        <v>379952</v>
      </c>
      <c r="AE128" s="93">
        <f t="shared" si="118"/>
        <v>271394</v>
      </c>
      <c r="AF128" s="93">
        <f t="shared" si="118"/>
        <v>271394</v>
      </c>
      <c r="AG128" s="93">
        <f t="shared" si="118"/>
        <v>271394</v>
      </c>
      <c r="AH128" s="93">
        <f t="shared" si="125"/>
        <v>271394</v>
      </c>
      <c r="AI128" s="93">
        <f t="shared" si="119"/>
        <v>937212</v>
      </c>
      <c r="AJ128" s="93">
        <f t="shared" si="119"/>
        <v>401662</v>
      </c>
      <c r="AK128" s="93">
        <f t="shared" si="119"/>
        <v>803325</v>
      </c>
      <c r="AL128" s="93">
        <f t="shared" si="119"/>
        <v>535550</v>
      </c>
      <c r="AM128" s="93">
        <f t="shared" si="119"/>
        <v>13388740</v>
      </c>
      <c r="AO128" s="99">
        <v>124</v>
      </c>
      <c r="AP128" s="99">
        <f t="shared" si="120"/>
        <v>682860</v>
      </c>
      <c r="AQ128" s="99">
        <f t="shared" si="120"/>
        <v>478004</v>
      </c>
      <c r="AR128" s="99">
        <f t="shared" si="120"/>
        <v>341431</v>
      </c>
      <c r="AS128" s="99">
        <f t="shared" si="120"/>
        <v>341431</v>
      </c>
      <c r="AT128" s="99">
        <f t="shared" si="120"/>
        <v>341431</v>
      </c>
      <c r="AU128" s="99">
        <f t="shared" si="126"/>
        <v>341431</v>
      </c>
      <c r="AV128" s="99">
        <f t="shared" si="121"/>
        <v>1179073</v>
      </c>
      <c r="AW128" s="99">
        <f t="shared" si="121"/>
        <v>505317</v>
      </c>
      <c r="AX128" s="99">
        <f t="shared" si="121"/>
        <v>1010635</v>
      </c>
      <c r="AY128" s="99">
        <f t="shared" si="121"/>
        <v>673756</v>
      </c>
      <c r="AZ128" s="99">
        <f t="shared" si="121"/>
        <v>16843899</v>
      </c>
      <c r="BB128" s="105">
        <v>124</v>
      </c>
      <c r="BC128" s="105">
        <f t="shared" si="122"/>
        <v>875462</v>
      </c>
      <c r="BD128" s="105">
        <f t="shared" si="122"/>
        <v>612826</v>
      </c>
      <c r="BE128" s="105">
        <f t="shared" si="122"/>
        <v>437732</v>
      </c>
      <c r="BF128" s="105">
        <f t="shared" si="122"/>
        <v>437732</v>
      </c>
      <c r="BG128" s="105">
        <f t="shared" si="122"/>
        <v>437732</v>
      </c>
      <c r="BH128" s="105">
        <f t="shared" si="127"/>
        <v>437732</v>
      </c>
      <c r="BI128" s="105">
        <f t="shared" si="123"/>
        <v>1511632</v>
      </c>
      <c r="BJ128" s="105">
        <f t="shared" si="123"/>
        <v>647842</v>
      </c>
      <c r="BK128" s="105">
        <f t="shared" si="123"/>
        <v>1295686</v>
      </c>
      <c r="BL128" s="105">
        <f t="shared" si="123"/>
        <v>863790</v>
      </c>
      <c r="BM128" s="105">
        <f t="shared" si="123"/>
        <v>21594742</v>
      </c>
      <c r="BO128" s="111">
        <v>124</v>
      </c>
      <c r="BP128" s="111">
        <f t="shared" si="75"/>
        <v>1436656</v>
      </c>
      <c r="BQ128" s="111">
        <f t="shared" si="76"/>
        <v>1005663</v>
      </c>
      <c r="BR128" s="111">
        <f t="shared" si="77"/>
        <v>718329</v>
      </c>
      <c r="BS128" s="111">
        <f t="shared" si="78"/>
        <v>718329</v>
      </c>
      <c r="BT128" s="111">
        <f t="shared" si="79"/>
        <v>718329</v>
      </c>
      <c r="BU128" s="111">
        <f t="shared" si="80"/>
        <v>718329</v>
      </c>
      <c r="BV128" s="111">
        <f t="shared" si="81"/>
        <v>2480627</v>
      </c>
      <c r="BW128" s="111">
        <f t="shared" si="82"/>
        <v>1063125</v>
      </c>
      <c r="BX128" s="111">
        <f t="shared" si="83"/>
        <v>2126254</v>
      </c>
      <c r="BY128" s="111">
        <f t="shared" si="84"/>
        <v>1417502</v>
      </c>
      <c r="BZ128" s="111">
        <f t="shared" si="85"/>
        <v>35437525</v>
      </c>
      <c r="CB128" s="117">
        <v>124</v>
      </c>
      <c r="CC128" s="117">
        <f t="shared" si="105"/>
        <v>1885611</v>
      </c>
      <c r="CD128" s="117">
        <f t="shared" si="106"/>
        <v>1319933</v>
      </c>
      <c r="CE128" s="117">
        <f t="shared" si="107"/>
        <v>942807</v>
      </c>
      <c r="CF128" s="117">
        <f t="shared" si="108"/>
        <v>942807</v>
      </c>
      <c r="CG128" s="117">
        <f t="shared" si="109"/>
        <v>942807</v>
      </c>
      <c r="CH128" s="117">
        <f t="shared" si="110"/>
        <v>942807</v>
      </c>
      <c r="CI128" s="117">
        <f t="shared" si="111"/>
        <v>3255823</v>
      </c>
      <c r="CJ128" s="117">
        <f t="shared" si="112"/>
        <v>1395352</v>
      </c>
      <c r="CK128" s="117">
        <f t="shared" si="113"/>
        <v>2790708</v>
      </c>
      <c r="CL128" s="117">
        <f t="shared" si="114"/>
        <v>1860471</v>
      </c>
      <c r="CM128" s="117">
        <f t="shared" si="115"/>
        <v>46511752</v>
      </c>
    </row>
    <row r="129" ht="16.5" spans="1:91">
      <c r="A129" s="78">
        <v>125</v>
      </c>
      <c r="B129" s="78">
        <f t="shared" si="97"/>
        <v>364685</v>
      </c>
      <c r="C129" s="86">
        <v>14500</v>
      </c>
      <c r="D129" s="78">
        <f t="shared" si="63"/>
        <v>255280</v>
      </c>
      <c r="E129" s="78">
        <f t="shared" si="64"/>
        <v>182343</v>
      </c>
      <c r="F129" s="78">
        <f t="shared" si="65"/>
        <v>182343</v>
      </c>
      <c r="G129" s="78">
        <f t="shared" si="66"/>
        <v>182343</v>
      </c>
      <c r="H129" s="78">
        <f t="shared" si="67"/>
        <v>182343</v>
      </c>
      <c r="I129" s="78">
        <f t="shared" si="68"/>
        <v>629689</v>
      </c>
      <c r="J129" s="78">
        <f t="shared" si="69"/>
        <v>269867</v>
      </c>
      <c r="K129" s="78">
        <f t="shared" si="70"/>
        <v>539734</v>
      </c>
      <c r="L129" s="78">
        <f t="shared" si="71"/>
        <v>359823</v>
      </c>
      <c r="M129" s="78">
        <f t="shared" si="72"/>
        <v>8995563</v>
      </c>
      <c r="O129" s="87">
        <v>125</v>
      </c>
      <c r="P129" s="87">
        <f t="shared" si="73"/>
        <v>455856</v>
      </c>
      <c r="Q129" s="87">
        <f t="shared" si="116"/>
        <v>319100</v>
      </c>
      <c r="R129" s="87">
        <f t="shared" si="116"/>
        <v>227929</v>
      </c>
      <c r="S129" s="87">
        <f t="shared" si="116"/>
        <v>227929</v>
      </c>
      <c r="T129" s="87">
        <f t="shared" si="116"/>
        <v>227929</v>
      </c>
      <c r="U129" s="87">
        <f t="shared" si="116"/>
        <v>227929</v>
      </c>
      <c r="V129" s="87">
        <f t="shared" si="124"/>
        <v>787111</v>
      </c>
      <c r="W129" s="87">
        <f t="shared" si="117"/>
        <v>337334</v>
      </c>
      <c r="X129" s="87">
        <f t="shared" si="117"/>
        <v>674668</v>
      </c>
      <c r="Y129" s="87">
        <f t="shared" si="117"/>
        <v>449779</v>
      </c>
      <c r="Z129" s="87">
        <f t="shared" si="117"/>
        <v>11244454</v>
      </c>
      <c r="AB129" s="93">
        <v>125</v>
      </c>
      <c r="AC129" s="93">
        <f t="shared" si="118"/>
        <v>565261</v>
      </c>
      <c r="AD129" s="93">
        <f t="shared" si="118"/>
        <v>395684</v>
      </c>
      <c r="AE129" s="93">
        <f t="shared" si="118"/>
        <v>282632</v>
      </c>
      <c r="AF129" s="93">
        <f t="shared" si="118"/>
        <v>282632</v>
      </c>
      <c r="AG129" s="93">
        <f t="shared" si="118"/>
        <v>282632</v>
      </c>
      <c r="AH129" s="93">
        <f t="shared" si="125"/>
        <v>282632</v>
      </c>
      <c r="AI129" s="93">
        <f t="shared" si="119"/>
        <v>976018</v>
      </c>
      <c r="AJ129" s="93">
        <f t="shared" si="119"/>
        <v>418294</v>
      </c>
      <c r="AK129" s="93">
        <f t="shared" si="119"/>
        <v>836588</v>
      </c>
      <c r="AL129" s="93">
        <f t="shared" si="119"/>
        <v>557726</v>
      </c>
      <c r="AM129" s="93">
        <f t="shared" si="119"/>
        <v>13943123</v>
      </c>
      <c r="AO129" s="99">
        <v>125</v>
      </c>
      <c r="AP129" s="99">
        <f t="shared" si="120"/>
        <v>711135</v>
      </c>
      <c r="AQ129" s="99">
        <f t="shared" si="120"/>
        <v>497796</v>
      </c>
      <c r="AR129" s="99">
        <f t="shared" si="120"/>
        <v>355569</v>
      </c>
      <c r="AS129" s="99">
        <f t="shared" si="120"/>
        <v>355569</v>
      </c>
      <c r="AT129" s="99">
        <f t="shared" si="120"/>
        <v>355569</v>
      </c>
      <c r="AU129" s="99">
        <f t="shared" si="126"/>
        <v>355569</v>
      </c>
      <c r="AV129" s="99">
        <f t="shared" si="121"/>
        <v>1227894</v>
      </c>
      <c r="AW129" s="99">
        <f t="shared" si="121"/>
        <v>526241</v>
      </c>
      <c r="AX129" s="99">
        <f t="shared" si="121"/>
        <v>1052482</v>
      </c>
      <c r="AY129" s="99">
        <f t="shared" si="121"/>
        <v>701655</v>
      </c>
      <c r="AZ129" s="99">
        <f t="shared" si="121"/>
        <v>17541348</v>
      </c>
      <c r="BB129" s="105">
        <v>125</v>
      </c>
      <c r="BC129" s="105">
        <f t="shared" si="122"/>
        <v>911712</v>
      </c>
      <c r="BD129" s="105">
        <f t="shared" si="122"/>
        <v>638200</v>
      </c>
      <c r="BE129" s="105">
        <f t="shared" si="122"/>
        <v>455858</v>
      </c>
      <c r="BF129" s="105">
        <f t="shared" si="122"/>
        <v>455858</v>
      </c>
      <c r="BG129" s="105">
        <f t="shared" si="122"/>
        <v>455858</v>
      </c>
      <c r="BH129" s="105">
        <f t="shared" si="127"/>
        <v>455858</v>
      </c>
      <c r="BI129" s="105">
        <f t="shared" si="123"/>
        <v>1574223</v>
      </c>
      <c r="BJ129" s="105">
        <f t="shared" si="123"/>
        <v>674668</v>
      </c>
      <c r="BK129" s="105">
        <f t="shared" si="123"/>
        <v>1349336</v>
      </c>
      <c r="BL129" s="105">
        <f t="shared" si="123"/>
        <v>899558</v>
      </c>
      <c r="BM129" s="105">
        <f t="shared" si="123"/>
        <v>22488908</v>
      </c>
      <c r="BO129" s="111">
        <v>125</v>
      </c>
      <c r="BP129" s="111">
        <f t="shared" si="75"/>
        <v>1496143</v>
      </c>
      <c r="BQ129" s="111">
        <f t="shared" si="76"/>
        <v>1047303</v>
      </c>
      <c r="BR129" s="111">
        <f t="shared" si="77"/>
        <v>748075</v>
      </c>
      <c r="BS129" s="111">
        <f t="shared" si="78"/>
        <v>748075</v>
      </c>
      <c r="BT129" s="111">
        <f t="shared" si="79"/>
        <v>748075</v>
      </c>
      <c r="BU129" s="111">
        <f t="shared" si="80"/>
        <v>748075</v>
      </c>
      <c r="BV129" s="111">
        <f t="shared" si="81"/>
        <v>2583340</v>
      </c>
      <c r="BW129" s="111">
        <f t="shared" si="82"/>
        <v>1107147</v>
      </c>
      <c r="BX129" s="111">
        <f t="shared" si="83"/>
        <v>2214295</v>
      </c>
      <c r="BY129" s="111">
        <f t="shared" si="84"/>
        <v>1476198</v>
      </c>
      <c r="BZ129" s="111">
        <f t="shared" si="85"/>
        <v>36904875</v>
      </c>
      <c r="CB129" s="117">
        <v>125</v>
      </c>
      <c r="CC129" s="117">
        <f t="shared" si="105"/>
        <v>1963688</v>
      </c>
      <c r="CD129" s="117">
        <f t="shared" si="106"/>
        <v>1374585</v>
      </c>
      <c r="CE129" s="117">
        <f t="shared" si="107"/>
        <v>981848</v>
      </c>
      <c r="CF129" s="117">
        <f t="shared" si="108"/>
        <v>981848</v>
      </c>
      <c r="CG129" s="117">
        <f t="shared" si="109"/>
        <v>981848</v>
      </c>
      <c r="CH129" s="117">
        <f t="shared" si="110"/>
        <v>981848</v>
      </c>
      <c r="CI129" s="117">
        <f t="shared" si="111"/>
        <v>3390634</v>
      </c>
      <c r="CJ129" s="117">
        <f t="shared" si="112"/>
        <v>1453130</v>
      </c>
      <c r="CK129" s="117">
        <f t="shared" si="113"/>
        <v>2906262</v>
      </c>
      <c r="CL129" s="117">
        <f t="shared" si="114"/>
        <v>1937510</v>
      </c>
      <c r="CM129" s="117">
        <f t="shared" si="115"/>
        <v>48437648</v>
      </c>
    </row>
    <row r="130" ht="16.5" spans="1:91">
      <c r="A130" s="78">
        <v>126</v>
      </c>
      <c r="B130" s="78">
        <f t="shared" si="97"/>
        <v>379185</v>
      </c>
      <c r="C130" s="86">
        <v>14500</v>
      </c>
      <c r="D130" s="78">
        <f t="shared" si="63"/>
        <v>265430</v>
      </c>
      <c r="E130" s="78">
        <f t="shared" si="64"/>
        <v>189593</v>
      </c>
      <c r="F130" s="78">
        <f t="shared" si="65"/>
        <v>189593</v>
      </c>
      <c r="G130" s="78">
        <f t="shared" si="66"/>
        <v>189593</v>
      </c>
      <c r="H130" s="78">
        <f t="shared" si="67"/>
        <v>189593</v>
      </c>
      <c r="I130" s="78">
        <f t="shared" si="68"/>
        <v>654726</v>
      </c>
      <c r="J130" s="78">
        <f t="shared" si="69"/>
        <v>280597</v>
      </c>
      <c r="K130" s="78">
        <f t="shared" si="70"/>
        <v>561194</v>
      </c>
      <c r="L130" s="78">
        <f t="shared" si="71"/>
        <v>374129</v>
      </c>
      <c r="M130" s="78">
        <f t="shared" si="72"/>
        <v>9353230</v>
      </c>
      <c r="O130" s="87">
        <v>126</v>
      </c>
      <c r="P130" s="87">
        <f t="shared" si="73"/>
        <v>473981</v>
      </c>
      <c r="Q130" s="87">
        <f t="shared" si="116"/>
        <v>331788</v>
      </c>
      <c r="R130" s="87">
        <f t="shared" si="116"/>
        <v>236991</v>
      </c>
      <c r="S130" s="87">
        <f t="shared" si="116"/>
        <v>236991</v>
      </c>
      <c r="T130" s="87">
        <f t="shared" si="116"/>
        <v>236991</v>
      </c>
      <c r="U130" s="87">
        <f t="shared" si="116"/>
        <v>236991</v>
      </c>
      <c r="V130" s="87">
        <f t="shared" si="124"/>
        <v>818408</v>
      </c>
      <c r="W130" s="87">
        <f t="shared" si="117"/>
        <v>350746</v>
      </c>
      <c r="X130" s="87">
        <f t="shared" si="117"/>
        <v>701493</v>
      </c>
      <c r="Y130" s="87">
        <f t="shared" si="117"/>
        <v>467661</v>
      </c>
      <c r="Z130" s="87">
        <f t="shared" si="117"/>
        <v>11691538</v>
      </c>
      <c r="AB130" s="93">
        <v>126</v>
      </c>
      <c r="AC130" s="93">
        <f t="shared" si="118"/>
        <v>587736</v>
      </c>
      <c r="AD130" s="93">
        <f t="shared" si="118"/>
        <v>411417</v>
      </c>
      <c r="AE130" s="93">
        <f t="shared" si="118"/>
        <v>293869</v>
      </c>
      <c r="AF130" s="93">
        <f t="shared" si="118"/>
        <v>293869</v>
      </c>
      <c r="AG130" s="93">
        <f t="shared" si="118"/>
        <v>293869</v>
      </c>
      <c r="AH130" s="93">
        <f t="shared" si="125"/>
        <v>293869</v>
      </c>
      <c r="AI130" s="93">
        <f t="shared" si="119"/>
        <v>1014826</v>
      </c>
      <c r="AJ130" s="93">
        <f t="shared" si="119"/>
        <v>434925</v>
      </c>
      <c r="AK130" s="93">
        <f t="shared" si="119"/>
        <v>869851</v>
      </c>
      <c r="AL130" s="93">
        <f t="shared" si="119"/>
        <v>579900</v>
      </c>
      <c r="AM130" s="93">
        <f t="shared" si="119"/>
        <v>14497507</v>
      </c>
      <c r="AO130" s="99">
        <v>126</v>
      </c>
      <c r="AP130" s="99">
        <f t="shared" si="120"/>
        <v>739410</v>
      </c>
      <c r="AQ130" s="99">
        <f t="shared" si="120"/>
        <v>517589</v>
      </c>
      <c r="AR130" s="99">
        <f t="shared" si="120"/>
        <v>369706</v>
      </c>
      <c r="AS130" s="99">
        <f t="shared" si="120"/>
        <v>369706</v>
      </c>
      <c r="AT130" s="99">
        <f t="shared" si="120"/>
        <v>369706</v>
      </c>
      <c r="AU130" s="99">
        <f t="shared" si="126"/>
        <v>369706</v>
      </c>
      <c r="AV130" s="99">
        <f t="shared" si="121"/>
        <v>1276717</v>
      </c>
      <c r="AW130" s="99">
        <f t="shared" si="121"/>
        <v>547164</v>
      </c>
      <c r="AX130" s="99">
        <f t="shared" si="121"/>
        <v>1094329</v>
      </c>
      <c r="AY130" s="99">
        <f t="shared" si="121"/>
        <v>729552</v>
      </c>
      <c r="AZ130" s="99">
        <f t="shared" si="121"/>
        <v>18238799</v>
      </c>
      <c r="BB130" s="105">
        <v>126</v>
      </c>
      <c r="BC130" s="105">
        <f t="shared" si="122"/>
        <v>947962</v>
      </c>
      <c r="BD130" s="105">
        <f t="shared" si="122"/>
        <v>663576</v>
      </c>
      <c r="BE130" s="105">
        <f t="shared" si="122"/>
        <v>473982</v>
      </c>
      <c r="BF130" s="105">
        <f t="shared" si="122"/>
        <v>473982</v>
      </c>
      <c r="BG130" s="105">
        <f t="shared" si="122"/>
        <v>473982</v>
      </c>
      <c r="BH130" s="105">
        <f t="shared" si="127"/>
        <v>473982</v>
      </c>
      <c r="BI130" s="105">
        <f t="shared" si="123"/>
        <v>1636817</v>
      </c>
      <c r="BJ130" s="105">
        <f t="shared" si="123"/>
        <v>701492</v>
      </c>
      <c r="BK130" s="105">
        <f t="shared" si="123"/>
        <v>1402986</v>
      </c>
      <c r="BL130" s="105">
        <f t="shared" si="123"/>
        <v>935323</v>
      </c>
      <c r="BM130" s="105">
        <f t="shared" si="123"/>
        <v>23383076</v>
      </c>
      <c r="BO130" s="111">
        <v>126</v>
      </c>
      <c r="BP130" s="111">
        <f t="shared" si="75"/>
        <v>1555630</v>
      </c>
      <c r="BQ130" s="111">
        <f t="shared" si="76"/>
        <v>1088945</v>
      </c>
      <c r="BR130" s="111">
        <f t="shared" si="77"/>
        <v>777817</v>
      </c>
      <c r="BS130" s="111">
        <f t="shared" si="78"/>
        <v>777817</v>
      </c>
      <c r="BT130" s="111">
        <f t="shared" si="79"/>
        <v>777817</v>
      </c>
      <c r="BU130" s="111">
        <f t="shared" si="80"/>
        <v>777817</v>
      </c>
      <c r="BV130" s="111">
        <f t="shared" si="81"/>
        <v>2686059</v>
      </c>
      <c r="BW130" s="111">
        <f t="shared" si="82"/>
        <v>1151166</v>
      </c>
      <c r="BX130" s="111">
        <f t="shared" si="83"/>
        <v>2302336</v>
      </c>
      <c r="BY130" s="111">
        <f t="shared" si="84"/>
        <v>1534889</v>
      </c>
      <c r="BZ130" s="111">
        <f t="shared" si="85"/>
        <v>38372227</v>
      </c>
      <c r="CB130" s="117">
        <v>126</v>
      </c>
      <c r="CC130" s="117">
        <f t="shared" si="105"/>
        <v>2041764</v>
      </c>
      <c r="CD130" s="117">
        <f t="shared" si="106"/>
        <v>1429240</v>
      </c>
      <c r="CE130" s="117">
        <f t="shared" si="107"/>
        <v>1020885</v>
      </c>
      <c r="CF130" s="117">
        <f t="shared" si="108"/>
        <v>1020885</v>
      </c>
      <c r="CG130" s="117">
        <f t="shared" si="109"/>
        <v>1020885</v>
      </c>
      <c r="CH130" s="117">
        <f t="shared" si="110"/>
        <v>1020885</v>
      </c>
      <c r="CI130" s="117">
        <f t="shared" si="111"/>
        <v>3525452</v>
      </c>
      <c r="CJ130" s="117">
        <f t="shared" si="112"/>
        <v>1510905</v>
      </c>
      <c r="CK130" s="117">
        <f t="shared" si="113"/>
        <v>3021816</v>
      </c>
      <c r="CL130" s="117">
        <f t="shared" si="114"/>
        <v>2014542</v>
      </c>
      <c r="CM130" s="117">
        <f t="shared" si="115"/>
        <v>50363548</v>
      </c>
    </row>
    <row r="131" ht="16.5" spans="1:91">
      <c r="A131" s="78">
        <v>127</v>
      </c>
      <c r="B131" s="78">
        <f t="shared" si="97"/>
        <v>393685</v>
      </c>
      <c r="C131" s="86">
        <v>14500</v>
      </c>
      <c r="D131" s="78">
        <f t="shared" si="63"/>
        <v>275580</v>
      </c>
      <c r="E131" s="78">
        <f t="shared" si="64"/>
        <v>196843</v>
      </c>
      <c r="F131" s="78">
        <f t="shared" si="65"/>
        <v>196843</v>
      </c>
      <c r="G131" s="78">
        <f t="shared" si="66"/>
        <v>196843</v>
      </c>
      <c r="H131" s="78">
        <f t="shared" si="67"/>
        <v>196843</v>
      </c>
      <c r="I131" s="78">
        <f t="shared" si="68"/>
        <v>679763</v>
      </c>
      <c r="J131" s="78">
        <f t="shared" si="69"/>
        <v>291327</v>
      </c>
      <c r="K131" s="78">
        <f t="shared" si="70"/>
        <v>582654</v>
      </c>
      <c r="L131" s="78">
        <f t="shared" si="71"/>
        <v>388436</v>
      </c>
      <c r="M131" s="78">
        <f t="shared" si="72"/>
        <v>9710897</v>
      </c>
      <c r="O131" s="87">
        <v>127</v>
      </c>
      <c r="P131" s="87">
        <f t="shared" si="73"/>
        <v>492106</v>
      </c>
      <c r="Q131" s="87">
        <f t="shared" si="116"/>
        <v>344475</v>
      </c>
      <c r="R131" s="87">
        <f t="shared" si="116"/>
        <v>246054</v>
      </c>
      <c r="S131" s="87">
        <f t="shared" si="116"/>
        <v>246054</v>
      </c>
      <c r="T131" s="87">
        <f t="shared" si="116"/>
        <v>246054</v>
      </c>
      <c r="U131" s="87">
        <f t="shared" si="116"/>
        <v>246054</v>
      </c>
      <c r="V131" s="87">
        <f t="shared" si="124"/>
        <v>849704</v>
      </c>
      <c r="W131" s="87">
        <f t="shared" si="117"/>
        <v>364159</v>
      </c>
      <c r="X131" s="87">
        <f t="shared" si="117"/>
        <v>728318</v>
      </c>
      <c r="Y131" s="87">
        <f t="shared" si="117"/>
        <v>485545</v>
      </c>
      <c r="Z131" s="87">
        <f t="shared" si="117"/>
        <v>12138621</v>
      </c>
      <c r="AB131" s="93">
        <v>127</v>
      </c>
      <c r="AC131" s="93">
        <f t="shared" si="118"/>
        <v>610211</v>
      </c>
      <c r="AD131" s="93">
        <f t="shared" si="118"/>
        <v>427149</v>
      </c>
      <c r="AE131" s="93">
        <f t="shared" si="118"/>
        <v>305107</v>
      </c>
      <c r="AF131" s="93">
        <f t="shared" si="118"/>
        <v>305107</v>
      </c>
      <c r="AG131" s="93">
        <f t="shared" si="118"/>
        <v>305107</v>
      </c>
      <c r="AH131" s="93">
        <f t="shared" si="125"/>
        <v>305107</v>
      </c>
      <c r="AI131" s="93">
        <f t="shared" si="119"/>
        <v>1053633</v>
      </c>
      <c r="AJ131" s="93">
        <f t="shared" si="119"/>
        <v>451557</v>
      </c>
      <c r="AK131" s="93">
        <f t="shared" si="119"/>
        <v>903114</v>
      </c>
      <c r="AL131" s="93">
        <f t="shared" si="119"/>
        <v>602076</v>
      </c>
      <c r="AM131" s="93">
        <f t="shared" si="119"/>
        <v>15051890</v>
      </c>
      <c r="AO131" s="99">
        <v>127</v>
      </c>
      <c r="AP131" s="99">
        <f t="shared" si="120"/>
        <v>767685</v>
      </c>
      <c r="AQ131" s="99">
        <f t="shared" si="120"/>
        <v>537381</v>
      </c>
      <c r="AR131" s="99">
        <f t="shared" si="120"/>
        <v>383844</v>
      </c>
      <c r="AS131" s="99">
        <f t="shared" si="120"/>
        <v>383844</v>
      </c>
      <c r="AT131" s="99">
        <f t="shared" si="120"/>
        <v>383844</v>
      </c>
      <c r="AU131" s="99">
        <f t="shared" si="126"/>
        <v>383844</v>
      </c>
      <c r="AV131" s="99">
        <f t="shared" si="121"/>
        <v>1325538</v>
      </c>
      <c r="AW131" s="99">
        <f t="shared" si="121"/>
        <v>568088</v>
      </c>
      <c r="AX131" s="99">
        <f t="shared" si="121"/>
        <v>1136176</v>
      </c>
      <c r="AY131" s="99">
        <f t="shared" si="121"/>
        <v>757450</v>
      </c>
      <c r="AZ131" s="99">
        <f t="shared" si="121"/>
        <v>18936249</v>
      </c>
      <c r="BB131" s="105">
        <v>127</v>
      </c>
      <c r="BC131" s="105">
        <f t="shared" si="122"/>
        <v>984212</v>
      </c>
      <c r="BD131" s="105">
        <f t="shared" si="122"/>
        <v>688950</v>
      </c>
      <c r="BE131" s="105">
        <f t="shared" si="122"/>
        <v>492108</v>
      </c>
      <c r="BF131" s="105">
        <f t="shared" si="122"/>
        <v>492108</v>
      </c>
      <c r="BG131" s="105">
        <f t="shared" si="122"/>
        <v>492108</v>
      </c>
      <c r="BH131" s="105">
        <f t="shared" si="127"/>
        <v>492108</v>
      </c>
      <c r="BI131" s="105">
        <f t="shared" si="123"/>
        <v>1699408</v>
      </c>
      <c r="BJ131" s="105">
        <f t="shared" si="123"/>
        <v>728318</v>
      </c>
      <c r="BK131" s="105">
        <f t="shared" si="123"/>
        <v>1456636</v>
      </c>
      <c r="BL131" s="105">
        <f t="shared" si="123"/>
        <v>971090</v>
      </c>
      <c r="BM131" s="105">
        <f t="shared" si="123"/>
        <v>24277242</v>
      </c>
      <c r="BO131" s="111">
        <v>127</v>
      </c>
      <c r="BP131" s="111">
        <f t="shared" si="75"/>
        <v>1615117</v>
      </c>
      <c r="BQ131" s="111">
        <f t="shared" si="76"/>
        <v>1130585</v>
      </c>
      <c r="BR131" s="111">
        <f t="shared" si="77"/>
        <v>807562</v>
      </c>
      <c r="BS131" s="111">
        <f t="shared" si="78"/>
        <v>807562</v>
      </c>
      <c r="BT131" s="111">
        <f t="shared" si="79"/>
        <v>807562</v>
      </c>
      <c r="BU131" s="111">
        <f t="shared" si="80"/>
        <v>807562</v>
      </c>
      <c r="BV131" s="111">
        <f t="shared" si="81"/>
        <v>2788772</v>
      </c>
      <c r="BW131" s="111">
        <f t="shared" si="82"/>
        <v>1195189</v>
      </c>
      <c r="BX131" s="111">
        <f t="shared" si="83"/>
        <v>2390377</v>
      </c>
      <c r="BY131" s="111">
        <f t="shared" si="84"/>
        <v>1593584</v>
      </c>
      <c r="BZ131" s="111">
        <f t="shared" si="85"/>
        <v>39839577</v>
      </c>
      <c r="CB131" s="117">
        <v>127</v>
      </c>
      <c r="CC131" s="117">
        <f t="shared" si="105"/>
        <v>2119841</v>
      </c>
      <c r="CD131" s="117">
        <f t="shared" si="106"/>
        <v>1483893</v>
      </c>
      <c r="CE131" s="117">
        <f t="shared" si="107"/>
        <v>1059925</v>
      </c>
      <c r="CF131" s="117">
        <f t="shared" si="108"/>
        <v>1059925</v>
      </c>
      <c r="CG131" s="117">
        <f t="shared" si="109"/>
        <v>1059925</v>
      </c>
      <c r="CH131" s="117">
        <f t="shared" si="110"/>
        <v>1059925</v>
      </c>
      <c r="CI131" s="117">
        <f t="shared" si="111"/>
        <v>3660263</v>
      </c>
      <c r="CJ131" s="117">
        <f t="shared" si="112"/>
        <v>1568686</v>
      </c>
      <c r="CK131" s="117">
        <f t="shared" si="113"/>
        <v>3137370</v>
      </c>
      <c r="CL131" s="117">
        <f t="shared" si="114"/>
        <v>2091579</v>
      </c>
      <c r="CM131" s="117">
        <f t="shared" si="115"/>
        <v>52289445</v>
      </c>
    </row>
    <row r="132" ht="16.5" spans="1:91">
      <c r="A132" s="78">
        <v>128</v>
      </c>
      <c r="B132" s="78">
        <f t="shared" si="97"/>
        <v>412185</v>
      </c>
      <c r="C132" s="86">
        <v>18500</v>
      </c>
      <c r="D132" s="78">
        <f t="shared" si="63"/>
        <v>288530</v>
      </c>
      <c r="E132" s="78">
        <f t="shared" si="64"/>
        <v>206093</v>
      </c>
      <c r="F132" s="78">
        <f t="shared" si="65"/>
        <v>206093</v>
      </c>
      <c r="G132" s="78">
        <f t="shared" si="66"/>
        <v>206093</v>
      </c>
      <c r="H132" s="78">
        <f t="shared" si="67"/>
        <v>206093</v>
      </c>
      <c r="I132" s="78">
        <f t="shared" si="68"/>
        <v>711706</v>
      </c>
      <c r="J132" s="78">
        <f t="shared" si="69"/>
        <v>305017</v>
      </c>
      <c r="K132" s="78">
        <f t="shared" si="70"/>
        <v>610034</v>
      </c>
      <c r="L132" s="78">
        <f t="shared" si="71"/>
        <v>406689</v>
      </c>
      <c r="M132" s="78">
        <f t="shared" si="72"/>
        <v>10167230</v>
      </c>
      <c r="O132" s="87">
        <v>128</v>
      </c>
      <c r="P132" s="87">
        <f t="shared" si="73"/>
        <v>515231</v>
      </c>
      <c r="Q132" s="87">
        <f t="shared" si="116"/>
        <v>360663</v>
      </c>
      <c r="R132" s="87">
        <f t="shared" si="116"/>
        <v>257616</v>
      </c>
      <c r="S132" s="87">
        <f t="shared" si="116"/>
        <v>257616</v>
      </c>
      <c r="T132" s="87">
        <f t="shared" si="116"/>
        <v>257616</v>
      </c>
      <c r="U132" s="87">
        <f t="shared" si="116"/>
        <v>257616</v>
      </c>
      <c r="V132" s="87">
        <f t="shared" si="124"/>
        <v>889633</v>
      </c>
      <c r="W132" s="87">
        <f t="shared" si="117"/>
        <v>381271</v>
      </c>
      <c r="X132" s="87">
        <f t="shared" si="117"/>
        <v>762543</v>
      </c>
      <c r="Y132" s="87">
        <f t="shared" si="117"/>
        <v>508361</v>
      </c>
      <c r="Z132" s="87">
        <f t="shared" si="117"/>
        <v>12709038</v>
      </c>
      <c r="AB132" s="93">
        <v>128</v>
      </c>
      <c r="AC132" s="93">
        <f t="shared" si="118"/>
        <v>638886</v>
      </c>
      <c r="AD132" s="93">
        <f t="shared" si="118"/>
        <v>447222</v>
      </c>
      <c r="AE132" s="93">
        <f t="shared" si="118"/>
        <v>319444</v>
      </c>
      <c r="AF132" s="93">
        <f t="shared" si="118"/>
        <v>319444</v>
      </c>
      <c r="AG132" s="93">
        <f t="shared" si="118"/>
        <v>319444</v>
      </c>
      <c r="AH132" s="93">
        <f t="shared" si="125"/>
        <v>319444</v>
      </c>
      <c r="AI132" s="93">
        <f t="shared" si="119"/>
        <v>1103145</v>
      </c>
      <c r="AJ132" s="93">
        <f t="shared" si="119"/>
        <v>472776</v>
      </c>
      <c r="AK132" s="93">
        <f t="shared" si="119"/>
        <v>945553</v>
      </c>
      <c r="AL132" s="93">
        <f t="shared" si="119"/>
        <v>630368</v>
      </c>
      <c r="AM132" s="93">
        <f t="shared" si="119"/>
        <v>15759207</v>
      </c>
      <c r="AO132" s="99">
        <v>128</v>
      </c>
      <c r="AP132" s="99">
        <f t="shared" si="120"/>
        <v>803760</v>
      </c>
      <c r="AQ132" s="99">
        <f t="shared" si="120"/>
        <v>562634</v>
      </c>
      <c r="AR132" s="99">
        <f t="shared" si="120"/>
        <v>401881</v>
      </c>
      <c r="AS132" s="99">
        <f t="shared" si="120"/>
        <v>401881</v>
      </c>
      <c r="AT132" s="99">
        <f t="shared" si="120"/>
        <v>401881</v>
      </c>
      <c r="AU132" s="99">
        <f t="shared" si="126"/>
        <v>401881</v>
      </c>
      <c r="AV132" s="99">
        <f t="shared" si="121"/>
        <v>1387828</v>
      </c>
      <c r="AW132" s="99">
        <f t="shared" si="121"/>
        <v>594783</v>
      </c>
      <c r="AX132" s="99">
        <f t="shared" si="121"/>
        <v>1189567</v>
      </c>
      <c r="AY132" s="99">
        <f t="shared" si="121"/>
        <v>793044</v>
      </c>
      <c r="AZ132" s="99">
        <f t="shared" si="121"/>
        <v>19826099</v>
      </c>
      <c r="BB132" s="105">
        <v>128</v>
      </c>
      <c r="BC132" s="105">
        <f t="shared" si="122"/>
        <v>1030462</v>
      </c>
      <c r="BD132" s="105">
        <f t="shared" si="122"/>
        <v>721326</v>
      </c>
      <c r="BE132" s="105">
        <f t="shared" si="122"/>
        <v>515232</v>
      </c>
      <c r="BF132" s="105">
        <f t="shared" si="122"/>
        <v>515232</v>
      </c>
      <c r="BG132" s="105">
        <f t="shared" si="122"/>
        <v>515232</v>
      </c>
      <c r="BH132" s="105">
        <f t="shared" si="127"/>
        <v>515232</v>
      </c>
      <c r="BI132" s="105">
        <f t="shared" si="123"/>
        <v>1779267</v>
      </c>
      <c r="BJ132" s="105">
        <f t="shared" si="123"/>
        <v>762542</v>
      </c>
      <c r="BK132" s="105">
        <f t="shared" si="123"/>
        <v>1525086</v>
      </c>
      <c r="BL132" s="105">
        <f t="shared" si="123"/>
        <v>1016723</v>
      </c>
      <c r="BM132" s="105">
        <f t="shared" si="123"/>
        <v>25418076</v>
      </c>
      <c r="BO132" s="111">
        <v>128</v>
      </c>
      <c r="BP132" s="111">
        <f t="shared" si="75"/>
        <v>1691015</v>
      </c>
      <c r="BQ132" s="111">
        <f t="shared" si="76"/>
        <v>1183714</v>
      </c>
      <c r="BR132" s="111">
        <f t="shared" si="77"/>
        <v>845509</v>
      </c>
      <c r="BS132" s="111">
        <f t="shared" si="78"/>
        <v>845509</v>
      </c>
      <c r="BT132" s="111">
        <f t="shared" si="79"/>
        <v>845509</v>
      </c>
      <c r="BU132" s="111">
        <f t="shared" si="80"/>
        <v>845509</v>
      </c>
      <c r="BV132" s="111">
        <f t="shared" si="81"/>
        <v>2919823</v>
      </c>
      <c r="BW132" s="111">
        <f t="shared" si="82"/>
        <v>1251351</v>
      </c>
      <c r="BX132" s="111">
        <f t="shared" si="83"/>
        <v>2502705</v>
      </c>
      <c r="BY132" s="111">
        <f t="shared" si="84"/>
        <v>1668469</v>
      </c>
      <c r="BZ132" s="111">
        <f t="shared" si="85"/>
        <v>41711714</v>
      </c>
      <c r="CB132" s="117">
        <v>128</v>
      </c>
      <c r="CC132" s="117">
        <f t="shared" si="105"/>
        <v>2219457</v>
      </c>
      <c r="CD132" s="117">
        <f t="shared" si="106"/>
        <v>1553625</v>
      </c>
      <c r="CE132" s="117">
        <f t="shared" si="107"/>
        <v>1109731</v>
      </c>
      <c r="CF132" s="117">
        <f t="shared" si="108"/>
        <v>1109731</v>
      </c>
      <c r="CG132" s="117">
        <f t="shared" si="109"/>
        <v>1109731</v>
      </c>
      <c r="CH132" s="117">
        <f t="shared" si="110"/>
        <v>1109731</v>
      </c>
      <c r="CI132" s="117">
        <f t="shared" si="111"/>
        <v>3832268</v>
      </c>
      <c r="CJ132" s="117">
        <f t="shared" si="112"/>
        <v>1642398</v>
      </c>
      <c r="CK132" s="117">
        <f t="shared" si="113"/>
        <v>3284800</v>
      </c>
      <c r="CL132" s="117">
        <f t="shared" si="114"/>
        <v>2189866</v>
      </c>
      <c r="CM132" s="117">
        <f t="shared" si="115"/>
        <v>54746625</v>
      </c>
    </row>
    <row r="133" ht="16.5" spans="1:91">
      <c r="A133" s="78">
        <v>129</v>
      </c>
      <c r="B133" s="78">
        <f t="shared" si="97"/>
        <v>430685</v>
      </c>
      <c r="C133" s="86">
        <v>18500</v>
      </c>
      <c r="D133" s="78">
        <f t="shared" si="63"/>
        <v>301480</v>
      </c>
      <c r="E133" s="78">
        <f t="shared" si="64"/>
        <v>215343</v>
      </c>
      <c r="F133" s="78">
        <f t="shared" si="65"/>
        <v>215343</v>
      </c>
      <c r="G133" s="78">
        <f t="shared" si="66"/>
        <v>215343</v>
      </c>
      <c r="H133" s="78">
        <f t="shared" si="67"/>
        <v>215343</v>
      </c>
      <c r="I133" s="78">
        <f t="shared" si="68"/>
        <v>743649</v>
      </c>
      <c r="J133" s="78">
        <f t="shared" si="69"/>
        <v>318707</v>
      </c>
      <c r="K133" s="78">
        <f t="shared" si="70"/>
        <v>637414</v>
      </c>
      <c r="L133" s="78">
        <f t="shared" si="71"/>
        <v>424943</v>
      </c>
      <c r="M133" s="78">
        <f t="shared" si="72"/>
        <v>10623563</v>
      </c>
      <c r="O133" s="87">
        <v>129</v>
      </c>
      <c r="P133" s="87">
        <f t="shared" si="73"/>
        <v>538356</v>
      </c>
      <c r="Q133" s="87">
        <f t="shared" si="116"/>
        <v>376850</v>
      </c>
      <c r="R133" s="87">
        <f t="shared" si="116"/>
        <v>269179</v>
      </c>
      <c r="S133" s="87">
        <f t="shared" si="116"/>
        <v>269179</v>
      </c>
      <c r="T133" s="87">
        <f t="shared" si="116"/>
        <v>269179</v>
      </c>
      <c r="U133" s="87">
        <f t="shared" si="116"/>
        <v>269179</v>
      </c>
      <c r="V133" s="87">
        <f t="shared" si="124"/>
        <v>929561</v>
      </c>
      <c r="W133" s="87">
        <f t="shared" si="117"/>
        <v>398384</v>
      </c>
      <c r="X133" s="87">
        <f t="shared" si="117"/>
        <v>796768</v>
      </c>
      <c r="Y133" s="87">
        <f t="shared" si="117"/>
        <v>531179</v>
      </c>
      <c r="Z133" s="87">
        <f t="shared" si="117"/>
        <v>13279454</v>
      </c>
      <c r="AB133" s="93">
        <v>129</v>
      </c>
      <c r="AC133" s="93">
        <f t="shared" si="118"/>
        <v>667561</v>
      </c>
      <c r="AD133" s="93">
        <f t="shared" si="118"/>
        <v>467294</v>
      </c>
      <c r="AE133" s="93">
        <f t="shared" si="118"/>
        <v>333782</v>
      </c>
      <c r="AF133" s="93">
        <f t="shared" si="118"/>
        <v>333782</v>
      </c>
      <c r="AG133" s="93">
        <f t="shared" si="118"/>
        <v>333782</v>
      </c>
      <c r="AH133" s="93">
        <f t="shared" si="125"/>
        <v>333782</v>
      </c>
      <c r="AI133" s="93">
        <f t="shared" si="119"/>
        <v>1152656</v>
      </c>
      <c r="AJ133" s="93">
        <f t="shared" si="119"/>
        <v>493996</v>
      </c>
      <c r="AK133" s="93">
        <f t="shared" si="119"/>
        <v>987992</v>
      </c>
      <c r="AL133" s="93">
        <f t="shared" si="119"/>
        <v>658662</v>
      </c>
      <c r="AM133" s="93">
        <f t="shared" si="119"/>
        <v>16466523</v>
      </c>
      <c r="AO133" s="99">
        <v>129</v>
      </c>
      <c r="AP133" s="99">
        <f t="shared" si="120"/>
        <v>839835</v>
      </c>
      <c r="AQ133" s="99">
        <f t="shared" si="120"/>
        <v>587886</v>
      </c>
      <c r="AR133" s="99">
        <f t="shared" si="120"/>
        <v>419919</v>
      </c>
      <c r="AS133" s="99">
        <f t="shared" si="120"/>
        <v>419919</v>
      </c>
      <c r="AT133" s="99">
        <f t="shared" si="120"/>
        <v>419919</v>
      </c>
      <c r="AU133" s="99">
        <f t="shared" si="126"/>
        <v>419919</v>
      </c>
      <c r="AV133" s="99">
        <f t="shared" si="121"/>
        <v>1450116</v>
      </c>
      <c r="AW133" s="99">
        <f t="shared" si="121"/>
        <v>621479</v>
      </c>
      <c r="AX133" s="99">
        <f t="shared" si="121"/>
        <v>1242958</v>
      </c>
      <c r="AY133" s="99">
        <f t="shared" si="121"/>
        <v>828639</v>
      </c>
      <c r="AZ133" s="99">
        <f t="shared" si="121"/>
        <v>20715948</v>
      </c>
      <c r="BB133" s="105">
        <v>129</v>
      </c>
      <c r="BC133" s="105">
        <f t="shared" si="122"/>
        <v>1076712</v>
      </c>
      <c r="BD133" s="105">
        <f t="shared" si="122"/>
        <v>753700</v>
      </c>
      <c r="BE133" s="105">
        <f t="shared" si="122"/>
        <v>538358</v>
      </c>
      <c r="BF133" s="105">
        <f t="shared" si="122"/>
        <v>538358</v>
      </c>
      <c r="BG133" s="105">
        <f t="shared" si="122"/>
        <v>538358</v>
      </c>
      <c r="BH133" s="105">
        <f t="shared" si="127"/>
        <v>538358</v>
      </c>
      <c r="BI133" s="105">
        <f t="shared" si="123"/>
        <v>1859123</v>
      </c>
      <c r="BJ133" s="105">
        <f t="shared" si="123"/>
        <v>796768</v>
      </c>
      <c r="BK133" s="105">
        <f t="shared" si="123"/>
        <v>1593536</v>
      </c>
      <c r="BL133" s="105">
        <f t="shared" si="123"/>
        <v>1062358</v>
      </c>
      <c r="BM133" s="105">
        <f t="shared" si="123"/>
        <v>26558908</v>
      </c>
      <c r="BO133" s="111">
        <v>129</v>
      </c>
      <c r="BP133" s="111">
        <f t="shared" si="75"/>
        <v>1766912</v>
      </c>
      <c r="BQ133" s="111">
        <f t="shared" si="76"/>
        <v>1236841</v>
      </c>
      <c r="BR133" s="111">
        <f t="shared" si="77"/>
        <v>883459</v>
      </c>
      <c r="BS133" s="111">
        <f t="shared" si="78"/>
        <v>883459</v>
      </c>
      <c r="BT133" s="111">
        <f t="shared" si="79"/>
        <v>883459</v>
      </c>
      <c r="BU133" s="111">
        <f t="shared" si="80"/>
        <v>883459</v>
      </c>
      <c r="BV133" s="111">
        <f t="shared" si="81"/>
        <v>3050869</v>
      </c>
      <c r="BW133" s="111">
        <f t="shared" si="82"/>
        <v>1307517</v>
      </c>
      <c r="BX133" s="111">
        <f t="shared" si="83"/>
        <v>2615033</v>
      </c>
      <c r="BY133" s="111">
        <f t="shared" si="84"/>
        <v>1743357</v>
      </c>
      <c r="BZ133" s="111">
        <f t="shared" si="85"/>
        <v>43583849</v>
      </c>
      <c r="CB133" s="117">
        <v>129</v>
      </c>
      <c r="CC133" s="117">
        <f t="shared" si="105"/>
        <v>2319072</v>
      </c>
      <c r="CD133" s="117">
        <f t="shared" si="106"/>
        <v>1623354</v>
      </c>
      <c r="CE133" s="117">
        <f t="shared" si="107"/>
        <v>1159540</v>
      </c>
      <c r="CF133" s="117">
        <f t="shared" si="108"/>
        <v>1159540</v>
      </c>
      <c r="CG133" s="117">
        <f t="shared" si="109"/>
        <v>1159540</v>
      </c>
      <c r="CH133" s="117">
        <f t="shared" si="110"/>
        <v>1159540</v>
      </c>
      <c r="CI133" s="117">
        <f t="shared" si="111"/>
        <v>4004266</v>
      </c>
      <c r="CJ133" s="117">
        <f t="shared" si="112"/>
        <v>1716116</v>
      </c>
      <c r="CK133" s="117">
        <f t="shared" si="113"/>
        <v>3432231</v>
      </c>
      <c r="CL133" s="117">
        <f t="shared" si="114"/>
        <v>2288156</v>
      </c>
      <c r="CM133" s="117">
        <f t="shared" si="115"/>
        <v>57203802</v>
      </c>
    </row>
    <row r="134" ht="16.5" spans="1:91">
      <c r="A134" s="78">
        <v>130</v>
      </c>
      <c r="B134" s="78">
        <f t="shared" si="97"/>
        <v>449185</v>
      </c>
      <c r="C134" s="86">
        <v>18500</v>
      </c>
      <c r="D134" s="78">
        <f t="shared" ref="D134:D154" si="128">ROUND(B134/$B$4*$D$4,0)</f>
        <v>314430</v>
      </c>
      <c r="E134" s="78">
        <f t="shared" ref="E134:E154" si="129">ROUND(B134/$B$4*$E$4,0)</f>
        <v>224593</v>
      </c>
      <c r="F134" s="78">
        <f t="shared" ref="F134:F154" si="130">ROUND(B134/$B$4*$F$4,0)</f>
        <v>224593</v>
      </c>
      <c r="G134" s="78">
        <f t="shared" ref="G134:G154" si="131">ROUND(B134/$B$4*$G$4,0)</f>
        <v>224593</v>
      </c>
      <c r="H134" s="78">
        <f t="shared" ref="H134:H154" si="132">ROUND(B134/$B$4*$H$4,0)</f>
        <v>224593</v>
      </c>
      <c r="I134" s="78">
        <f t="shared" ref="I134:I154" si="133">ROUND(B134*($B$4+$D$4+$E$4+$F$4+$G$4+$H$4)/$B$2*$I$2*$I$4,0)</f>
        <v>775593</v>
      </c>
      <c r="J134" s="78">
        <f t="shared" ref="J134:J154" si="134">ROUND(I134/$I$4*$J$4,0)</f>
        <v>332397</v>
      </c>
      <c r="K134" s="78">
        <f t="shared" ref="K134:K154" si="135">ROUND(B134*($B$4+$D$4+$E$4+$F$4+$G$4+$H$4)/$B$2*$K$2*$K$4,0)</f>
        <v>664794</v>
      </c>
      <c r="L134" s="78">
        <f t="shared" ref="L134:L154" si="136">ROUND(K134/$K$4*$L$4,0)</f>
        <v>443196</v>
      </c>
      <c r="M134" s="78">
        <f t="shared" ref="M134:M154" si="137">ROUND(B134*($B$4+$D$4+$E$4+$F$4+$G$4+$H$4)/$B$2*$M$2,0)</f>
        <v>11079897</v>
      </c>
      <c r="O134" s="87">
        <v>130</v>
      </c>
      <c r="P134" s="87">
        <f t="shared" ref="P134:P154" si="138">ROUND(B134/$A$2*$O$2,0)</f>
        <v>561481</v>
      </c>
      <c r="Q134" s="87">
        <f t="shared" si="116"/>
        <v>393038</v>
      </c>
      <c r="R134" s="87">
        <f t="shared" si="116"/>
        <v>280741</v>
      </c>
      <c r="S134" s="87">
        <f t="shared" si="116"/>
        <v>280741</v>
      </c>
      <c r="T134" s="87">
        <f t="shared" si="116"/>
        <v>280741</v>
      </c>
      <c r="U134" s="87">
        <f t="shared" si="116"/>
        <v>280741</v>
      </c>
      <c r="V134" s="87">
        <f t="shared" si="124"/>
        <v>969491</v>
      </c>
      <c r="W134" s="87">
        <f t="shared" si="117"/>
        <v>415496</v>
      </c>
      <c r="X134" s="87">
        <f t="shared" si="117"/>
        <v>830993</v>
      </c>
      <c r="Y134" s="87">
        <f t="shared" si="117"/>
        <v>553995</v>
      </c>
      <c r="Z134" s="87">
        <f t="shared" si="117"/>
        <v>13849871</v>
      </c>
      <c r="AB134" s="93">
        <v>130</v>
      </c>
      <c r="AC134" s="93">
        <f t="shared" si="118"/>
        <v>696236</v>
      </c>
      <c r="AD134" s="93">
        <f t="shared" si="118"/>
        <v>487367</v>
      </c>
      <c r="AE134" s="93">
        <f t="shared" si="118"/>
        <v>348119</v>
      </c>
      <c r="AF134" s="93">
        <f t="shared" si="118"/>
        <v>348119</v>
      </c>
      <c r="AG134" s="93">
        <f t="shared" si="118"/>
        <v>348119</v>
      </c>
      <c r="AH134" s="93">
        <f t="shared" si="125"/>
        <v>348119</v>
      </c>
      <c r="AI134" s="93">
        <f t="shared" si="119"/>
        <v>1202169</v>
      </c>
      <c r="AJ134" s="93">
        <f t="shared" si="119"/>
        <v>515215</v>
      </c>
      <c r="AK134" s="93">
        <f t="shared" si="119"/>
        <v>1030431</v>
      </c>
      <c r="AL134" s="93">
        <f t="shared" si="119"/>
        <v>686954</v>
      </c>
      <c r="AM134" s="93">
        <f t="shared" si="119"/>
        <v>17173840</v>
      </c>
      <c r="AO134" s="99">
        <v>130</v>
      </c>
      <c r="AP134" s="99">
        <f t="shared" si="120"/>
        <v>875910</v>
      </c>
      <c r="AQ134" s="99">
        <f t="shared" si="120"/>
        <v>613139</v>
      </c>
      <c r="AR134" s="99">
        <f t="shared" si="120"/>
        <v>437956</v>
      </c>
      <c r="AS134" s="99">
        <f t="shared" si="120"/>
        <v>437956</v>
      </c>
      <c r="AT134" s="99">
        <f t="shared" si="120"/>
        <v>437956</v>
      </c>
      <c r="AU134" s="99">
        <f t="shared" si="126"/>
        <v>437956</v>
      </c>
      <c r="AV134" s="99">
        <f t="shared" si="121"/>
        <v>1512406</v>
      </c>
      <c r="AW134" s="99">
        <f t="shared" si="121"/>
        <v>648174</v>
      </c>
      <c r="AX134" s="99">
        <f t="shared" si="121"/>
        <v>1296349</v>
      </c>
      <c r="AY134" s="99">
        <f t="shared" si="121"/>
        <v>864232</v>
      </c>
      <c r="AZ134" s="99">
        <f t="shared" si="121"/>
        <v>21605799</v>
      </c>
      <c r="BB134" s="105">
        <v>130</v>
      </c>
      <c r="BC134" s="105">
        <f t="shared" si="122"/>
        <v>1122962</v>
      </c>
      <c r="BD134" s="105">
        <f t="shared" si="122"/>
        <v>786076</v>
      </c>
      <c r="BE134" s="105">
        <f t="shared" si="122"/>
        <v>561482</v>
      </c>
      <c r="BF134" s="105">
        <f t="shared" si="122"/>
        <v>561482</v>
      </c>
      <c r="BG134" s="105">
        <f t="shared" si="122"/>
        <v>561482</v>
      </c>
      <c r="BH134" s="105">
        <f t="shared" si="127"/>
        <v>561482</v>
      </c>
      <c r="BI134" s="105">
        <f t="shared" si="123"/>
        <v>1938982</v>
      </c>
      <c r="BJ134" s="105">
        <f t="shared" si="123"/>
        <v>830992</v>
      </c>
      <c r="BK134" s="105">
        <f t="shared" si="123"/>
        <v>1661986</v>
      </c>
      <c r="BL134" s="105">
        <f t="shared" si="123"/>
        <v>1107990</v>
      </c>
      <c r="BM134" s="105">
        <f t="shared" si="123"/>
        <v>27699742</v>
      </c>
      <c r="BO134" s="111">
        <v>130</v>
      </c>
      <c r="BP134" s="111">
        <f t="shared" ref="BP134:BP154" si="139">ROUND(BC134/$AO$2*$BO$2,0)</f>
        <v>1842809</v>
      </c>
      <c r="BQ134" s="111">
        <f t="shared" ref="BQ134:BQ154" si="140">ROUND(BD134/$AO$2*$BO$2,0)</f>
        <v>1289971</v>
      </c>
      <c r="BR134" s="111">
        <f t="shared" ref="BR134:BR154" si="141">ROUND(BE134/$AO$2*$BO$2,0)</f>
        <v>921406</v>
      </c>
      <c r="BS134" s="111">
        <f t="shared" ref="BS134:BS154" si="142">ROUND(BF134/$AO$2*$BO$2,0)</f>
        <v>921406</v>
      </c>
      <c r="BT134" s="111">
        <f t="shared" ref="BT134:BT154" si="143">ROUND(BG134/$AO$2*$BO$2,0)</f>
        <v>921406</v>
      </c>
      <c r="BU134" s="111">
        <f t="shared" ref="BU134:BU154" si="144">ROUND(BH134/$AO$2*$BO$2,0)</f>
        <v>921406</v>
      </c>
      <c r="BV134" s="111">
        <f t="shared" ref="BV134:BV154" si="145">ROUND(BI134/$AO$2*$BO$2,0)</f>
        <v>3181919</v>
      </c>
      <c r="BW134" s="111">
        <f t="shared" ref="BW134:BW154" si="146">ROUND(BJ134/$AO$2*$BO$2,0)</f>
        <v>1363679</v>
      </c>
      <c r="BX134" s="111">
        <f t="shared" ref="BX134:BX154" si="147">ROUND(BK134/$AO$2*$BO$2,0)</f>
        <v>2727362</v>
      </c>
      <c r="BY134" s="111">
        <f t="shared" ref="BY134:BY154" si="148">ROUND(BL134/$AO$2*$BO$2,0)</f>
        <v>1818240</v>
      </c>
      <c r="BZ134" s="111">
        <f t="shared" ref="BZ134:BZ154" si="149">ROUND(BM134/$AO$2*$BO$2,0)</f>
        <v>45455987</v>
      </c>
      <c r="CB134" s="117">
        <v>130</v>
      </c>
      <c r="CC134" s="117">
        <f t="shared" ref="CC134:CC154" si="150">ROUND(BP134/$BO$2*$CB$2,0)</f>
        <v>2418687</v>
      </c>
      <c r="CD134" s="117">
        <f t="shared" ref="CD134:CD154" si="151">ROUND(BQ134/$BO$2*$CB$2,0)</f>
        <v>1693087</v>
      </c>
      <c r="CE134" s="117">
        <f t="shared" ref="CE134:CE154" si="152">ROUND(BR134/$BO$2*$CB$2,0)</f>
        <v>1209345</v>
      </c>
      <c r="CF134" s="117">
        <f t="shared" ref="CF134:CF154" si="153">ROUND(BS134/$BO$2*$CB$2,0)</f>
        <v>1209345</v>
      </c>
      <c r="CG134" s="117">
        <f t="shared" ref="CG134:CG154" si="154">ROUND(BT134/$BO$2*$CB$2,0)</f>
        <v>1209345</v>
      </c>
      <c r="CH134" s="117">
        <f t="shared" ref="CH134:CH154" si="155">ROUND(BU134/$BO$2*$CB$2,0)</f>
        <v>1209345</v>
      </c>
      <c r="CI134" s="117">
        <f t="shared" ref="CI134:CI154" si="156">ROUND(BV134/$BO$2*$CB$2,0)</f>
        <v>4176269</v>
      </c>
      <c r="CJ134" s="117">
        <f t="shared" ref="CJ134:CJ154" si="157">ROUND(BW134/$BO$2*$CB$2,0)</f>
        <v>1789829</v>
      </c>
      <c r="CK134" s="117">
        <f t="shared" ref="CK134:CK154" si="158">ROUND(BX134/$BO$2*$CB$2,0)</f>
        <v>3579663</v>
      </c>
      <c r="CL134" s="117">
        <f t="shared" ref="CL134:CL154" si="159">ROUND(BY134/$BO$2*$CB$2,0)</f>
        <v>2386440</v>
      </c>
      <c r="CM134" s="117">
        <f t="shared" ref="CM134:CM154" si="160">ROUND(BZ134/$BO$2*$CB$2,0)</f>
        <v>59660983</v>
      </c>
    </row>
    <row r="135" ht="16.5" spans="1:91">
      <c r="A135" s="78">
        <v>131</v>
      </c>
      <c r="B135" s="78">
        <f t="shared" ref="B135:B154" si="161">B134+C135</f>
        <v>467685</v>
      </c>
      <c r="C135" s="86">
        <v>18500</v>
      </c>
      <c r="D135" s="78">
        <f t="shared" si="128"/>
        <v>327380</v>
      </c>
      <c r="E135" s="78">
        <f t="shared" si="129"/>
        <v>233843</v>
      </c>
      <c r="F135" s="78">
        <f t="shared" si="130"/>
        <v>233843</v>
      </c>
      <c r="G135" s="78">
        <f t="shared" si="131"/>
        <v>233843</v>
      </c>
      <c r="H135" s="78">
        <f t="shared" si="132"/>
        <v>233843</v>
      </c>
      <c r="I135" s="78">
        <f t="shared" si="133"/>
        <v>807536</v>
      </c>
      <c r="J135" s="78">
        <f t="shared" si="134"/>
        <v>346087</v>
      </c>
      <c r="K135" s="78">
        <f t="shared" si="135"/>
        <v>692174</v>
      </c>
      <c r="L135" s="78">
        <f t="shared" si="136"/>
        <v>461449</v>
      </c>
      <c r="M135" s="78">
        <f t="shared" si="137"/>
        <v>11536230</v>
      </c>
      <c r="O135" s="87">
        <v>131</v>
      </c>
      <c r="P135" s="87">
        <f t="shared" si="138"/>
        <v>584606</v>
      </c>
      <c r="Q135" s="87">
        <f t="shared" si="116"/>
        <v>409225</v>
      </c>
      <c r="R135" s="87">
        <f t="shared" si="116"/>
        <v>292304</v>
      </c>
      <c r="S135" s="87">
        <f t="shared" si="116"/>
        <v>292304</v>
      </c>
      <c r="T135" s="87">
        <f t="shared" si="116"/>
        <v>292304</v>
      </c>
      <c r="U135" s="87">
        <f t="shared" si="116"/>
        <v>292304</v>
      </c>
      <c r="V135" s="87">
        <f t="shared" si="124"/>
        <v>1009420</v>
      </c>
      <c r="W135" s="87">
        <f t="shared" si="117"/>
        <v>432609</v>
      </c>
      <c r="X135" s="87">
        <f t="shared" si="117"/>
        <v>865218</v>
      </c>
      <c r="Y135" s="87">
        <f t="shared" si="117"/>
        <v>576811</v>
      </c>
      <c r="Z135" s="87">
        <f t="shared" si="117"/>
        <v>14420288</v>
      </c>
      <c r="AB135" s="93">
        <v>131</v>
      </c>
      <c r="AC135" s="93">
        <f t="shared" si="118"/>
        <v>724911</v>
      </c>
      <c r="AD135" s="93">
        <f t="shared" si="118"/>
        <v>507439</v>
      </c>
      <c r="AE135" s="93">
        <f t="shared" si="118"/>
        <v>362457</v>
      </c>
      <c r="AF135" s="93">
        <f t="shared" si="118"/>
        <v>362457</v>
      </c>
      <c r="AG135" s="93">
        <f t="shared" si="118"/>
        <v>362457</v>
      </c>
      <c r="AH135" s="93">
        <f t="shared" si="125"/>
        <v>362457</v>
      </c>
      <c r="AI135" s="93">
        <f t="shared" si="119"/>
        <v>1251681</v>
      </c>
      <c r="AJ135" s="93">
        <f t="shared" si="119"/>
        <v>536435</v>
      </c>
      <c r="AK135" s="93">
        <f t="shared" si="119"/>
        <v>1072870</v>
      </c>
      <c r="AL135" s="93">
        <f t="shared" si="119"/>
        <v>715246</v>
      </c>
      <c r="AM135" s="93">
        <f t="shared" si="119"/>
        <v>17881157</v>
      </c>
      <c r="AO135" s="99">
        <v>131</v>
      </c>
      <c r="AP135" s="99">
        <f t="shared" si="120"/>
        <v>911985</v>
      </c>
      <c r="AQ135" s="99">
        <f t="shared" si="120"/>
        <v>638391</v>
      </c>
      <c r="AR135" s="99">
        <f t="shared" si="120"/>
        <v>455994</v>
      </c>
      <c r="AS135" s="99">
        <f t="shared" si="120"/>
        <v>455994</v>
      </c>
      <c r="AT135" s="99">
        <f t="shared" si="120"/>
        <v>455994</v>
      </c>
      <c r="AU135" s="99">
        <f t="shared" si="126"/>
        <v>455994</v>
      </c>
      <c r="AV135" s="99">
        <f t="shared" si="121"/>
        <v>1574695</v>
      </c>
      <c r="AW135" s="99">
        <f t="shared" si="121"/>
        <v>674870</v>
      </c>
      <c r="AX135" s="99">
        <f t="shared" si="121"/>
        <v>1349740</v>
      </c>
      <c r="AY135" s="99">
        <f t="shared" si="121"/>
        <v>899826</v>
      </c>
      <c r="AZ135" s="99">
        <f t="shared" si="121"/>
        <v>22495649</v>
      </c>
      <c r="BB135" s="105">
        <v>131</v>
      </c>
      <c r="BC135" s="105">
        <f t="shared" si="122"/>
        <v>1169212</v>
      </c>
      <c r="BD135" s="105">
        <f t="shared" si="122"/>
        <v>818450</v>
      </c>
      <c r="BE135" s="105">
        <f t="shared" si="122"/>
        <v>584608</v>
      </c>
      <c r="BF135" s="105">
        <f t="shared" si="122"/>
        <v>584608</v>
      </c>
      <c r="BG135" s="105">
        <f t="shared" si="122"/>
        <v>584608</v>
      </c>
      <c r="BH135" s="105">
        <f t="shared" si="127"/>
        <v>584608</v>
      </c>
      <c r="BI135" s="105">
        <f t="shared" si="123"/>
        <v>2018840</v>
      </c>
      <c r="BJ135" s="105">
        <f t="shared" si="123"/>
        <v>865218</v>
      </c>
      <c r="BK135" s="105">
        <f t="shared" si="123"/>
        <v>1730436</v>
      </c>
      <c r="BL135" s="105">
        <f t="shared" si="123"/>
        <v>1153623</v>
      </c>
      <c r="BM135" s="105">
        <f t="shared" si="123"/>
        <v>28840576</v>
      </c>
      <c r="BO135" s="111">
        <v>131</v>
      </c>
      <c r="BP135" s="111">
        <f t="shared" si="139"/>
        <v>1918707</v>
      </c>
      <c r="BQ135" s="111">
        <f t="shared" si="140"/>
        <v>1343097</v>
      </c>
      <c r="BR135" s="111">
        <f t="shared" si="141"/>
        <v>959357</v>
      </c>
      <c r="BS135" s="111">
        <f t="shared" si="142"/>
        <v>959357</v>
      </c>
      <c r="BT135" s="111">
        <f t="shared" si="143"/>
        <v>959357</v>
      </c>
      <c r="BU135" s="111">
        <f t="shared" si="144"/>
        <v>959357</v>
      </c>
      <c r="BV135" s="111">
        <f t="shared" si="145"/>
        <v>3312968</v>
      </c>
      <c r="BW135" s="111">
        <f t="shared" si="146"/>
        <v>1419845</v>
      </c>
      <c r="BX135" s="111">
        <f t="shared" si="147"/>
        <v>2839690</v>
      </c>
      <c r="BY135" s="111">
        <f t="shared" si="148"/>
        <v>1893125</v>
      </c>
      <c r="BZ135" s="111">
        <f t="shared" si="149"/>
        <v>47328125</v>
      </c>
      <c r="CB135" s="117">
        <v>131</v>
      </c>
      <c r="CC135" s="117">
        <f t="shared" si="150"/>
        <v>2518303</v>
      </c>
      <c r="CD135" s="117">
        <f t="shared" si="151"/>
        <v>1762815</v>
      </c>
      <c r="CE135" s="117">
        <f t="shared" si="152"/>
        <v>1259156</v>
      </c>
      <c r="CF135" s="117">
        <f t="shared" si="153"/>
        <v>1259156</v>
      </c>
      <c r="CG135" s="117">
        <f t="shared" si="154"/>
        <v>1259156</v>
      </c>
      <c r="CH135" s="117">
        <f t="shared" si="155"/>
        <v>1259156</v>
      </c>
      <c r="CI135" s="117">
        <f t="shared" si="156"/>
        <v>4348271</v>
      </c>
      <c r="CJ135" s="117">
        <f t="shared" si="157"/>
        <v>1863547</v>
      </c>
      <c r="CK135" s="117">
        <f t="shared" si="158"/>
        <v>3727093</v>
      </c>
      <c r="CL135" s="117">
        <f t="shared" si="159"/>
        <v>2484727</v>
      </c>
      <c r="CM135" s="117">
        <f t="shared" si="160"/>
        <v>62118164</v>
      </c>
    </row>
    <row r="136" ht="16.5" spans="1:91">
      <c r="A136" s="78">
        <v>132</v>
      </c>
      <c r="B136" s="78">
        <f t="shared" si="161"/>
        <v>486185</v>
      </c>
      <c r="C136" s="86">
        <v>18500</v>
      </c>
      <c r="D136" s="78">
        <f t="shared" si="128"/>
        <v>340330</v>
      </c>
      <c r="E136" s="78">
        <f t="shared" si="129"/>
        <v>243093</v>
      </c>
      <c r="F136" s="78">
        <f t="shared" si="130"/>
        <v>243093</v>
      </c>
      <c r="G136" s="78">
        <f t="shared" si="131"/>
        <v>243093</v>
      </c>
      <c r="H136" s="78">
        <f t="shared" si="132"/>
        <v>243093</v>
      </c>
      <c r="I136" s="78">
        <f t="shared" si="133"/>
        <v>839479</v>
      </c>
      <c r="J136" s="78">
        <f t="shared" si="134"/>
        <v>359777</v>
      </c>
      <c r="K136" s="78">
        <f t="shared" si="135"/>
        <v>719554</v>
      </c>
      <c r="L136" s="78">
        <f t="shared" si="136"/>
        <v>479703</v>
      </c>
      <c r="M136" s="78">
        <f t="shared" si="137"/>
        <v>11992563</v>
      </c>
      <c r="O136" s="87">
        <v>132</v>
      </c>
      <c r="P136" s="87">
        <f t="shared" si="138"/>
        <v>607731</v>
      </c>
      <c r="Q136" s="87">
        <f t="shared" si="116"/>
        <v>425413</v>
      </c>
      <c r="R136" s="87">
        <f t="shared" si="116"/>
        <v>303866</v>
      </c>
      <c r="S136" s="87">
        <f t="shared" si="116"/>
        <v>303866</v>
      </c>
      <c r="T136" s="87">
        <f t="shared" si="116"/>
        <v>303866</v>
      </c>
      <c r="U136" s="87">
        <f t="shared" si="116"/>
        <v>303866</v>
      </c>
      <c r="V136" s="87">
        <f t="shared" si="124"/>
        <v>1049349</v>
      </c>
      <c r="W136" s="87">
        <f t="shared" si="117"/>
        <v>449721</v>
      </c>
      <c r="X136" s="87">
        <f t="shared" si="117"/>
        <v>899443</v>
      </c>
      <c r="Y136" s="87">
        <f t="shared" si="117"/>
        <v>599629</v>
      </c>
      <c r="Z136" s="87">
        <f t="shared" si="117"/>
        <v>14990704</v>
      </c>
      <c r="AB136" s="93">
        <v>132</v>
      </c>
      <c r="AC136" s="93">
        <f t="shared" si="118"/>
        <v>753586</v>
      </c>
      <c r="AD136" s="93">
        <f t="shared" si="118"/>
        <v>527512</v>
      </c>
      <c r="AE136" s="93">
        <f t="shared" si="118"/>
        <v>376794</v>
      </c>
      <c r="AF136" s="93">
        <f t="shared" si="118"/>
        <v>376794</v>
      </c>
      <c r="AG136" s="93">
        <f t="shared" si="118"/>
        <v>376794</v>
      </c>
      <c r="AH136" s="93">
        <f t="shared" si="125"/>
        <v>376794</v>
      </c>
      <c r="AI136" s="93">
        <f t="shared" si="119"/>
        <v>1301193</v>
      </c>
      <c r="AJ136" s="93">
        <f t="shared" si="119"/>
        <v>557654</v>
      </c>
      <c r="AK136" s="93">
        <f t="shared" si="119"/>
        <v>1115309</v>
      </c>
      <c r="AL136" s="93">
        <f t="shared" si="119"/>
        <v>743540</v>
      </c>
      <c r="AM136" s="93">
        <f t="shared" si="119"/>
        <v>18588473</v>
      </c>
      <c r="AO136" s="99">
        <v>132</v>
      </c>
      <c r="AP136" s="99">
        <f t="shared" si="120"/>
        <v>948060</v>
      </c>
      <c r="AQ136" s="99">
        <f t="shared" si="120"/>
        <v>663644</v>
      </c>
      <c r="AR136" s="99">
        <f t="shared" si="120"/>
        <v>474031</v>
      </c>
      <c r="AS136" s="99">
        <f t="shared" si="120"/>
        <v>474031</v>
      </c>
      <c r="AT136" s="99">
        <f t="shared" si="120"/>
        <v>474031</v>
      </c>
      <c r="AU136" s="99">
        <f t="shared" si="126"/>
        <v>474031</v>
      </c>
      <c r="AV136" s="99">
        <f t="shared" si="121"/>
        <v>1636985</v>
      </c>
      <c r="AW136" s="99">
        <f t="shared" si="121"/>
        <v>701565</v>
      </c>
      <c r="AX136" s="99">
        <f t="shared" si="121"/>
        <v>1403131</v>
      </c>
      <c r="AY136" s="99">
        <f t="shared" si="121"/>
        <v>935421</v>
      </c>
      <c r="AZ136" s="99">
        <f t="shared" si="121"/>
        <v>23385498</v>
      </c>
      <c r="BB136" s="105">
        <v>132</v>
      </c>
      <c r="BC136" s="105">
        <f t="shared" si="122"/>
        <v>1215462</v>
      </c>
      <c r="BD136" s="105">
        <f t="shared" si="122"/>
        <v>850826</v>
      </c>
      <c r="BE136" s="105">
        <f t="shared" si="122"/>
        <v>607732</v>
      </c>
      <c r="BF136" s="105">
        <f t="shared" si="122"/>
        <v>607732</v>
      </c>
      <c r="BG136" s="105">
        <f t="shared" si="122"/>
        <v>607732</v>
      </c>
      <c r="BH136" s="105">
        <f t="shared" si="127"/>
        <v>607732</v>
      </c>
      <c r="BI136" s="105">
        <f t="shared" si="123"/>
        <v>2098699</v>
      </c>
      <c r="BJ136" s="105">
        <f t="shared" si="123"/>
        <v>899442</v>
      </c>
      <c r="BK136" s="105">
        <f t="shared" si="123"/>
        <v>1798886</v>
      </c>
      <c r="BL136" s="105">
        <f t="shared" si="123"/>
        <v>1199258</v>
      </c>
      <c r="BM136" s="105">
        <f t="shared" si="123"/>
        <v>29981408</v>
      </c>
      <c r="BO136" s="111">
        <v>132</v>
      </c>
      <c r="BP136" s="111">
        <f t="shared" si="139"/>
        <v>1994604</v>
      </c>
      <c r="BQ136" s="111">
        <f t="shared" si="140"/>
        <v>1396227</v>
      </c>
      <c r="BR136" s="111">
        <f t="shared" si="141"/>
        <v>997304</v>
      </c>
      <c r="BS136" s="111">
        <f t="shared" si="142"/>
        <v>997304</v>
      </c>
      <c r="BT136" s="111">
        <f t="shared" si="143"/>
        <v>997304</v>
      </c>
      <c r="BU136" s="111">
        <f t="shared" si="144"/>
        <v>997304</v>
      </c>
      <c r="BV136" s="111">
        <f t="shared" si="145"/>
        <v>3444019</v>
      </c>
      <c r="BW136" s="111">
        <f t="shared" si="146"/>
        <v>1476007</v>
      </c>
      <c r="BX136" s="111">
        <f t="shared" si="147"/>
        <v>2952018</v>
      </c>
      <c r="BY136" s="111">
        <f t="shared" si="148"/>
        <v>1968013</v>
      </c>
      <c r="BZ136" s="111">
        <f t="shared" si="149"/>
        <v>49200259</v>
      </c>
      <c r="CB136" s="117">
        <v>132</v>
      </c>
      <c r="CC136" s="117">
        <f t="shared" si="150"/>
        <v>2617918</v>
      </c>
      <c r="CD136" s="117">
        <f t="shared" si="151"/>
        <v>1832548</v>
      </c>
      <c r="CE136" s="117">
        <f t="shared" si="152"/>
        <v>1308962</v>
      </c>
      <c r="CF136" s="117">
        <f t="shared" si="153"/>
        <v>1308962</v>
      </c>
      <c r="CG136" s="117">
        <f t="shared" si="154"/>
        <v>1308962</v>
      </c>
      <c r="CH136" s="117">
        <f t="shared" si="155"/>
        <v>1308962</v>
      </c>
      <c r="CI136" s="117">
        <f t="shared" si="156"/>
        <v>4520275</v>
      </c>
      <c r="CJ136" s="117">
        <f t="shared" si="157"/>
        <v>1937259</v>
      </c>
      <c r="CK136" s="117">
        <f t="shared" si="158"/>
        <v>3874524</v>
      </c>
      <c r="CL136" s="117">
        <f t="shared" si="159"/>
        <v>2583017</v>
      </c>
      <c r="CM136" s="117">
        <f t="shared" si="160"/>
        <v>64575340</v>
      </c>
    </row>
    <row r="137" ht="16.5" spans="1:91">
      <c r="A137" s="78">
        <v>133</v>
      </c>
      <c r="B137" s="78">
        <f t="shared" si="161"/>
        <v>504685</v>
      </c>
      <c r="C137" s="86">
        <v>18500</v>
      </c>
      <c r="D137" s="78">
        <f t="shared" si="128"/>
        <v>353280</v>
      </c>
      <c r="E137" s="78">
        <f t="shared" si="129"/>
        <v>252343</v>
      </c>
      <c r="F137" s="78">
        <f t="shared" si="130"/>
        <v>252343</v>
      </c>
      <c r="G137" s="78">
        <f t="shared" si="131"/>
        <v>252343</v>
      </c>
      <c r="H137" s="78">
        <f t="shared" si="132"/>
        <v>252343</v>
      </c>
      <c r="I137" s="78">
        <f t="shared" si="133"/>
        <v>871423</v>
      </c>
      <c r="J137" s="78">
        <f t="shared" si="134"/>
        <v>373467</v>
      </c>
      <c r="K137" s="78">
        <f t="shared" si="135"/>
        <v>746934</v>
      </c>
      <c r="L137" s="78">
        <f t="shared" si="136"/>
        <v>497956</v>
      </c>
      <c r="M137" s="78">
        <f t="shared" si="137"/>
        <v>12448897</v>
      </c>
      <c r="O137" s="87">
        <v>133</v>
      </c>
      <c r="P137" s="87">
        <f t="shared" si="138"/>
        <v>630856</v>
      </c>
      <c r="Q137" s="87">
        <f t="shared" si="116"/>
        <v>441600</v>
      </c>
      <c r="R137" s="87">
        <f t="shared" si="116"/>
        <v>315429</v>
      </c>
      <c r="S137" s="87">
        <f t="shared" si="116"/>
        <v>315429</v>
      </c>
      <c r="T137" s="87">
        <f t="shared" si="116"/>
        <v>315429</v>
      </c>
      <c r="U137" s="87">
        <f t="shared" si="116"/>
        <v>315429</v>
      </c>
      <c r="V137" s="87">
        <f t="shared" si="124"/>
        <v>1089279</v>
      </c>
      <c r="W137" s="87">
        <f t="shared" si="117"/>
        <v>466834</v>
      </c>
      <c r="X137" s="87">
        <f t="shared" si="117"/>
        <v>933668</v>
      </c>
      <c r="Y137" s="87">
        <f t="shared" si="117"/>
        <v>622445</v>
      </c>
      <c r="Z137" s="87">
        <f t="shared" si="117"/>
        <v>15561121</v>
      </c>
      <c r="AB137" s="93">
        <v>133</v>
      </c>
      <c r="AC137" s="93">
        <f t="shared" si="118"/>
        <v>782261</v>
      </c>
      <c r="AD137" s="93">
        <f t="shared" si="118"/>
        <v>547584</v>
      </c>
      <c r="AE137" s="93">
        <f t="shared" si="118"/>
        <v>391132</v>
      </c>
      <c r="AF137" s="93">
        <f t="shared" si="118"/>
        <v>391132</v>
      </c>
      <c r="AG137" s="93">
        <f t="shared" si="118"/>
        <v>391132</v>
      </c>
      <c r="AH137" s="93">
        <f t="shared" si="125"/>
        <v>391132</v>
      </c>
      <c r="AI137" s="93">
        <f t="shared" si="119"/>
        <v>1350706</v>
      </c>
      <c r="AJ137" s="93">
        <f t="shared" si="119"/>
        <v>578874</v>
      </c>
      <c r="AK137" s="93">
        <f t="shared" si="119"/>
        <v>1157748</v>
      </c>
      <c r="AL137" s="93">
        <f t="shared" si="119"/>
        <v>771832</v>
      </c>
      <c r="AM137" s="93">
        <f t="shared" si="119"/>
        <v>19295790</v>
      </c>
      <c r="AO137" s="99">
        <v>133</v>
      </c>
      <c r="AP137" s="99">
        <f t="shared" si="120"/>
        <v>984135</v>
      </c>
      <c r="AQ137" s="99">
        <f t="shared" si="120"/>
        <v>688896</v>
      </c>
      <c r="AR137" s="99">
        <f t="shared" si="120"/>
        <v>492069</v>
      </c>
      <c r="AS137" s="99">
        <f t="shared" si="120"/>
        <v>492069</v>
      </c>
      <c r="AT137" s="99">
        <f t="shared" si="120"/>
        <v>492069</v>
      </c>
      <c r="AU137" s="99">
        <f t="shared" si="126"/>
        <v>492069</v>
      </c>
      <c r="AV137" s="99">
        <f t="shared" si="121"/>
        <v>1699275</v>
      </c>
      <c r="AW137" s="99">
        <f t="shared" si="121"/>
        <v>728261</v>
      </c>
      <c r="AX137" s="99">
        <f t="shared" si="121"/>
        <v>1456522</v>
      </c>
      <c r="AY137" s="99">
        <f t="shared" si="121"/>
        <v>971014</v>
      </c>
      <c r="AZ137" s="99">
        <f t="shared" si="121"/>
        <v>24275349</v>
      </c>
      <c r="BB137" s="105">
        <v>133</v>
      </c>
      <c r="BC137" s="105">
        <f t="shared" si="122"/>
        <v>1261712</v>
      </c>
      <c r="BD137" s="105">
        <f t="shared" si="122"/>
        <v>883200</v>
      </c>
      <c r="BE137" s="105">
        <f t="shared" si="122"/>
        <v>630858</v>
      </c>
      <c r="BF137" s="105">
        <f t="shared" si="122"/>
        <v>630858</v>
      </c>
      <c r="BG137" s="105">
        <f t="shared" si="122"/>
        <v>630858</v>
      </c>
      <c r="BH137" s="105">
        <f t="shared" si="127"/>
        <v>630858</v>
      </c>
      <c r="BI137" s="105">
        <f t="shared" si="123"/>
        <v>2178558</v>
      </c>
      <c r="BJ137" s="105">
        <f t="shared" si="123"/>
        <v>933668</v>
      </c>
      <c r="BK137" s="105">
        <f t="shared" si="123"/>
        <v>1867336</v>
      </c>
      <c r="BL137" s="105">
        <f t="shared" si="123"/>
        <v>1244890</v>
      </c>
      <c r="BM137" s="105">
        <f t="shared" si="123"/>
        <v>31122242</v>
      </c>
      <c r="BO137" s="111">
        <v>133</v>
      </c>
      <c r="BP137" s="111">
        <f t="shared" si="139"/>
        <v>2070502</v>
      </c>
      <c r="BQ137" s="111">
        <f t="shared" si="140"/>
        <v>1449354</v>
      </c>
      <c r="BR137" s="111">
        <f t="shared" si="141"/>
        <v>1035254</v>
      </c>
      <c r="BS137" s="111">
        <f t="shared" si="142"/>
        <v>1035254</v>
      </c>
      <c r="BT137" s="111">
        <f t="shared" si="143"/>
        <v>1035254</v>
      </c>
      <c r="BU137" s="111">
        <f t="shared" si="144"/>
        <v>1035254</v>
      </c>
      <c r="BV137" s="111">
        <f t="shared" si="145"/>
        <v>3575070</v>
      </c>
      <c r="BW137" s="111">
        <f t="shared" si="146"/>
        <v>1532173</v>
      </c>
      <c r="BX137" s="111">
        <f t="shared" si="147"/>
        <v>3064346</v>
      </c>
      <c r="BY137" s="111">
        <f t="shared" si="148"/>
        <v>2042896</v>
      </c>
      <c r="BZ137" s="111">
        <f t="shared" si="149"/>
        <v>51072397</v>
      </c>
      <c r="CB137" s="117">
        <v>133</v>
      </c>
      <c r="CC137" s="117">
        <f t="shared" si="150"/>
        <v>2717534</v>
      </c>
      <c r="CD137" s="117">
        <f t="shared" si="151"/>
        <v>1902277</v>
      </c>
      <c r="CE137" s="117">
        <f t="shared" si="152"/>
        <v>1358771</v>
      </c>
      <c r="CF137" s="117">
        <f t="shared" si="153"/>
        <v>1358771</v>
      </c>
      <c r="CG137" s="117">
        <f t="shared" si="154"/>
        <v>1358771</v>
      </c>
      <c r="CH137" s="117">
        <f t="shared" si="155"/>
        <v>1358771</v>
      </c>
      <c r="CI137" s="117">
        <f t="shared" si="156"/>
        <v>4692279</v>
      </c>
      <c r="CJ137" s="117">
        <f t="shared" si="157"/>
        <v>2010977</v>
      </c>
      <c r="CK137" s="117">
        <f t="shared" si="158"/>
        <v>4021954</v>
      </c>
      <c r="CL137" s="117">
        <f t="shared" si="159"/>
        <v>2681301</v>
      </c>
      <c r="CM137" s="117">
        <f t="shared" si="160"/>
        <v>67032521</v>
      </c>
    </row>
    <row r="138" ht="16.5" spans="1:91">
      <c r="A138" s="78">
        <v>134</v>
      </c>
      <c r="B138" s="78">
        <f t="shared" si="161"/>
        <v>523185</v>
      </c>
      <c r="C138" s="86">
        <v>18500</v>
      </c>
      <c r="D138" s="78">
        <f t="shared" si="128"/>
        <v>366230</v>
      </c>
      <c r="E138" s="78">
        <f t="shared" si="129"/>
        <v>261593</v>
      </c>
      <c r="F138" s="78">
        <f t="shared" si="130"/>
        <v>261593</v>
      </c>
      <c r="G138" s="78">
        <f t="shared" si="131"/>
        <v>261593</v>
      </c>
      <c r="H138" s="78">
        <f t="shared" si="132"/>
        <v>261593</v>
      </c>
      <c r="I138" s="78">
        <f t="shared" si="133"/>
        <v>903366</v>
      </c>
      <c r="J138" s="78">
        <f t="shared" si="134"/>
        <v>387157</v>
      </c>
      <c r="K138" s="78">
        <f t="shared" si="135"/>
        <v>774314</v>
      </c>
      <c r="L138" s="78">
        <f t="shared" si="136"/>
        <v>516209</v>
      </c>
      <c r="M138" s="78">
        <f t="shared" si="137"/>
        <v>12905230</v>
      </c>
      <c r="O138" s="87">
        <v>134</v>
      </c>
      <c r="P138" s="87">
        <f t="shared" si="138"/>
        <v>653981</v>
      </c>
      <c r="Q138" s="87">
        <f t="shared" si="116"/>
        <v>457788</v>
      </c>
      <c r="R138" s="87">
        <f t="shared" si="116"/>
        <v>326991</v>
      </c>
      <c r="S138" s="87">
        <f t="shared" si="116"/>
        <v>326991</v>
      </c>
      <c r="T138" s="87">
        <f t="shared" si="116"/>
        <v>326991</v>
      </c>
      <c r="U138" s="87">
        <f t="shared" si="116"/>
        <v>326991</v>
      </c>
      <c r="V138" s="87">
        <f t="shared" si="124"/>
        <v>1129208</v>
      </c>
      <c r="W138" s="87">
        <f t="shared" si="117"/>
        <v>483946</v>
      </c>
      <c r="X138" s="87">
        <f t="shared" si="117"/>
        <v>967893</v>
      </c>
      <c r="Y138" s="87">
        <f t="shared" si="117"/>
        <v>645261</v>
      </c>
      <c r="Z138" s="87">
        <f t="shared" si="117"/>
        <v>16131538</v>
      </c>
      <c r="AB138" s="93">
        <v>134</v>
      </c>
      <c r="AC138" s="93">
        <f t="shared" si="118"/>
        <v>810936</v>
      </c>
      <c r="AD138" s="93">
        <f t="shared" si="118"/>
        <v>567657</v>
      </c>
      <c r="AE138" s="93">
        <f t="shared" si="118"/>
        <v>405469</v>
      </c>
      <c r="AF138" s="93">
        <f t="shared" si="118"/>
        <v>405469</v>
      </c>
      <c r="AG138" s="93">
        <f t="shared" si="118"/>
        <v>405469</v>
      </c>
      <c r="AH138" s="93">
        <f t="shared" si="125"/>
        <v>405469</v>
      </c>
      <c r="AI138" s="93">
        <f t="shared" si="119"/>
        <v>1400218</v>
      </c>
      <c r="AJ138" s="93">
        <f t="shared" si="119"/>
        <v>600093</v>
      </c>
      <c r="AK138" s="93">
        <f t="shared" si="119"/>
        <v>1200187</v>
      </c>
      <c r="AL138" s="93">
        <f t="shared" si="119"/>
        <v>800124</v>
      </c>
      <c r="AM138" s="93">
        <f t="shared" si="119"/>
        <v>20003107</v>
      </c>
      <c r="AO138" s="99">
        <v>134</v>
      </c>
      <c r="AP138" s="99">
        <f t="shared" si="120"/>
        <v>1020210</v>
      </c>
      <c r="AQ138" s="99">
        <f t="shared" si="120"/>
        <v>714149</v>
      </c>
      <c r="AR138" s="99">
        <f t="shared" si="120"/>
        <v>510106</v>
      </c>
      <c r="AS138" s="99">
        <f t="shared" si="120"/>
        <v>510106</v>
      </c>
      <c r="AT138" s="99">
        <f t="shared" si="120"/>
        <v>510106</v>
      </c>
      <c r="AU138" s="99">
        <f t="shared" si="126"/>
        <v>510106</v>
      </c>
      <c r="AV138" s="99">
        <f t="shared" si="121"/>
        <v>1761565</v>
      </c>
      <c r="AW138" s="99">
        <f t="shared" si="121"/>
        <v>754956</v>
      </c>
      <c r="AX138" s="99">
        <f t="shared" si="121"/>
        <v>1509913</v>
      </c>
      <c r="AY138" s="99">
        <f t="shared" si="121"/>
        <v>1006608</v>
      </c>
      <c r="AZ138" s="99">
        <f t="shared" si="121"/>
        <v>25165199</v>
      </c>
      <c r="BB138" s="105">
        <v>134</v>
      </c>
      <c r="BC138" s="105">
        <f t="shared" si="122"/>
        <v>1307962</v>
      </c>
      <c r="BD138" s="105">
        <f t="shared" si="122"/>
        <v>915576</v>
      </c>
      <c r="BE138" s="105">
        <f t="shared" si="122"/>
        <v>653982</v>
      </c>
      <c r="BF138" s="105">
        <f t="shared" si="122"/>
        <v>653982</v>
      </c>
      <c r="BG138" s="105">
        <f t="shared" si="122"/>
        <v>653982</v>
      </c>
      <c r="BH138" s="105">
        <f t="shared" si="127"/>
        <v>653982</v>
      </c>
      <c r="BI138" s="105">
        <f t="shared" si="123"/>
        <v>2258417</v>
      </c>
      <c r="BJ138" s="105">
        <f t="shared" si="123"/>
        <v>967892</v>
      </c>
      <c r="BK138" s="105">
        <f t="shared" si="123"/>
        <v>1935786</v>
      </c>
      <c r="BL138" s="105">
        <f t="shared" si="123"/>
        <v>1290523</v>
      </c>
      <c r="BM138" s="105">
        <f t="shared" si="123"/>
        <v>32263076</v>
      </c>
      <c r="BO138" s="111">
        <v>134</v>
      </c>
      <c r="BP138" s="111">
        <f t="shared" si="139"/>
        <v>2146399</v>
      </c>
      <c r="BQ138" s="111">
        <f t="shared" si="140"/>
        <v>1502484</v>
      </c>
      <c r="BR138" s="111">
        <f t="shared" si="141"/>
        <v>1073201</v>
      </c>
      <c r="BS138" s="111">
        <f t="shared" si="142"/>
        <v>1073201</v>
      </c>
      <c r="BT138" s="111">
        <f t="shared" si="143"/>
        <v>1073201</v>
      </c>
      <c r="BU138" s="111">
        <f t="shared" si="144"/>
        <v>1073201</v>
      </c>
      <c r="BV138" s="111">
        <f t="shared" si="145"/>
        <v>3706120</v>
      </c>
      <c r="BW138" s="111">
        <f t="shared" si="146"/>
        <v>1588336</v>
      </c>
      <c r="BX138" s="111">
        <f t="shared" si="147"/>
        <v>3176674</v>
      </c>
      <c r="BY138" s="111">
        <f t="shared" si="148"/>
        <v>2117781</v>
      </c>
      <c r="BZ138" s="111">
        <f t="shared" si="149"/>
        <v>52944535</v>
      </c>
      <c r="CB138" s="117">
        <v>134</v>
      </c>
      <c r="CC138" s="117">
        <f t="shared" si="150"/>
        <v>2817149</v>
      </c>
      <c r="CD138" s="117">
        <f t="shared" si="151"/>
        <v>1972010</v>
      </c>
      <c r="CE138" s="117">
        <f t="shared" si="152"/>
        <v>1408576</v>
      </c>
      <c r="CF138" s="117">
        <f t="shared" si="153"/>
        <v>1408576</v>
      </c>
      <c r="CG138" s="117">
        <f t="shared" si="154"/>
        <v>1408576</v>
      </c>
      <c r="CH138" s="117">
        <f t="shared" si="155"/>
        <v>1408576</v>
      </c>
      <c r="CI138" s="117">
        <f t="shared" si="156"/>
        <v>4864283</v>
      </c>
      <c r="CJ138" s="117">
        <f t="shared" si="157"/>
        <v>2084691</v>
      </c>
      <c r="CK138" s="117">
        <f t="shared" si="158"/>
        <v>4169385</v>
      </c>
      <c r="CL138" s="117">
        <f t="shared" si="159"/>
        <v>2779588</v>
      </c>
      <c r="CM138" s="117">
        <f t="shared" si="160"/>
        <v>69489702</v>
      </c>
    </row>
    <row r="139" ht="16.5" spans="1:91">
      <c r="A139" s="78">
        <v>135</v>
      </c>
      <c r="B139" s="78">
        <f t="shared" si="161"/>
        <v>541685</v>
      </c>
      <c r="C139" s="86">
        <v>18500</v>
      </c>
      <c r="D139" s="78">
        <f t="shared" si="128"/>
        <v>379180</v>
      </c>
      <c r="E139" s="78">
        <f t="shared" si="129"/>
        <v>270843</v>
      </c>
      <c r="F139" s="78">
        <f t="shared" si="130"/>
        <v>270843</v>
      </c>
      <c r="G139" s="78">
        <f t="shared" si="131"/>
        <v>270843</v>
      </c>
      <c r="H139" s="78">
        <f t="shared" si="132"/>
        <v>270843</v>
      </c>
      <c r="I139" s="78">
        <f t="shared" si="133"/>
        <v>935309</v>
      </c>
      <c r="J139" s="78">
        <f t="shared" si="134"/>
        <v>400847</v>
      </c>
      <c r="K139" s="78">
        <f t="shared" si="135"/>
        <v>801694</v>
      </c>
      <c r="L139" s="78">
        <f t="shared" si="136"/>
        <v>534463</v>
      </c>
      <c r="M139" s="78">
        <f t="shared" si="137"/>
        <v>13361563</v>
      </c>
      <c r="O139" s="87">
        <v>135</v>
      </c>
      <c r="P139" s="87">
        <f t="shared" si="138"/>
        <v>677106</v>
      </c>
      <c r="Q139" s="87">
        <f t="shared" si="116"/>
        <v>473975</v>
      </c>
      <c r="R139" s="87">
        <f t="shared" si="116"/>
        <v>338554</v>
      </c>
      <c r="S139" s="87">
        <f t="shared" si="116"/>
        <v>338554</v>
      </c>
      <c r="T139" s="87">
        <f t="shared" si="116"/>
        <v>338554</v>
      </c>
      <c r="U139" s="87">
        <f t="shared" si="116"/>
        <v>338554</v>
      </c>
      <c r="V139" s="87">
        <f t="shared" si="124"/>
        <v>1169136</v>
      </c>
      <c r="W139" s="87">
        <f t="shared" si="117"/>
        <v>501059</v>
      </c>
      <c r="X139" s="87">
        <f t="shared" si="117"/>
        <v>1002118</v>
      </c>
      <c r="Y139" s="87">
        <f t="shared" si="117"/>
        <v>668079</v>
      </c>
      <c r="Z139" s="87">
        <f t="shared" si="117"/>
        <v>16701954</v>
      </c>
      <c r="AB139" s="93">
        <v>135</v>
      </c>
      <c r="AC139" s="93">
        <f t="shared" si="118"/>
        <v>839611</v>
      </c>
      <c r="AD139" s="93">
        <f t="shared" si="118"/>
        <v>587729</v>
      </c>
      <c r="AE139" s="93">
        <f t="shared" si="118"/>
        <v>419807</v>
      </c>
      <c r="AF139" s="93">
        <f t="shared" si="118"/>
        <v>419807</v>
      </c>
      <c r="AG139" s="93">
        <f t="shared" si="118"/>
        <v>419807</v>
      </c>
      <c r="AH139" s="93">
        <f t="shared" si="125"/>
        <v>419807</v>
      </c>
      <c r="AI139" s="93">
        <f t="shared" si="119"/>
        <v>1449729</v>
      </c>
      <c r="AJ139" s="93">
        <f t="shared" si="119"/>
        <v>621313</v>
      </c>
      <c r="AK139" s="93">
        <f t="shared" si="119"/>
        <v>1242626</v>
      </c>
      <c r="AL139" s="93">
        <f t="shared" si="119"/>
        <v>828418</v>
      </c>
      <c r="AM139" s="93">
        <f t="shared" si="119"/>
        <v>20710423</v>
      </c>
      <c r="AO139" s="99">
        <v>135</v>
      </c>
      <c r="AP139" s="99">
        <f t="shared" si="120"/>
        <v>1056285</v>
      </c>
      <c r="AQ139" s="99">
        <f t="shared" si="120"/>
        <v>739401</v>
      </c>
      <c r="AR139" s="99">
        <f t="shared" si="120"/>
        <v>528144</v>
      </c>
      <c r="AS139" s="99">
        <f t="shared" si="120"/>
        <v>528144</v>
      </c>
      <c r="AT139" s="99">
        <f t="shared" si="120"/>
        <v>528144</v>
      </c>
      <c r="AU139" s="99">
        <f t="shared" si="126"/>
        <v>528144</v>
      </c>
      <c r="AV139" s="99">
        <f t="shared" si="121"/>
        <v>1823853</v>
      </c>
      <c r="AW139" s="99">
        <f t="shared" si="121"/>
        <v>781652</v>
      </c>
      <c r="AX139" s="99">
        <f t="shared" si="121"/>
        <v>1563304</v>
      </c>
      <c r="AY139" s="99">
        <f t="shared" si="121"/>
        <v>1042203</v>
      </c>
      <c r="AZ139" s="99">
        <f t="shared" si="121"/>
        <v>26055048</v>
      </c>
      <c r="BB139" s="105">
        <v>135</v>
      </c>
      <c r="BC139" s="105">
        <f t="shared" si="122"/>
        <v>1354212</v>
      </c>
      <c r="BD139" s="105">
        <f t="shared" si="122"/>
        <v>947950</v>
      </c>
      <c r="BE139" s="105">
        <f t="shared" si="122"/>
        <v>677108</v>
      </c>
      <c r="BF139" s="105">
        <f t="shared" si="122"/>
        <v>677108</v>
      </c>
      <c r="BG139" s="105">
        <f t="shared" si="122"/>
        <v>677108</v>
      </c>
      <c r="BH139" s="105">
        <f t="shared" si="127"/>
        <v>677108</v>
      </c>
      <c r="BI139" s="105">
        <f t="shared" si="123"/>
        <v>2338273</v>
      </c>
      <c r="BJ139" s="105">
        <f t="shared" si="123"/>
        <v>1002118</v>
      </c>
      <c r="BK139" s="105">
        <f t="shared" si="123"/>
        <v>2004236</v>
      </c>
      <c r="BL139" s="105">
        <f t="shared" si="123"/>
        <v>1336158</v>
      </c>
      <c r="BM139" s="105">
        <f t="shared" si="123"/>
        <v>33403908</v>
      </c>
      <c r="BO139" s="111">
        <v>135</v>
      </c>
      <c r="BP139" s="111">
        <f t="shared" si="139"/>
        <v>2222297</v>
      </c>
      <c r="BQ139" s="111">
        <f t="shared" si="140"/>
        <v>1555610</v>
      </c>
      <c r="BR139" s="111">
        <f t="shared" si="141"/>
        <v>1111152</v>
      </c>
      <c r="BS139" s="111">
        <f t="shared" si="142"/>
        <v>1111152</v>
      </c>
      <c r="BT139" s="111">
        <f t="shared" si="143"/>
        <v>1111152</v>
      </c>
      <c r="BU139" s="111">
        <f t="shared" si="144"/>
        <v>1111152</v>
      </c>
      <c r="BV139" s="111">
        <f t="shared" si="145"/>
        <v>3837166</v>
      </c>
      <c r="BW139" s="111">
        <f t="shared" si="146"/>
        <v>1644501</v>
      </c>
      <c r="BX139" s="111">
        <f t="shared" si="147"/>
        <v>3289003</v>
      </c>
      <c r="BY139" s="111">
        <f t="shared" si="148"/>
        <v>2192670</v>
      </c>
      <c r="BZ139" s="111">
        <f t="shared" si="149"/>
        <v>54816670</v>
      </c>
      <c r="CB139" s="117">
        <v>135</v>
      </c>
      <c r="CC139" s="117">
        <f t="shared" si="150"/>
        <v>2916765</v>
      </c>
      <c r="CD139" s="117">
        <f t="shared" si="151"/>
        <v>2041738</v>
      </c>
      <c r="CE139" s="117">
        <f t="shared" si="152"/>
        <v>1458387</v>
      </c>
      <c r="CF139" s="117">
        <f t="shared" si="153"/>
        <v>1458387</v>
      </c>
      <c r="CG139" s="117">
        <f t="shared" si="154"/>
        <v>1458387</v>
      </c>
      <c r="CH139" s="117">
        <f t="shared" si="155"/>
        <v>1458387</v>
      </c>
      <c r="CI139" s="117">
        <f t="shared" si="156"/>
        <v>5036280</v>
      </c>
      <c r="CJ139" s="117">
        <f t="shared" si="157"/>
        <v>2158408</v>
      </c>
      <c r="CK139" s="117">
        <f t="shared" si="158"/>
        <v>4316816</v>
      </c>
      <c r="CL139" s="117">
        <f t="shared" si="159"/>
        <v>2877879</v>
      </c>
      <c r="CM139" s="117">
        <f t="shared" si="160"/>
        <v>71946879</v>
      </c>
    </row>
    <row r="140" ht="16.5" spans="1:91">
      <c r="A140" s="78">
        <v>136</v>
      </c>
      <c r="B140" s="78">
        <f t="shared" si="161"/>
        <v>560185</v>
      </c>
      <c r="C140" s="86">
        <v>18500</v>
      </c>
      <c r="D140" s="78">
        <f t="shared" si="128"/>
        <v>392130</v>
      </c>
      <c r="E140" s="78">
        <f t="shared" si="129"/>
        <v>280093</v>
      </c>
      <c r="F140" s="78">
        <f t="shared" si="130"/>
        <v>280093</v>
      </c>
      <c r="G140" s="78">
        <f t="shared" si="131"/>
        <v>280093</v>
      </c>
      <c r="H140" s="78">
        <f t="shared" si="132"/>
        <v>280093</v>
      </c>
      <c r="I140" s="78">
        <f t="shared" si="133"/>
        <v>967253</v>
      </c>
      <c r="J140" s="78">
        <f t="shared" si="134"/>
        <v>414537</v>
      </c>
      <c r="K140" s="78">
        <f t="shared" si="135"/>
        <v>829074</v>
      </c>
      <c r="L140" s="78">
        <f t="shared" si="136"/>
        <v>552716</v>
      </c>
      <c r="M140" s="78">
        <f t="shared" si="137"/>
        <v>13817897</v>
      </c>
      <c r="O140" s="87">
        <v>136</v>
      </c>
      <c r="P140" s="87">
        <f t="shared" si="138"/>
        <v>700231</v>
      </c>
      <c r="Q140" s="87">
        <f t="shared" si="116"/>
        <v>490163</v>
      </c>
      <c r="R140" s="87">
        <f t="shared" si="116"/>
        <v>350116</v>
      </c>
      <c r="S140" s="87">
        <f t="shared" si="116"/>
        <v>350116</v>
      </c>
      <c r="T140" s="87">
        <f t="shared" si="116"/>
        <v>350116</v>
      </c>
      <c r="U140" s="87">
        <f t="shared" si="116"/>
        <v>350116</v>
      </c>
      <c r="V140" s="87">
        <f t="shared" si="124"/>
        <v>1209066</v>
      </c>
      <c r="W140" s="87">
        <f t="shared" si="117"/>
        <v>518171</v>
      </c>
      <c r="X140" s="87">
        <f t="shared" si="117"/>
        <v>1036343</v>
      </c>
      <c r="Y140" s="87">
        <f t="shared" si="117"/>
        <v>690895</v>
      </c>
      <c r="Z140" s="87">
        <f t="shared" si="117"/>
        <v>17272371</v>
      </c>
      <c r="AB140" s="93">
        <v>136</v>
      </c>
      <c r="AC140" s="93">
        <f t="shared" si="118"/>
        <v>868286</v>
      </c>
      <c r="AD140" s="93">
        <f t="shared" si="118"/>
        <v>607802</v>
      </c>
      <c r="AE140" s="93">
        <f t="shared" si="118"/>
        <v>434144</v>
      </c>
      <c r="AF140" s="93">
        <f t="shared" si="118"/>
        <v>434144</v>
      </c>
      <c r="AG140" s="93">
        <f t="shared" si="118"/>
        <v>434144</v>
      </c>
      <c r="AH140" s="93">
        <f t="shared" si="125"/>
        <v>434144</v>
      </c>
      <c r="AI140" s="93">
        <f t="shared" si="119"/>
        <v>1499242</v>
      </c>
      <c r="AJ140" s="93">
        <f t="shared" si="119"/>
        <v>642532</v>
      </c>
      <c r="AK140" s="93">
        <f t="shared" si="119"/>
        <v>1285065</v>
      </c>
      <c r="AL140" s="93">
        <f t="shared" si="119"/>
        <v>856710</v>
      </c>
      <c r="AM140" s="93">
        <f t="shared" si="119"/>
        <v>21417740</v>
      </c>
      <c r="AO140" s="99">
        <v>136</v>
      </c>
      <c r="AP140" s="99">
        <f t="shared" si="120"/>
        <v>1092360</v>
      </c>
      <c r="AQ140" s="99">
        <f t="shared" si="120"/>
        <v>764654</v>
      </c>
      <c r="AR140" s="99">
        <f t="shared" si="120"/>
        <v>546181</v>
      </c>
      <c r="AS140" s="99">
        <f t="shared" si="120"/>
        <v>546181</v>
      </c>
      <c r="AT140" s="99">
        <f t="shared" si="120"/>
        <v>546181</v>
      </c>
      <c r="AU140" s="99">
        <f t="shared" si="126"/>
        <v>546181</v>
      </c>
      <c r="AV140" s="99">
        <f t="shared" si="121"/>
        <v>1886143</v>
      </c>
      <c r="AW140" s="99">
        <f t="shared" si="121"/>
        <v>808347</v>
      </c>
      <c r="AX140" s="99">
        <f t="shared" si="121"/>
        <v>1616695</v>
      </c>
      <c r="AY140" s="99">
        <f t="shared" si="121"/>
        <v>1077796</v>
      </c>
      <c r="AZ140" s="99">
        <f t="shared" si="121"/>
        <v>26944899</v>
      </c>
      <c r="BB140" s="105">
        <v>136</v>
      </c>
      <c r="BC140" s="105">
        <f t="shared" si="122"/>
        <v>1400462</v>
      </c>
      <c r="BD140" s="105">
        <f t="shared" si="122"/>
        <v>980326</v>
      </c>
      <c r="BE140" s="105">
        <f t="shared" si="122"/>
        <v>700232</v>
      </c>
      <c r="BF140" s="105">
        <f t="shared" si="122"/>
        <v>700232</v>
      </c>
      <c r="BG140" s="105">
        <f t="shared" si="122"/>
        <v>700232</v>
      </c>
      <c r="BH140" s="105">
        <f t="shared" si="127"/>
        <v>700232</v>
      </c>
      <c r="BI140" s="105">
        <f t="shared" si="123"/>
        <v>2418132</v>
      </c>
      <c r="BJ140" s="105">
        <f t="shared" si="123"/>
        <v>1036342</v>
      </c>
      <c r="BK140" s="105">
        <f t="shared" si="123"/>
        <v>2072686</v>
      </c>
      <c r="BL140" s="105">
        <f t="shared" si="123"/>
        <v>1381790</v>
      </c>
      <c r="BM140" s="105">
        <f t="shared" si="123"/>
        <v>34544742</v>
      </c>
      <c r="BO140" s="111">
        <v>136</v>
      </c>
      <c r="BP140" s="111">
        <f t="shared" si="139"/>
        <v>2298194</v>
      </c>
      <c r="BQ140" s="111">
        <f t="shared" si="140"/>
        <v>1608740</v>
      </c>
      <c r="BR140" s="111">
        <f t="shared" si="141"/>
        <v>1149099</v>
      </c>
      <c r="BS140" s="111">
        <f t="shared" si="142"/>
        <v>1149099</v>
      </c>
      <c r="BT140" s="111">
        <f t="shared" si="143"/>
        <v>1149099</v>
      </c>
      <c r="BU140" s="111">
        <f t="shared" si="144"/>
        <v>1149099</v>
      </c>
      <c r="BV140" s="111">
        <f t="shared" si="145"/>
        <v>3968217</v>
      </c>
      <c r="BW140" s="111">
        <f t="shared" si="146"/>
        <v>1700664</v>
      </c>
      <c r="BX140" s="111">
        <f t="shared" si="147"/>
        <v>3401331</v>
      </c>
      <c r="BY140" s="111">
        <f t="shared" si="148"/>
        <v>2267553</v>
      </c>
      <c r="BZ140" s="111">
        <f t="shared" si="149"/>
        <v>56688807</v>
      </c>
      <c r="CB140" s="117">
        <v>136</v>
      </c>
      <c r="CC140" s="117">
        <f t="shared" si="150"/>
        <v>3016380</v>
      </c>
      <c r="CD140" s="117">
        <f t="shared" si="151"/>
        <v>2111471</v>
      </c>
      <c r="CE140" s="117">
        <f t="shared" si="152"/>
        <v>1508192</v>
      </c>
      <c r="CF140" s="117">
        <f t="shared" si="153"/>
        <v>1508192</v>
      </c>
      <c r="CG140" s="117">
        <f t="shared" si="154"/>
        <v>1508192</v>
      </c>
      <c r="CH140" s="117">
        <f t="shared" si="155"/>
        <v>1508192</v>
      </c>
      <c r="CI140" s="117">
        <f t="shared" si="156"/>
        <v>5208285</v>
      </c>
      <c r="CJ140" s="117">
        <f t="shared" si="157"/>
        <v>2232122</v>
      </c>
      <c r="CK140" s="117">
        <f t="shared" si="158"/>
        <v>4464247</v>
      </c>
      <c r="CL140" s="117">
        <f t="shared" si="159"/>
        <v>2976163</v>
      </c>
      <c r="CM140" s="117">
        <f t="shared" si="160"/>
        <v>74404059</v>
      </c>
    </row>
    <row r="141" ht="16.5" spans="1:91">
      <c r="A141" s="78">
        <v>137</v>
      </c>
      <c r="B141" s="78">
        <f t="shared" si="161"/>
        <v>583185</v>
      </c>
      <c r="C141" s="86">
        <v>23000</v>
      </c>
      <c r="D141" s="78">
        <f t="shared" si="128"/>
        <v>408230</v>
      </c>
      <c r="E141" s="78">
        <f t="shared" si="129"/>
        <v>291593</v>
      </c>
      <c r="F141" s="78">
        <f t="shared" si="130"/>
        <v>291593</v>
      </c>
      <c r="G141" s="78">
        <f t="shared" si="131"/>
        <v>291593</v>
      </c>
      <c r="H141" s="78">
        <f t="shared" si="132"/>
        <v>291593</v>
      </c>
      <c r="I141" s="78">
        <f t="shared" si="133"/>
        <v>1006966</v>
      </c>
      <c r="J141" s="78">
        <f t="shared" si="134"/>
        <v>431557</v>
      </c>
      <c r="K141" s="78">
        <f t="shared" si="135"/>
        <v>863114</v>
      </c>
      <c r="L141" s="78">
        <f t="shared" si="136"/>
        <v>575409</v>
      </c>
      <c r="M141" s="78">
        <f t="shared" si="137"/>
        <v>14385230</v>
      </c>
      <c r="O141" s="87">
        <v>137</v>
      </c>
      <c r="P141" s="87">
        <f t="shared" si="138"/>
        <v>728981</v>
      </c>
      <c r="Q141" s="87">
        <f t="shared" si="116"/>
        <v>510288</v>
      </c>
      <c r="R141" s="87">
        <f t="shared" si="116"/>
        <v>364491</v>
      </c>
      <c r="S141" s="87">
        <f t="shared" si="116"/>
        <v>364491</v>
      </c>
      <c r="T141" s="87">
        <f t="shared" si="116"/>
        <v>364491</v>
      </c>
      <c r="U141" s="87">
        <f t="shared" si="116"/>
        <v>364491</v>
      </c>
      <c r="V141" s="87">
        <f t="shared" si="124"/>
        <v>1258708</v>
      </c>
      <c r="W141" s="87">
        <f t="shared" si="117"/>
        <v>539446</v>
      </c>
      <c r="X141" s="87">
        <f t="shared" si="117"/>
        <v>1078893</v>
      </c>
      <c r="Y141" s="87">
        <f t="shared" si="117"/>
        <v>719261</v>
      </c>
      <c r="Z141" s="87">
        <f t="shared" si="117"/>
        <v>17981538</v>
      </c>
      <c r="AB141" s="93">
        <v>137</v>
      </c>
      <c r="AC141" s="93">
        <f t="shared" si="118"/>
        <v>903936</v>
      </c>
      <c r="AD141" s="93">
        <f t="shared" si="118"/>
        <v>632757</v>
      </c>
      <c r="AE141" s="93">
        <f t="shared" si="118"/>
        <v>451969</v>
      </c>
      <c r="AF141" s="93">
        <f t="shared" si="118"/>
        <v>451969</v>
      </c>
      <c r="AG141" s="93">
        <f t="shared" si="118"/>
        <v>451969</v>
      </c>
      <c r="AH141" s="93">
        <f t="shared" si="125"/>
        <v>451969</v>
      </c>
      <c r="AI141" s="93">
        <f t="shared" si="119"/>
        <v>1560798</v>
      </c>
      <c r="AJ141" s="93">
        <f t="shared" si="119"/>
        <v>668913</v>
      </c>
      <c r="AK141" s="93">
        <f t="shared" si="119"/>
        <v>1337827</v>
      </c>
      <c r="AL141" s="93">
        <f t="shared" si="119"/>
        <v>891884</v>
      </c>
      <c r="AM141" s="93">
        <f t="shared" si="119"/>
        <v>22297107</v>
      </c>
      <c r="AO141" s="99">
        <v>137</v>
      </c>
      <c r="AP141" s="99">
        <f t="shared" si="120"/>
        <v>1137210</v>
      </c>
      <c r="AQ141" s="99">
        <f t="shared" si="120"/>
        <v>796049</v>
      </c>
      <c r="AR141" s="99">
        <f t="shared" si="120"/>
        <v>568606</v>
      </c>
      <c r="AS141" s="99">
        <f t="shared" si="120"/>
        <v>568606</v>
      </c>
      <c r="AT141" s="99">
        <f t="shared" si="120"/>
        <v>568606</v>
      </c>
      <c r="AU141" s="99">
        <f t="shared" si="126"/>
        <v>568606</v>
      </c>
      <c r="AV141" s="99">
        <f t="shared" si="121"/>
        <v>1963585</v>
      </c>
      <c r="AW141" s="99">
        <f t="shared" si="121"/>
        <v>841536</v>
      </c>
      <c r="AX141" s="99">
        <f t="shared" si="121"/>
        <v>1683073</v>
      </c>
      <c r="AY141" s="99">
        <f t="shared" si="121"/>
        <v>1122048</v>
      </c>
      <c r="AZ141" s="99">
        <f t="shared" si="121"/>
        <v>28051199</v>
      </c>
      <c r="BB141" s="105">
        <v>137</v>
      </c>
      <c r="BC141" s="105">
        <f t="shared" si="122"/>
        <v>1457962</v>
      </c>
      <c r="BD141" s="105">
        <f t="shared" si="122"/>
        <v>1020576</v>
      </c>
      <c r="BE141" s="105">
        <f t="shared" si="122"/>
        <v>728982</v>
      </c>
      <c r="BF141" s="105">
        <f t="shared" si="122"/>
        <v>728982</v>
      </c>
      <c r="BG141" s="105">
        <f t="shared" si="122"/>
        <v>728982</v>
      </c>
      <c r="BH141" s="105">
        <f t="shared" si="127"/>
        <v>728982</v>
      </c>
      <c r="BI141" s="105">
        <f t="shared" si="123"/>
        <v>2517417</v>
      </c>
      <c r="BJ141" s="105">
        <f t="shared" si="123"/>
        <v>1078892</v>
      </c>
      <c r="BK141" s="105">
        <f t="shared" si="123"/>
        <v>2157786</v>
      </c>
      <c r="BL141" s="105">
        <f t="shared" si="123"/>
        <v>1438523</v>
      </c>
      <c r="BM141" s="105">
        <f t="shared" si="123"/>
        <v>35963076</v>
      </c>
      <c r="BO141" s="111">
        <v>137</v>
      </c>
      <c r="BP141" s="111">
        <f t="shared" si="139"/>
        <v>2392553</v>
      </c>
      <c r="BQ141" s="111">
        <f t="shared" si="140"/>
        <v>1674791</v>
      </c>
      <c r="BR141" s="111">
        <f t="shared" si="141"/>
        <v>1196278</v>
      </c>
      <c r="BS141" s="111">
        <f t="shared" si="142"/>
        <v>1196278</v>
      </c>
      <c r="BT141" s="111">
        <f t="shared" si="143"/>
        <v>1196278</v>
      </c>
      <c r="BU141" s="111">
        <f t="shared" si="144"/>
        <v>1196278</v>
      </c>
      <c r="BV141" s="111">
        <f t="shared" si="145"/>
        <v>4131146</v>
      </c>
      <c r="BW141" s="111">
        <f t="shared" si="146"/>
        <v>1770489</v>
      </c>
      <c r="BX141" s="111">
        <f t="shared" si="147"/>
        <v>3540982</v>
      </c>
      <c r="BY141" s="111">
        <f t="shared" si="148"/>
        <v>2360653</v>
      </c>
      <c r="BZ141" s="111">
        <f t="shared" si="149"/>
        <v>59016330</v>
      </c>
      <c r="CB141" s="117">
        <v>137</v>
      </c>
      <c r="CC141" s="117">
        <f t="shared" si="150"/>
        <v>3140226</v>
      </c>
      <c r="CD141" s="117">
        <f t="shared" si="151"/>
        <v>2198163</v>
      </c>
      <c r="CE141" s="117">
        <f t="shared" si="152"/>
        <v>1570115</v>
      </c>
      <c r="CF141" s="117">
        <f t="shared" si="153"/>
        <v>1570115</v>
      </c>
      <c r="CG141" s="117">
        <f t="shared" si="154"/>
        <v>1570115</v>
      </c>
      <c r="CH141" s="117">
        <f t="shared" si="155"/>
        <v>1570115</v>
      </c>
      <c r="CI141" s="117">
        <f t="shared" si="156"/>
        <v>5422129</v>
      </c>
      <c r="CJ141" s="117">
        <f t="shared" si="157"/>
        <v>2323767</v>
      </c>
      <c r="CK141" s="117">
        <f t="shared" si="158"/>
        <v>4647539</v>
      </c>
      <c r="CL141" s="117">
        <f t="shared" si="159"/>
        <v>3098357</v>
      </c>
      <c r="CM141" s="117">
        <f t="shared" si="160"/>
        <v>77458933</v>
      </c>
    </row>
    <row r="142" ht="16.5" spans="1:91">
      <c r="A142" s="78">
        <v>138</v>
      </c>
      <c r="B142" s="78">
        <f t="shared" si="161"/>
        <v>606185</v>
      </c>
      <c r="C142" s="86">
        <v>23000</v>
      </c>
      <c r="D142" s="78">
        <f t="shared" si="128"/>
        <v>424330</v>
      </c>
      <c r="E142" s="78">
        <f t="shared" si="129"/>
        <v>303093</v>
      </c>
      <c r="F142" s="78">
        <f t="shared" si="130"/>
        <v>303093</v>
      </c>
      <c r="G142" s="78">
        <f t="shared" si="131"/>
        <v>303093</v>
      </c>
      <c r="H142" s="78">
        <f t="shared" si="132"/>
        <v>303093</v>
      </c>
      <c r="I142" s="78">
        <f t="shared" si="133"/>
        <v>1046679</v>
      </c>
      <c r="J142" s="78">
        <f t="shared" si="134"/>
        <v>448577</v>
      </c>
      <c r="K142" s="78">
        <f t="shared" si="135"/>
        <v>897154</v>
      </c>
      <c r="L142" s="78">
        <f t="shared" si="136"/>
        <v>598103</v>
      </c>
      <c r="M142" s="78">
        <f t="shared" si="137"/>
        <v>14952563</v>
      </c>
      <c r="O142" s="87">
        <v>138</v>
      </c>
      <c r="P142" s="87">
        <f t="shared" si="138"/>
        <v>757731</v>
      </c>
      <c r="Q142" s="87">
        <f t="shared" si="116"/>
        <v>530413</v>
      </c>
      <c r="R142" s="87">
        <f t="shared" si="116"/>
        <v>378866</v>
      </c>
      <c r="S142" s="87">
        <f t="shared" si="116"/>
        <v>378866</v>
      </c>
      <c r="T142" s="87">
        <f t="shared" si="116"/>
        <v>378866</v>
      </c>
      <c r="U142" s="87">
        <f t="shared" si="116"/>
        <v>378866</v>
      </c>
      <c r="V142" s="87">
        <f t="shared" si="124"/>
        <v>1308349</v>
      </c>
      <c r="W142" s="87">
        <f t="shared" si="117"/>
        <v>560721</v>
      </c>
      <c r="X142" s="87">
        <f t="shared" si="117"/>
        <v>1121443</v>
      </c>
      <c r="Y142" s="87">
        <f t="shared" si="117"/>
        <v>747629</v>
      </c>
      <c r="Z142" s="87">
        <f t="shared" si="117"/>
        <v>18690704</v>
      </c>
      <c r="AB142" s="93">
        <v>138</v>
      </c>
      <c r="AC142" s="93">
        <f t="shared" si="118"/>
        <v>939586</v>
      </c>
      <c r="AD142" s="93">
        <f t="shared" si="118"/>
        <v>657712</v>
      </c>
      <c r="AE142" s="93">
        <f t="shared" si="118"/>
        <v>469794</v>
      </c>
      <c r="AF142" s="93">
        <f t="shared" si="118"/>
        <v>469794</v>
      </c>
      <c r="AG142" s="93">
        <f t="shared" si="118"/>
        <v>469794</v>
      </c>
      <c r="AH142" s="93">
        <f t="shared" si="125"/>
        <v>469794</v>
      </c>
      <c r="AI142" s="93">
        <f t="shared" si="119"/>
        <v>1622353</v>
      </c>
      <c r="AJ142" s="93">
        <f t="shared" si="119"/>
        <v>695294</v>
      </c>
      <c r="AK142" s="93">
        <f t="shared" si="119"/>
        <v>1390589</v>
      </c>
      <c r="AL142" s="93">
        <f t="shared" si="119"/>
        <v>927060</v>
      </c>
      <c r="AM142" s="93">
        <f t="shared" si="119"/>
        <v>23176473</v>
      </c>
      <c r="AO142" s="99">
        <v>138</v>
      </c>
      <c r="AP142" s="99">
        <f t="shared" si="120"/>
        <v>1182060</v>
      </c>
      <c r="AQ142" s="99">
        <f t="shared" si="120"/>
        <v>827444</v>
      </c>
      <c r="AR142" s="99">
        <f t="shared" si="120"/>
        <v>591031</v>
      </c>
      <c r="AS142" s="99">
        <f t="shared" si="120"/>
        <v>591031</v>
      </c>
      <c r="AT142" s="99">
        <f t="shared" si="120"/>
        <v>591031</v>
      </c>
      <c r="AU142" s="99">
        <f t="shared" si="126"/>
        <v>591031</v>
      </c>
      <c r="AV142" s="99">
        <f t="shared" si="121"/>
        <v>2041025</v>
      </c>
      <c r="AW142" s="99">
        <f t="shared" si="121"/>
        <v>874725</v>
      </c>
      <c r="AX142" s="99">
        <f t="shared" si="121"/>
        <v>1749451</v>
      </c>
      <c r="AY142" s="99">
        <f t="shared" si="121"/>
        <v>1166301</v>
      </c>
      <c r="AZ142" s="99">
        <f t="shared" si="121"/>
        <v>29157498</v>
      </c>
      <c r="BB142" s="105">
        <v>138</v>
      </c>
      <c r="BC142" s="105">
        <f t="shared" si="122"/>
        <v>1515462</v>
      </c>
      <c r="BD142" s="105">
        <f t="shared" si="122"/>
        <v>1060826</v>
      </c>
      <c r="BE142" s="105">
        <f t="shared" si="122"/>
        <v>757732</v>
      </c>
      <c r="BF142" s="105">
        <f t="shared" si="122"/>
        <v>757732</v>
      </c>
      <c r="BG142" s="105">
        <f t="shared" si="122"/>
        <v>757732</v>
      </c>
      <c r="BH142" s="105">
        <f t="shared" si="127"/>
        <v>757732</v>
      </c>
      <c r="BI142" s="105">
        <f t="shared" si="123"/>
        <v>2616699</v>
      </c>
      <c r="BJ142" s="105">
        <f t="shared" si="123"/>
        <v>1121442</v>
      </c>
      <c r="BK142" s="105">
        <f t="shared" si="123"/>
        <v>2242886</v>
      </c>
      <c r="BL142" s="105">
        <f t="shared" si="123"/>
        <v>1495258</v>
      </c>
      <c r="BM142" s="105">
        <f t="shared" si="123"/>
        <v>37381408</v>
      </c>
      <c r="BO142" s="111">
        <v>138</v>
      </c>
      <c r="BP142" s="111">
        <f t="shared" si="139"/>
        <v>2486912</v>
      </c>
      <c r="BQ142" s="111">
        <f t="shared" si="140"/>
        <v>1740843</v>
      </c>
      <c r="BR142" s="111">
        <f t="shared" si="141"/>
        <v>1243458</v>
      </c>
      <c r="BS142" s="111">
        <f t="shared" si="142"/>
        <v>1243458</v>
      </c>
      <c r="BT142" s="111">
        <f t="shared" si="143"/>
        <v>1243458</v>
      </c>
      <c r="BU142" s="111">
        <f t="shared" si="144"/>
        <v>1243458</v>
      </c>
      <c r="BV142" s="111">
        <f t="shared" si="145"/>
        <v>4294070</v>
      </c>
      <c r="BW142" s="111">
        <f t="shared" si="146"/>
        <v>1840315</v>
      </c>
      <c r="BX142" s="111">
        <f t="shared" si="147"/>
        <v>3680633</v>
      </c>
      <c r="BY142" s="111">
        <f t="shared" si="148"/>
        <v>2453757</v>
      </c>
      <c r="BZ142" s="111">
        <f t="shared" si="149"/>
        <v>61343849</v>
      </c>
      <c r="CB142" s="117">
        <v>138</v>
      </c>
      <c r="CC142" s="117">
        <f t="shared" si="150"/>
        <v>3264072</v>
      </c>
      <c r="CD142" s="117">
        <f t="shared" si="151"/>
        <v>2284856</v>
      </c>
      <c r="CE142" s="117">
        <f t="shared" si="152"/>
        <v>1632039</v>
      </c>
      <c r="CF142" s="117">
        <f t="shared" si="153"/>
        <v>1632039</v>
      </c>
      <c r="CG142" s="117">
        <f t="shared" si="154"/>
        <v>1632039</v>
      </c>
      <c r="CH142" s="117">
        <f t="shared" si="155"/>
        <v>1632039</v>
      </c>
      <c r="CI142" s="117">
        <f t="shared" si="156"/>
        <v>5635967</v>
      </c>
      <c r="CJ142" s="117">
        <f t="shared" si="157"/>
        <v>2415413</v>
      </c>
      <c r="CK142" s="117">
        <f t="shared" si="158"/>
        <v>4830831</v>
      </c>
      <c r="CL142" s="117">
        <f t="shared" si="159"/>
        <v>3220556</v>
      </c>
      <c r="CM142" s="117">
        <f t="shared" si="160"/>
        <v>80513802</v>
      </c>
    </row>
    <row r="143" ht="16.5" spans="1:91">
      <c r="A143" s="78">
        <v>139</v>
      </c>
      <c r="B143" s="78">
        <f t="shared" si="161"/>
        <v>629185</v>
      </c>
      <c r="C143" s="86">
        <v>23000</v>
      </c>
      <c r="D143" s="78">
        <f t="shared" si="128"/>
        <v>440430</v>
      </c>
      <c r="E143" s="78">
        <f t="shared" si="129"/>
        <v>314593</v>
      </c>
      <c r="F143" s="78">
        <f t="shared" si="130"/>
        <v>314593</v>
      </c>
      <c r="G143" s="78">
        <f t="shared" si="131"/>
        <v>314593</v>
      </c>
      <c r="H143" s="78">
        <f t="shared" si="132"/>
        <v>314593</v>
      </c>
      <c r="I143" s="78">
        <f t="shared" si="133"/>
        <v>1086393</v>
      </c>
      <c r="J143" s="78">
        <f t="shared" si="134"/>
        <v>465597</v>
      </c>
      <c r="K143" s="78">
        <f t="shared" si="135"/>
        <v>931194</v>
      </c>
      <c r="L143" s="78">
        <f t="shared" si="136"/>
        <v>620796</v>
      </c>
      <c r="M143" s="78">
        <f t="shared" si="137"/>
        <v>15519897</v>
      </c>
      <c r="O143" s="87">
        <v>139</v>
      </c>
      <c r="P143" s="87">
        <f t="shared" si="138"/>
        <v>786481</v>
      </c>
      <c r="Q143" s="87">
        <f t="shared" si="116"/>
        <v>550538</v>
      </c>
      <c r="R143" s="87">
        <f t="shared" si="116"/>
        <v>393241</v>
      </c>
      <c r="S143" s="87">
        <f t="shared" si="116"/>
        <v>393241</v>
      </c>
      <c r="T143" s="87">
        <f t="shared" si="116"/>
        <v>393241</v>
      </c>
      <c r="U143" s="87">
        <f t="shared" si="116"/>
        <v>393241</v>
      </c>
      <c r="V143" s="87">
        <f t="shared" si="124"/>
        <v>1357991</v>
      </c>
      <c r="W143" s="87">
        <f t="shared" si="117"/>
        <v>581996</v>
      </c>
      <c r="X143" s="87">
        <f t="shared" si="117"/>
        <v>1163993</v>
      </c>
      <c r="Y143" s="87">
        <f t="shared" si="117"/>
        <v>775995</v>
      </c>
      <c r="Z143" s="87">
        <f t="shared" si="117"/>
        <v>19399871</v>
      </c>
      <c r="AB143" s="93">
        <v>139</v>
      </c>
      <c r="AC143" s="93">
        <f t="shared" si="118"/>
        <v>975236</v>
      </c>
      <c r="AD143" s="93">
        <f t="shared" si="118"/>
        <v>682667</v>
      </c>
      <c r="AE143" s="93">
        <f t="shared" si="118"/>
        <v>487619</v>
      </c>
      <c r="AF143" s="93">
        <f t="shared" si="118"/>
        <v>487619</v>
      </c>
      <c r="AG143" s="93">
        <f t="shared" si="118"/>
        <v>487619</v>
      </c>
      <c r="AH143" s="93">
        <f t="shared" si="125"/>
        <v>487619</v>
      </c>
      <c r="AI143" s="93">
        <f t="shared" si="119"/>
        <v>1683909</v>
      </c>
      <c r="AJ143" s="93">
        <f t="shared" si="119"/>
        <v>721675</v>
      </c>
      <c r="AK143" s="93">
        <f t="shared" si="119"/>
        <v>1443351</v>
      </c>
      <c r="AL143" s="93">
        <f t="shared" si="119"/>
        <v>962234</v>
      </c>
      <c r="AM143" s="93">
        <f t="shared" si="119"/>
        <v>24055840</v>
      </c>
      <c r="AO143" s="99">
        <v>139</v>
      </c>
      <c r="AP143" s="99">
        <f t="shared" si="120"/>
        <v>1226910</v>
      </c>
      <c r="AQ143" s="99">
        <f t="shared" si="120"/>
        <v>858839</v>
      </c>
      <c r="AR143" s="99">
        <f t="shared" si="120"/>
        <v>613456</v>
      </c>
      <c r="AS143" s="99">
        <f t="shared" si="120"/>
        <v>613456</v>
      </c>
      <c r="AT143" s="99">
        <f t="shared" si="120"/>
        <v>613456</v>
      </c>
      <c r="AU143" s="99">
        <f t="shared" si="126"/>
        <v>613456</v>
      </c>
      <c r="AV143" s="99">
        <f t="shared" si="121"/>
        <v>2118466</v>
      </c>
      <c r="AW143" s="99">
        <f t="shared" si="121"/>
        <v>907914</v>
      </c>
      <c r="AX143" s="99">
        <f t="shared" si="121"/>
        <v>1815829</v>
      </c>
      <c r="AY143" s="99">
        <f t="shared" si="121"/>
        <v>1210552</v>
      </c>
      <c r="AZ143" s="99">
        <f t="shared" si="121"/>
        <v>30263799</v>
      </c>
      <c r="BB143" s="105">
        <v>139</v>
      </c>
      <c r="BC143" s="105">
        <f t="shared" si="122"/>
        <v>1572962</v>
      </c>
      <c r="BD143" s="105">
        <f t="shared" si="122"/>
        <v>1101076</v>
      </c>
      <c r="BE143" s="105">
        <f t="shared" si="122"/>
        <v>786482</v>
      </c>
      <c r="BF143" s="105">
        <f t="shared" si="122"/>
        <v>786482</v>
      </c>
      <c r="BG143" s="105">
        <f t="shared" si="122"/>
        <v>786482</v>
      </c>
      <c r="BH143" s="105">
        <f t="shared" si="127"/>
        <v>786482</v>
      </c>
      <c r="BI143" s="105">
        <f t="shared" si="123"/>
        <v>2715982</v>
      </c>
      <c r="BJ143" s="105">
        <f t="shared" si="123"/>
        <v>1163992</v>
      </c>
      <c r="BK143" s="105">
        <f t="shared" si="123"/>
        <v>2327986</v>
      </c>
      <c r="BL143" s="105">
        <f t="shared" si="123"/>
        <v>1551990</v>
      </c>
      <c r="BM143" s="105">
        <f t="shared" si="123"/>
        <v>38799742</v>
      </c>
      <c r="BO143" s="111">
        <v>139</v>
      </c>
      <c r="BP143" s="111">
        <f t="shared" si="139"/>
        <v>2581271</v>
      </c>
      <c r="BQ143" s="111">
        <f t="shared" si="140"/>
        <v>1806894</v>
      </c>
      <c r="BR143" s="111">
        <f t="shared" si="141"/>
        <v>1290637</v>
      </c>
      <c r="BS143" s="111">
        <f t="shared" si="142"/>
        <v>1290637</v>
      </c>
      <c r="BT143" s="111">
        <f t="shared" si="143"/>
        <v>1290637</v>
      </c>
      <c r="BU143" s="111">
        <f t="shared" si="144"/>
        <v>1290637</v>
      </c>
      <c r="BV143" s="111">
        <f t="shared" si="145"/>
        <v>4456996</v>
      </c>
      <c r="BW143" s="111">
        <f t="shared" si="146"/>
        <v>1910141</v>
      </c>
      <c r="BX143" s="111">
        <f t="shared" si="147"/>
        <v>3820285</v>
      </c>
      <c r="BY143" s="111">
        <f t="shared" si="148"/>
        <v>2546855</v>
      </c>
      <c r="BZ143" s="111">
        <f t="shared" si="149"/>
        <v>63671371</v>
      </c>
      <c r="CB143" s="117">
        <v>139</v>
      </c>
      <c r="CC143" s="117">
        <f t="shared" si="150"/>
        <v>3387918</v>
      </c>
      <c r="CD143" s="117">
        <f t="shared" si="151"/>
        <v>2371548</v>
      </c>
      <c r="CE143" s="117">
        <f t="shared" si="152"/>
        <v>1693961</v>
      </c>
      <c r="CF143" s="117">
        <f t="shared" si="153"/>
        <v>1693961</v>
      </c>
      <c r="CG143" s="117">
        <f t="shared" si="154"/>
        <v>1693961</v>
      </c>
      <c r="CH143" s="117">
        <f t="shared" si="155"/>
        <v>1693961</v>
      </c>
      <c r="CI143" s="117">
        <f t="shared" si="156"/>
        <v>5849807</v>
      </c>
      <c r="CJ143" s="117">
        <f t="shared" si="157"/>
        <v>2507060</v>
      </c>
      <c r="CK143" s="117">
        <f t="shared" si="158"/>
        <v>5014124</v>
      </c>
      <c r="CL143" s="117">
        <f t="shared" si="159"/>
        <v>3342747</v>
      </c>
      <c r="CM143" s="117">
        <f t="shared" si="160"/>
        <v>83568674</v>
      </c>
    </row>
    <row r="144" ht="16.5" spans="1:91">
      <c r="A144" s="78">
        <v>140</v>
      </c>
      <c r="B144" s="78">
        <f t="shared" si="161"/>
        <v>652185</v>
      </c>
      <c r="C144" s="86">
        <v>23000</v>
      </c>
      <c r="D144" s="78">
        <f t="shared" si="128"/>
        <v>456530</v>
      </c>
      <c r="E144" s="78">
        <f t="shared" si="129"/>
        <v>326093</v>
      </c>
      <c r="F144" s="78">
        <f t="shared" si="130"/>
        <v>326093</v>
      </c>
      <c r="G144" s="78">
        <f t="shared" si="131"/>
        <v>326093</v>
      </c>
      <c r="H144" s="78">
        <f t="shared" si="132"/>
        <v>326093</v>
      </c>
      <c r="I144" s="78">
        <f t="shared" si="133"/>
        <v>1126106</v>
      </c>
      <c r="J144" s="78">
        <f t="shared" si="134"/>
        <v>482617</v>
      </c>
      <c r="K144" s="78">
        <f t="shared" si="135"/>
        <v>965234</v>
      </c>
      <c r="L144" s="78">
        <f t="shared" si="136"/>
        <v>643489</v>
      </c>
      <c r="M144" s="78">
        <f t="shared" si="137"/>
        <v>16087230</v>
      </c>
      <c r="O144" s="87">
        <v>140</v>
      </c>
      <c r="P144" s="87">
        <f t="shared" si="138"/>
        <v>815231</v>
      </c>
      <c r="Q144" s="87">
        <f t="shared" si="116"/>
        <v>570663</v>
      </c>
      <c r="R144" s="87">
        <f t="shared" si="116"/>
        <v>407616</v>
      </c>
      <c r="S144" s="87">
        <f t="shared" si="116"/>
        <v>407616</v>
      </c>
      <c r="T144" s="87">
        <f t="shared" si="116"/>
        <v>407616</v>
      </c>
      <c r="U144" s="87">
        <f t="shared" si="116"/>
        <v>407616</v>
      </c>
      <c r="V144" s="87">
        <f t="shared" si="124"/>
        <v>1407633</v>
      </c>
      <c r="W144" s="87">
        <f t="shared" si="117"/>
        <v>603271</v>
      </c>
      <c r="X144" s="87">
        <f t="shared" si="117"/>
        <v>1206543</v>
      </c>
      <c r="Y144" s="87">
        <f t="shared" si="117"/>
        <v>804361</v>
      </c>
      <c r="Z144" s="87">
        <f t="shared" si="117"/>
        <v>20109038</v>
      </c>
      <c r="AB144" s="93">
        <v>140</v>
      </c>
      <c r="AC144" s="93">
        <f t="shared" si="118"/>
        <v>1010886</v>
      </c>
      <c r="AD144" s="93">
        <f t="shared" si="118"/>
        <v>707622</v>
      </c>
      <c r="AE144" s="93">
        <f t="shared" si="118"/>
        <v>505444</v>
      </c>
      <c r="AF144" s="93">
        <f t="shared" si="118"/>
        <v>505444</v>
      </c>
      <c r="AG144" s="93">
        <f t="shared" si="118"/>
        <v>505444</v>
      </c>
      <c r="AH144" s="93">
        <f t="shared" si="125"/>
        <v>505444</v>
      </c>
      <c r="AI144" s="93">
        <f t="shared" si="119"/>
        <v>1745465</v>
      </c>
      <c r="AJ144" s="93">
        <f t="shared" si="119"/>
        <v>748056</v>
      </c>
      <c r="AK144" s="93">
        <f t="shared" si="119"/>
        <v>1496113</v>
      </c>
      <c r="AL144" s="93">
        <f t="shared" si="119"/>
        <v>997408</v>
      </c>
      <c r="AM144" s="93">
        <f t="shared" si="119"/>
        <v>24935207</v>
      </c>
      <c r="AO144" s="99">
        <v>140</v>
      </c>
      <c r="AP144" s="99">
        <f t="shared" si="120"/>
        <v>1271760</v>
      </c>
      <c r="AQ144" s="99">
        <f t="shared" si="120"/>
        <v>890234</v>
      </c>
      <c r="AR144" s="99">
        <f t="shared" si="120"/>
        <v>635881</v>
      </c>
      <c r="AS144" s="99">
        <f t="shared" si="120"/>
        <v>635881</v>
      </c>
      <c r="AT144" s="99">
        <f t="shared" si="120"/>
        <v>635881</v>
      </c>
      <c r="AU144" s="99">
        <f t="shared" si="126"/>
        <v>635881</v>
      </c>
      <c r="AV144" s="99">
        <f t="shared" si="121"/>
        <v>2195908</v>
      </c>
      <c r="AW144" s="99">
        <f t="shared" si="121"/>
        <v>941103</v>
      </c>
      <c r="AX144" s="99">
        <f t="shared" si="121"/>
        <v>1882207</v>
      </c>
      <c r="AY144" s="99">
        <f t="shared" si="121"/>
        <v>1254804</v>
      </c>
      <c r="AZ144" s="99">
        <f t="shared" si="121"/>
        <v>31370099</v>
      </c>
      <c r="BB144" s="105">
        <v>140</v>
      </c>
      <c r="BC144" s="105">
        <f t="shared" si="122"/>
        <v>1630462</v>
      </c>
      <c r="BD144" s="105">
        <f t="shared" si="122"/>
        <v>1141326</v>
      </c>
      <c r="BE144" s="105">
        <f t="shared" si="122"/>
        <v>815232</v>
      </c>
      <c r="BF144" s="105">
        <f t="shared" si="122"/>
        <v>815232</v>
      </c>
      <c r="BG144" s="105">
        <f t="shared" si="122"/>
        <v>815232</v>
      </c>
      <c r="BH144" s="105">
        <f t="shared" si="127"/>
        <v>815232</v>
      </c>
      <c r="BI144" s="105">
        <f t="shared" si="123"/>
        <v>2815267</v>
      </c>
      <c r="BJ144" s="105">
        <f t="shared" si="123"/>
        <v>1206542</v>
      </c>
      <c r="BK144" s="105">
        <f t="shared" si="123"/>
        <v>2413086</v>
      </c>
      <c r="BL144" s="105">
        <f t="shared" si="123"/>
        <v>1608723</v>
      </c>
      <c r="BM144" s="105">
        <f t="shared" si="123"/>
        <v>40218076</v>
      </c>
      <c r="BO144" s="111">
        <v>140</v>
      </c>
      <c r="BP144" s="111">
        <f t="shared" si="139"/>
        <v>2675630</v>
      </c>
      <c r="BQ144" s="111">
        <f t="shared" si="140"/>
        <v>1872945</v>
      </c>
      <c r="BR144" s="111">
        <f t="shared" si="141"/>
        <v>1337817</v>
      </c>
      <c r="BS144" s="111">
        <f t="shared" si="142"/>
        <v>1337817</v>
      </c>
      <c r="BT144" s="111">
        <f t="shared" si="143"/>
        <v>1337817</v>
      </c>
      <c r="BU144" s="111">
        <f t="shared" si="144"/>
        <v>1337817</v>
      </c>
      <c r="BV144" s="111">
        <f t="shared" si="145"/>
        <v>4619925</v>
      </c>
      <c r="BW144" s="111">
        <f t="shared" si="146"/>
        <v>1979966</v>
      </c>
      <c r="BX144" s="111">
        <f t="shared" si="147"/>
        <v>3959936</v>
      </c>
      <c r="BY144" s="111">
        <f t="shared" si="148"/>
        <v>2639956</v>
      </c>
      <c r="BZ144" s="111">
        <f t="shared" si="149"/>
        <v>65998894</v>
      </c>
      <c r="CB144" s="117">
        <v>140</v>
      </c>
      <c r="CC144" s="117">
        <f t="shared" si="150"/>
        <v>3511764</v>
      </c>
      <c r="CD144" s="117">
        <f t="shared" si="151"/>
        <v>2458240</v>
      </c>
      <c r="CE144" s="117">
        <f t="shared" si="152"/>
        <v>1755885</v>
      </c>
      <c r="CF144" s="117">
        <f t="shared" si="153"/>
        <v>1755885</v>
      </c>
      <c r="CG144" s="117">
        <f t="shared" si="154"/>
        <v>1755885</v>
      </c>
      <c r="CH144" s="117">
        <f t="shared" si="155"/>
        <v>1755885</v>
      </c>
      <c r="CI144" s="117">
        <f t="shared" si="156"/>
        <v>6063652</v>
      </c>
      <c r="CJ144" s="117">
        <f t="shared" si="157"/>
        <v>2598705</v>
      </c>
      <c r="CK144" s="117">
        <f t="shared" si="158"/>
        <v>5197416</v>
      </c>
      <c r="CL144" s="117">
        <f t="shared" si="159"/>
        <v>3464942</v>
      </c>
      <c r="CM144" s="117">
        <f t="shared" si="160"/>
        <v>86623548</v>
      </c>
    </row>
    <row r="145" ht="16.5" spans="1:91">
      <c r="A145" s="78">
        <v>141</v>
      </c>
      <c r="B145" s="78">
        <f t="shared" si="161"/>
        <v>675185</v>
      </c>
      <c r="C145" s="86">
        <v>23000</v>
      </c>
      <c r="D145" s="78">
        <f t="shared" si="128"/>
        <v>472630</v>
      </c>
      <c r="E145" s="78">
        <f t="shared" si="129"/>
        <v>337593</v>
      </c>
      <c r="F145" s="78">
        <f t="shared" si="130"/>
        <v>337593</v>
      </c>
      <c r="G145" s="78">
        <f t="shared" si="131"/>
        <v>337593</v>
      </c>
      <c r="H145" s="78">
        <f t="shared" si="132"/>
        <v>337593</v>
      </c>
      <c r="I145" s="78">
        <f t="shared" si="133"/>
        <v>1165819</v>
      </c>
      <c r="J145" s="78">
        <f t="shared" si="134"/>
        <v>499637</v>
      </c>
      <c r="K145" s="78">
        <f t="shared" si="135"/>
        <v>999274</v>
      </c>
      <c r="L145" s="78">
        <f t="shared" si="136"/>
        <v>666183</v>
      </c>
      <c r="M145" s="78">
        <f t="shared" si="137"/>
        <v>16654563</v>
      </c>
      <c r="O145" s="87">
        <v>141</v>
      </c>
      <c r="P145" s="87">
        <f t="shared" si="138"/>
        <v>843981</v>
      </c>
      <c r="Q145" s="87">
        <f t="shared" si="116"/>
        <v>590788</v>
      </c>
      <c r="R145" s="87">
        <f t="shared" si="116"/>
        <v>421991</v>
      </c>
      <c r="S145" s="87">
        <f t="shared" si="116"/>
        <v>421991</v>
      </c>
      <c r="T145" s="87">
        <f t="shared" si="116"/>
        <v>421991</v>
      </c>
      <c r="U145" s="87">
        <f t="shared" si="116"/>
        <v>421991</v>
      </c>
      <c r="V145" s="87">
        <f t="shared" si="124"/>
        <v>1457274</v>
      </c>
      <c r="W145" s="87">
        <f t="shared" si="117"/>
        <v>624546</v>
      </c>
      <c r="X145" s="87">
        <f t="shared" si="117"/>
        <v>1249093</v>
      </c>
      <c r="Y145" s="87">
        <f t="shared" si="117"/>
        <v>832729</v>
      </c>
      <c r="Z145" s="87">
        <f t="shared" si="117"/>
        <v>20818204</v>
      </c>
      <c r="AB145" s="93">
        <v>141</v>
      </c>
      <c r="AC145" s="93">
        <f t="shared" si="118"/>
        <v>1046536</v>
      </c>
      <c r="AD145" s="93">
        <f t="shared" si="118"/>
        <v>732577</v>
      </c>
      <c r="AE145" s="93">
        <f t="shared" si="118"/>
        <v>523269</v>
      </c>
      <c r="AF145" s="93">
        <f t="shared" si="118"/>
        <v>523269</v>
      </c>
      <c r="AG145" s="93">
        <f t="shared" si="118"/>
        <v>523269</v>
      </c>
      <c r="AH145" s="93">
        <f t="shared" si="125"/>
        <v>523269</v>
      </c>
      <c r="AI145" s="93">
        <f t="shared" si="119"/>
        <v>1807020</v>
      </c>
      <c r="AJ145" s="93">
        <f t="shared" si="119"/>
        <v>774437</v>
      </c>
      <c r="AK145" s="93">
        <f t="shared" si="119"/>
        <v>1548875</v>
      </c>
      <c r="AL145" s="93">
        <f t="shared" si="119"/>
        <v>1032584</v>
      </c>
      <c r="AM145" s="93">
        <f t="shared" si="119"/>
        <v>25814573</v>
      </c>
      <c r="AO145" s="99">
        <v>141</v>
      </c>
      <c r="AP145" s="99">
        <f t="shared" si="120"/>
        <v>1316610</v>
      </c>
      <c r="AQ145" s="99">
        <f t="shared" si="120"/>
        <v>921629</v>
      </c>
      <c r="AR145" s="99">
        <f t="shared" si="120"/>
        <v>658306</v>
      </c>
      <c r="AS145" s="99">
        <f t="shared" si="120"/>
        <v>658306</v>
      </c>
      <c r="AT145" s="99">
        <f t="shared" si="120"/>
        <v>658306</v>
      </c>
      <c r="AU145" s="99">
        <f t="shared" si="126"/>
        <v>658306</v>
      </c>
      <c r="AV145" s="99">
        <f t="shared" si="121"/>
        <v>2273348</v>
      </c>
      <c r="AW145" s="99">
        <f t="shared" si="121"/>
        <v>974292</v>
      </c>
      <c r="AX145" s="99">
        <f t="shared" si="121"/>
        <v>1948585</v>
      </c>
      <c r="AY145" s="99">
        <f t="shared" si="121"/>
        <v>1299057</v>
      </c>
      <c r="AZ145" s="99">
        <f t="shared" si="121"/>
        <v>32476398</v>
      </c>
      <c r="BB145" s="105">
        <v>141</v>
      </c>
      <c r="BC145" s="105">
        <f t="shared" si="122"/>
        <v>1687962</v>
      </c>
      <c r="BD145" s="105">
        <f t="shared" si="122"/>
        <v>1181576</v>
      </c>
      <c r="BE145" s="105">
        <f t="shared" si="122"/>
        <v>843982</v>
      </c>
      <c r="BF145" s="105">
        <f t="shared" si="122"/>
        <v>843982</v>
      </c>
      <c r="BG145" s="105">
        <f t="shared" si="122"/>
        <v>843982</v>
      </c>
      <c r="BH145" s="105">
        <f t="shared" si="127"/>
        <v>843982</v>
      </c>
      <c r="BI145" s="105">
        <f t="shared" si="123"/>
        <v>2914549</v>
      </c>
      <c r="BJ145" s="105">
        <f t="shared" si="123"/>
        <v>1249092</v>
      </c>
      <c r="BK145" s="105">
        <f t="shared" si="123"/>
        <v>2498186</v>
      </c>
      <c r="BL145" s="105">
        <f t="shared" si="123"/>
        <v>1665458</v>
      </c>
      <c r="BM145" s="105">
        <f t="shared" si="123"/>
        <v>41636408</v>
      </c>
      <c r="BO145" s="111">
        <v>141</v>
      </c>
      <c r="BP145" s="111">
        <f t="shared" si="139"/>
        <v>2769989</v>
      </c>
      <c r="BQ145" s="111">
        <f t="shared" si="140"/>
        <v>1938997</v>
      </c>
      <c r="BR145" s="111">
        <f t="shared" si="141"/>
        <v>1384996</v>
      </c>
      <c r="BS145" s="111">
        <f t="shared" si="142"/>
        <v>1384996</v>
      </c>
      <c r="BT145" s="111">
        <f t="shared" si="143"/>
        <v>1384996</v>
      </c>
      <c r="BU145" s="111">
        <f t="shared" si="144"/>
        <v>1384996</v>
      </c>
      <c r="BV145" s="111">
        <f t="shared" si="145"/>
        <v>4782850</v>
      </c>
      <c r="BW145" s="111">
        <f t="shared" si="146"/>
        <v>2049792</v>
      </c>
      <c r="BX145" s="111">
        <f t="shared" si="147"/>
        <v>4099587</v>
      </c>
      <c r="BY145" s="111">
        <f t="shared" si="148"/>
        <v>2733059</v>
      </c>
      <c r="BZ145" s="111">
        <f t="shared" si="149"/>
        <v>68326413</v>
      </c>
      <c r="CB145" s="117">
        <v>141</v>
      </c>
      <c r="CC145" s="117">
        <f t="shared" si="150"/>
        <v>3635611</v>
      </c>
      <c r="CD145" s="117">
        <f t="shared" si="151"/>
        <v>2544934</v>
      </c>
      <c r="CE145" s="117">
        <f t="shared" si="152"/>
        <v>1817807</v>
      </c>
      <c r="CF145" s="117">
        <f t="shared" si="153"/>
        <v>1817807</v>
      </c>
      <c r="CG145" s="117">
        <f t="shared" si="154"/>
        <v>1817807</v>
      </c>
      <c r="CH145" s="117">
        <f t="shared" si="155"/>
        <v>1817807</v>
      </c>
      <c r="CI145" s="117">
        <f t="shared" si="156"/>
        <v>6277491</v>
      </c>
      <c r="CJ145" s="117">
        <f t="shared" si="157"/>
        <v>2690352</v>
      </c>
      <c r="CK145" s="117">
        <f t="shared" si="158"/>
        <v>5380708</v>
      </c>
      <c r="CL145" s="117">
        <f t="shared" si="159"/>
        <v>3587140</v>
      </c>
      <c r="CM145" s="117">
        <f t="shared" si="160"/>
        <v>89678417</v>
      </c>
    </row>
    <row r="146" ht="16.5" spans="1:91">
      <c r="A146" s="78">
        <v>142</v>
      </c>
      <c r="B146" s="78">
        <f t="shared" si="161"/>
        <v>698185</v>
      </c>
      <c r="C146" s="86">
        <v>23000</v>
      </c>
      <c r="D146" s="78">
        <f t="shared" si="128"/>
        <v>488730</v>
      </c>
      <c r="E146" s="78">
        <f t="shared" si="129"/>
        <v>349093</v>
      </c>
      <c r="F146" s="78">
        <f t="shared" si="130"/>
        <v>349093</v>
      </c>
      <c r="G146" s="78">
        <f t="shared" si="131"/>
        <v>349093</v>
      </c>
      <c r="H146" s="78">
        <f t="shared" si="132"/>
        <v>349093</v>
      </c>
      <c r="I146" s="78">
        <f t="shared" si="133"/>
        <v>1205533</v>
      </c>
      <c r="J146" s="78">
        <f t="shared" si="134"/>
        <v>516657</v>
      </c>
      <c r="K146" s="78">
        <f t="shared" si="135"/>
        <v>1033314</v>
      </c>
      <c r="L146" s="78">
        <f t="shared" si="136"/>
        <v>688876</v>
      </c>
      <c r="M146" s="78">
        <f t="shared" si="137"/>
        <v>17221897</v>
      </c>
      <c r="O146" s="87">
        <v>142</v>
      </c>
      <c r="P146" s="87">
        <f t="shared" si="138"/>
        <v>872731</v>
      </c>
      <c r="Q146" s="87">
        <f t="shared" si="116"/>
        <v>610913</v>
      </c>
      <c r="R146" s="87">
        <f t="shared" si="116"/>
        <v>436366</v>
      </c>
      <c r="S146" s="87">
        <f t="shared" si="116"/>
        <v>436366</v>
      </c>
      <c r="T146" s="87">
        <f t="shared" si="116"/>
        <v>436366</v>
      </c>
      <c r="U146" s="87">
        <f t="shared" si="116"/>
        <v>436366</v>
      </c>
      <c r="V146" s="87">
        <f t="shared" si="124"/>
        <v>1506916</v>
      </c>
      <c r="W146" s="87">
        <f t="shared" si="117"/>
        <v>645821</v>
      </c>
      <c r="X146" s="87">
        <f t="shared" si="117"/>
        <v>1291643</v>
      </c>
      <c r="Y146" s="87">
        <f t="shared" si="117"/>
        <v>861095</v>
      </c>
      <c r="Z146" s="87">
        <f t="shared" si="117"/>
        <v>21527371</v>
      </c>
      <c r="AB146" s="93">
        <v>142</v>
      </c>
      <c r="AC146" s="93">
        <f t="shared" si="118"/>
        <v>1082186</v>
      </c>
      <c r="AD146" s="93">
        <f t="shared" si="118"/>
        <v>757532</v>
      </c>
      <c r="AE146" s="93">
        <f t="shared" si="118"/>
        <v>541094</v>
      </c>
      <c r="AF146" s="93">
        <f t="shared" si="118"/>
        <v>541094</v>
      </c>
      <c r="AG146" s="93">
        <f t="shared" si="118"/>
        <v>541094</v>
      </c>
      <c r="AH146" s="93">
        <f t="shared" si="125"/>
        <v>541094</v>
      </c>
      <c r="AI146" s="93">
        <f t="shared" si="119"/>
        <v>1868576</v>
      </c>
      <c r="AJ146" s="93">
        <f t="shared" si="119"/>
        <v>800818</v>
      </c>
      <c r="AK146" s="93">
        <f t="shared" si="119"/>
        <v>1601637</v>
      </c>
      <c r="AL146" s="93">
        <f t="shared" si="119"/>
        <v>1067758</v>
      </c>
      <c r="AM146" s="93">
        <f t="shared" si="119"/>
        <v>26693940</v>
      </c>
      <c r="AO146" s="99">
        <v>142</v>
      </c>
      <c r="AP146" s="99">
        <f t="shared" si="120"/>
        <v>1361460</v>
      </c>
      <c r="AQ146" s="99">
        <f t="shared" si="120"/>
        <v>953024</v>
      </c>
      <c r="AR146" s="99">
        <f t="shared" si="120"/>
        <v>680731</v>
      </c>
      <c r="AS146" s="99">
        <f t="shared" si="120"/>
        <v>680731</v>
      </c>
      <c r="AT146" s="99">
        <f t="shared" si="120"/>
        <v>680731</v>
      </c>
      <c r="AU146" s="99">
        <f t="shared" si="126"/>
        <v>680731</v>
      </c>
      <c r="AV146" s="99">
        <f t="shared" si="121"/>
        <v>2350789</v>
      </c>
      <c r="AW146" s="99">
        <f t="shared" si="121"/>
        <v>1007481</v>
      </c>
      <c r="AX146" s="99">
        <f t="shared" si="121"/>
        <v>2014963</v>
      </c>
      <c r="AY146" s="99">
        <f t="shared" si="121"/>
        <v>1343308</v>
      </c>
      <c r="AZ146" s="99">
        <f t="shared" si="121"/>
        <v>33582699</v>
      </c>
      <c r="BB146" s="105">
        <v>142</v>
      </c>
      <c r="BC146" s="105">
        <f t="shared" si="122"/>
        <v>1745462</v>
      </c>
      <c r="BD146" s="105">
        <f t="shared" si="122"/>
        <v>1221826</v>
      </c>
      <c r="BE146" s="105">
        <f t="shared" si="122"/>
        <v>872732</v>
      </c>
      <c r="BF146" s="105">
        <f t="shared" si="122"/>
        <v>872732</v>
      </c>
      <c r="BG146" s="105">
        <f t="shared" si="122"/>
        <v>872732</v>
      </c>
      <c r="BH146" s="105">
        <f t="shared" si="127"/>
        <v>872732</v>
      </c>
      <c r="BI146" s="105">
        <f t="shared" si="123"/>
        <v>3013832</v>
      </c>
      <c r="BJ146" s="105">
        <f t="shared" si="123"/>
        <v>1291642</v>
      </c>
      <c r="BK146" s="105">
        <f t="shared" si="123"/>
        <v>2583286</v>
      </c>
      <c r="BL146" s="105">
        <f t="shared" si="123"/>
        <v>1722190</v>
      </c>
      <c r="BM146" s="105">
        <f t="shared" si="123"/>
        <v>43054742</v>
      </c>
      <c r="BO146" s="111">
        <v>142</v>
      </c>
      <c r="BP146" s="111">
        <f t="shared" si="139"/>
        <v>2864348</v>
      </c>
      <c r="BQ146" s="111">
        <f t="shared" si="140"/>
        <v>2005048</v>
      </c>
      <c r="BR146" s="111">
        <f t="shared" si="141"/>
        <v>1432176</v>
      </c>
      <c r="BS146" s="111">
        <f t="shared" si="142"/>
        <v>1432176</v>
      </c>
      <c r="BT146" s="111">
        <f t="shared" si="143"/>
        <v>1432176</v>
      </c>
      <c r="BU146" s="111">
        <f t="shared" si="144"/>
        <v>1432176</v>
      </c>
      <c r="BV146" s="111">
        <f t="shared" si="145"/>
        <v>4945776</v>
      </c>
      <c r="BW146" s="111">
        <f t="shared" si="146"/>
        <v>2119618</v>
      </c>
      <c r="BX146" s="111">
        <f t="shared" si="147"/>
        <v>4239239</v>
      </c>
      <c r="BY146" s="111">
        <f t="shared" si="148"/>
        <v>2826158</v>
      </c>
      <c r="BZ146" s="111">
        <f t="shared" si="149"/>
        <v>70653936</v>
      </c>
      <c r="CB146" s="117">
        <v>142</v>
      </c>
      <c r="CC146" s="117">
        <f t="shared" si="150"/>
        <v>3759457</v>
      </c>
      <c r="CD146" s="117">
        <f t="shared" si="151"/>
        <v>2631626</v>
      </c>
      <c r="CE146" s="117">
        <f t="shared" si="152"/>
        <v>1879731</v>
      </c>
      <c r="CF146" s="117">
        <f t="shared" si="153"/>
        <v>1879731</v>
      </c>
      <c r="CG146" s="117">
        <f t="shared" si="154"/>
        <v>1879731</v>
      </c>
      <c r="CH146" s="117">
        <f t="shared" si="155"/>
        <v>1879731</v>
      </c>
      <c r="CI146" s="117">
        <f t="shared" si="156"/>
        <v>6491331</v>
      </c>
      <c r="CJ146" s="117">
        <f t="shared" si="157"/>
        <v>2781999</v>
      </c>
      <c r="CK146" s="117">
        <f t="shared" si="158"/>
        <v>5564001</v>
      </c>
      <c r="CL146" s="117">
        <f t="shared" si="159"/>
        <v>3709332</v>
      </c>
      <c r="CM146" s="117">
        <f t="shared" si="160"/>
        <v>92733291</v>
      </c>
    </row>
    <row r="147" ht="16.5" spans="1:91">
      <c r="A147" s="78">
        <v>143</v>
      </c>
      <c r="B147" s="78">
        <f t="shared" si="161"/>
        <v>721185</v>
      </c>
      <c r="C147" s="86">
        <v>23000</v>
      </c>
      <c r="D147" s="78">
        <f t="shared" si="128"/>
        <v>504830</v>
      </c>
      <c r="E147" s="78">
        <f t="shared" si="129"/>
        <v>360593</v>
      </c>
      <c r="F147" s="78">
        <f t="shared" si="130"/>
        <v>360593</v>
      </c>
      <c r="G147" s="78">
        <f t="shared" si="131"/>
        <v>360593</v>
      </c>
      <c r="H147" s="78">
        <f t="shared" si="132"/>
        <v>360593</v>
      </c>
      <c r="I147" s="78">
        <f t="shared" si="133"/>
        <v>1245246</v>
      </c>
      <c r="J147" s="78">
        <f t="shared" si="134"/>
        <v>533677</v>
      </c>
      <c r="K147" s="78">
        <f t="shared" si="135"/>
        <v>1067354</v>
      </c>
      <c r="L147" s="78">
        <f t="shared" si="136"/>
        <v>711569</v>
      </c>
      <c r="M147" s="78">
        <f t="shared" si="137"/>
        <v>17789230</v>
      </c>
      <c r="O147" s="87">
        <v>143</v>
      </c>
      <c r="P147" s="87">
        <f t="shared" si="138"/>
        <v>901481</v>
      </c>
      <c r="Q147" s="87">
        <f t="shared" si="116"/>
        <v>631038</v>
      </c>
      <c r="R147" s="87">
        <f t="shared" si="116"/>
        <v>450741</v>
      </c>
      <c r="S147" s="87">
        <f t="shared" si="116"/>
        <v>450741</v>
      </c>
      <c r="T147" s="87">
        <f t="shared" si="116"/>
        <v>450741</v>
      </c>
      <c r="U147" s="87">
        <f t="shared" si="116"/>
        <v>450741</v>
      </c>
      <c r="V147" s="87">
        <f t="shared" si="124"/>
        <v>1556558</v>
      </c>
      <c r="W147" s="87">
        <f t="shared" si="117"/>
        <v>667096</v>
      </c>
      <c r="X147" s="87">
        <f t="shared" si="117"/>
        <v>1334193</v>
      </c>
      <c r="Y147" s="87">
        <f t="shared" si="117"/>
        <v>889461</v>
      </c>
      <c r="Z147" s="87">
        <f t="shared" si="117"/>
        <v>22236538</v>
      </c>
      <c r="AB147" s="93">
        <v>143</v>
      </c>
      <c r="AC147" s="93">
        <f t="shared" si="118"/>
        <v>1117836</v>
      </c>
      <c r="AD147" s="93">
        <f t="shared" si="118"/>
        <v>782487</v>
      </c>
      <c r="AE147" s="93">
        <f t="shared" si="118"/>
        <v>558919</v>
      </c>
      <c r="AF147" s="93">
        <f t="shared" si="118"/>
        <v>558919</v>
      </c>
      <c r="AG147" s="93">
        <f t="shared" si="118"/>
        <v>558919</v>
      </c>
      <c r="AH147" s="93">
        <f t="shared" si="125"/>
        <v>558919</v>
      </c>
      <c r="AI147" s="93">
        <f t="shared" si="119"/>
        <v>1930132</v>
      </c>
      <c r="AJ147" s="93">
        <f t="shared" si="119"/>
        <v>827199</v>
      </c>
      <c r="AK147" s="93">
        <f t="shared" si="119"/>
        <v>1654399</v>
      </c>
      <c r="AL147" s="93">
        <f t="shared" si="119"/>
        <v>1102932</v>
      </c>
      <c r="AM147" s="93">
        <f t="shared" si="119"/>
        <v>27573307</v>
      </c>
      <c r="AO147" s="99">
        <v>143</v>
      </c>
      <c r="AP147" s="99">
        <f t="shared" si="120"/>
        <v>1406310</v>
      </c>
      <c r="AQ147" s="99">
        <f t="shared" si="120"/>
        <v>984419</v>
      </c>
      <c r="AR147" s="99">
        <f t="shared" si="120"/>
        <v>703156</v>
      </c>
      <c r="AS147" s="99">
        <f t="shared" si="120"/>
        <v>703156</v>
      </c>
      <c r="AT147" s="99">
        <f t="shared" si="120"/>
        <v>703156</v>
      </c>
      <c r="AU147" s="99">
        <f t="shared" si="126"/>
        <v>703156</v>
      </c>
      <c r="AV147" s="99">
        <f t="shared" si="121"/>
        <v>2428231</v>
      </c>
      <c r="AW147" s="99">
        <f t="shared" si="121"/>
        <v>1040670</v>
      </c>
      <c r="AX147" s="99">
        <f t="shared" si="121"/>
        <v>2081341</v>
      </c>
      <c r="AY147" s="99">
        <f t="shared" si="121"/>
        <v>1387560</v>
      </c>
      <c r="AZ147" s="99">
        <f t="shared" si="121"/>
        <v>34688999</v>
      </c>
      <c r="BB147" s="105">
        <v>143</v>
      </c>
      <c r="BC147" s="105">
        <f t="shared" si="122"/>
        <v>1802962</v>
      </c>
      <c r="BD147" s="105">
        <f t="shared" si="122"/>
        <v>1262076</v>
      </c>
      <c r="BE147" s="105">
        <f t="shared" si="122"/>
        <v>901482</v>
      </c>
      <c r="BF147" s="105">
        <f t="shared" si="122"/>
        <v>901482</v>
      </c>
      <c r="BG147" s="105">
        <f t="shared" si="122"/>
        <v>901482</v>
      </c>
      <c r="BH147" s="105">
        <f t="shared" si="127"/>
        <v>901482</v>
      </c>
      <c r="BI147" s="105">
        <f t="shared" si="123"/>
        <v>3113117</v>
      </c>
      <c r="BJ147" s="105">
        <f t="shared" si="123"/>
        <v>1334192</v>
      </c>
      <c r="BK147" s="105">
        <f t="shared" si="123"/>
        <v>2668386</v>
      </c>
      <c r="BL147" s="105">
        <f t="shared" si="123"/>
        <v>1778923</v>
      </c>
      <c r="BM147" s="105">
        <f t="shared" si="123"/>
        <v>44473076</v>
      </c>
      <c r="BO147" s="111">
        <v>143</v>
      </c>
      <c r="BP147" s="111">
        <f t="shared" si="139"/>
        <v>2958707</v>
      </c>
      <c r="BQ147" s="111">
        <f t="shared" si="140"/>
        <v>2071099</v>
      </c>
      <c r="BR147" s="111">
        <f t="shared" si="141"/>
        <v>1479355</v>
      </c>
      <c r="BS147" s="111">
        <f t="shared" si="142"/>
        <v>1479355</v>
      </c>
      <c r="BT147" s="111">
        <f t="shared" si="143"/>
        <v>1479355</v>
      </c>
      <c r="BU147" s="111">
        <f t="shared" si="144"/>
        <v>1479355</v>
      </c>
      <c r="BV147" s="111">
        <f t="shared" si="145"/>
        <v>5108705</v>
      </c>
      <c r="BW147" s="111">
        <f t="shared" si="146"/>
        <v>2189443</v>
      </c>
      <c r="BX147" s="111">
        <f t="shared" si="147"/>
        <v>4378890</v>
      </c>
      <c r="BY147" s="111">
        <f t="shared" si="148"/>
        <v>2919258</v>
      </c>
      <c r="BZ147" s="111">
        <f t="shared" si="149"/>
        <v>72981458</v>
      </c>
      <c r="CB147" s="117">
        <v>143</v>
      </c>
      <c r="CC147" s="117">
        <f t="shared" si="150"/>
        <v>3883303</v>
      </c>
      <c r="CD147" s="117">
        <f t="shared" si="151"/>
        <v>2718317</v>
      </c>
      <c r="CE147" s="117">
        <f t="shared" si="152"/>
        <v>1941653</v>
      </c>
      <c r="CF147" s="117">
        <f t="shared" si="153"/>
        <v>1941653</v>
      </c>
      <c r="CG147" s="117">
        <f t="shared" si="154"/>
        <v>1941653</v>
      </c>
      <c r="CH147" s="117">
        <f t="shared" si="155"/>
        <v>1941653</v>
      </c>
      <c r="CI147" s="117">
        <f t="shared" si="156"/>
        <v>6705175</v>
      </c>
      <c r="CJ147" s="117">
        <f t="shared" si="157"/>
        <v>2873644</v>
      </c>
      <c r="CK147" s="117">
        <f t="shared" si="158"/>
        <v>5747293</v>
      </c>
      <c r="CL147" s="117">
        <f t="shared" si="159"/>
        <v>3831526</v>
      </c>
      <c r="CM147" s="117">
        <f t="shared" si="160"/>
        <v>95788164</v>
      </c>
    </row>
    <row r="148" ht="16.5" spans="1:91">
      <c r="A148" s="78">
        <v>144</v>
      </c>
      <c r="B148" s="78">
        <f t="shared" si="161"/>
        <v>744185</v>
      </c>
      <c r="C148" s="86">
        <v>23000</v>
      </c>
      <c r="D148" s="78">
        <f t="shared" si="128"/>
        <v>520930</v>
      </c>
      <c r="E148" s="78">
        <f t="shared" si="129"/>
        <v>372093</v>
      </c>
      <c r="F148" s="78">
        <f t="shared" si="130"/>
        <v>372093</v>
      </c>
      <c r="G148" s="78">
        <f t="shared" si="131"/>
        <v>372093</v>
      </c>
      <c r="H148" s="78">
        <f t="shared" si="132"/>
        <v>372093</v>
      </c>
      <c r="I148" s="78">
        <f t="shared" si="133"/>
        <v>1284959</v>
      </c>
      <c r="J148" s="78">
        <f t="shared" si="134"/>
        <v>550697</v>
      </c>
      <c r="K148" s="78">
        <f t="shared" si="135"/>
        <v>1101394</v>
      </c>
      <c r="L148" s="78">
        <f t="shared" si="136"/>
        <v>734263</v>
      </c>
      <c r="M148" s="78">
        <f t="shared" si="137"/>
        <v>18356563</v>
      </c>
      <c r="O148" s="87">
        <v>144</v>
      </c>
      <c r="P148" s="87">
        <f t="shared" si="138"/>
        <v>930231</v>
      </c>
      <c r="Q148" s="87">
        <f t="shared" si="116"/>
        <v>651163</v>
      </c>
      <c r="R148" s="87">
        <f t="shared" si="116"/>
        <v>465116</v>
      </c>
      <c r="S148" s="87">
        <f t="shared" si="116"/>
        <v>465116</v>
      </c>
      <c r="T148" s="87">
        <f t="shared" si="116"/>
        <v>465116</v>
      </c>
      <c r="U148" s="87">
        <f t="shared" si="116"/>
        <v>465116</v>
      </c>
      <c r="V148" s="87">
        <f t="shared" si="124"/>
        <v>1606199</v>
      </c>
      <c r="W148" s="87">
        <f t="shared" si="117"/>
        <v>688371</v>
      </c>
      <c r="X148" s="87">
        <f t="shared" si="117"/>
        <v>1376743</v>
      </c>
      <c r="Y148" s="87">
        <f t="shared" si="117"/>
        <v>917829</v>
      </c>
      <c r="Z148" s="87">
        <f t="shared" si="117"/>
        <v>22945704</v>
      </c>
      <c r="AB148" s="93">
        <v>144</v>
      </c>
      <c r="AC148" s="93">
        <f t="shared" si="118"/>
        <v>1153486</v>
      </c>
      <c r="AD148" s="93">
        <f t="shared" si="118"/>
        <v>807442</v>
      </c>
      <c r="AE148" s="93">
        <f t="shared" si="118"/>
        <v>576744</v>
      </c>
      <c r="AF148" s="93">
        <f t="shared" si="118"/>
        <v>576744</v>
      </c>
      <c r="AG148" s="93">
        <f t="shared" si="118"/>
        <v>576744</v>
      </c>
      <c r="AH148" s="93">
        <f t="shared" si="125"/>
        <v>576744</v>
      </c>
      <c r="AI148" s="93">
        <f t="shared" si="119"/>
        <v>1991687</v>
      </c>
      <c r="AJ148" s="93">
        <f t="shared" si="119"/>
        <v>853580</v>
      </c>
      <c r="AK148" s="93">
        <f t="shared" si="119"/>
        <v>1707161</v>
      </c>
      <c r="AL148" s="93">
        <f t="shared" si="119"/>
        <v>1138108</v>
      </c>
      <c r="AM148" s="93">
        <f t="shared" si="119"/>
        <v>28452673</v>
      </c>
      <c r="AO148" s="99">
        <v>144</v>
      </c>
      <c r="AP148" s="99">
        <f t="shared" si="120"/>
        <v>1451160</v>
      </c>
      <c r="AQ148" s="99">
        <f t="shared" si="120"/>
        <v>1015814</v>
      </c>
      <c r="AR148" s="99">
        <f t="shared" si="120"/>
        <v>725581</v>
      </c>
      <c r="AS148" s="99">
        <f t="shared" si="120"/>
        <v>725581</v>
      </c>
      <c r="AT148" s="99">
        <f t="shared" si="120"/>
        <v>725581</v>
      </c>
      <c r="AU148" s="99">
        <f t="shared" si="126"/>
        <v>725581</v>
      </c>
      <c r="AV148" s="99">
        <f t="shared" si="121"/>
        <v>2505671</v>
      </c>
      <c r="AW148" s="99">
        <f t="shared" si="121"/>
        <v>1073859</v>
      </c>
      <c r="AX148" s="99">
        <f t="shared" si="121"/>
        <v>2147719</v>
      </c>
      <c r="AY148" s="99">
        <f t="shared" si="121"/>
        <v>1431813</v>
      </c>
      <c r="AZ148" s="99">
        <f t="shared" si="121"/>
        <v>35795298</v>
      </c>
      <c r="BB148" s="105">
        <v>144</v>
      </c>
      <c r="BC148" s="105">
        <f t="shared" si="122"/>
        <v>1860462</v>
      </c>
      <c r="BD148" s="105">
        <f t="shared" si="122"/>
        <v>1302326</v>
      </c>
      <c r="BE148" s="105">
        <f t="shared" si="122"/>
        <v>930232</v>
      </c>
      <c r="BF148" s="105">
        <f t="shared" si="122"/>
        <v>930232</v>
      </c>
      <c r="BG148" s="105">
        <f t="shared" si="122"/>
        <v>930232</v>
      </c>
      <c r="BH148" s="105">
        <f t="shared" si="127"/>
        <v>930232</v>
      </c>
      <c r="BI148" s="105">
        <f t="shared" si="123"/>
        <v>3212399</v>
      </c>
      <c r="BJ148" s="105">
        <f t="shared" si="123"/>
        <v>1376742</v>
      </c>
      <c r="BK148" s="105">
        <f t="shared" si="123"/>
        <v>2753486</v>
      </c>
      <c r="BL148" s="105">
        <f t="shared" si="123"/>
        <v>1835658</v>
      </c>
      <c r="BM148" s="105">
        <f t="shared" si="123"/>
        <v>45891408</v>
      </c>
      <c r="BO148" s="111">
        <v>144</v>
      </c>
      <c r="BP148" s="111">
        <f t="shared" si="139"/>
        <v>3053066</v>
      </c>
      <c r="BQ148" s="111">
        <f t="shared" si="140"/>
        <v>2137150</v>
      </c>
      <c r="BR148" s="111">
        <f t="shared" si="141"/>
        <v>1526535</v>
      </c>
      <c r="BS148" s="111">
        <f t="shared" si="142"/>
        <v>1526535</v>
      </c>
      <c r="BT148" s="111">
        <f t="shared" si="143"/>
        <v>1526535</v>
      </c>
      <c r="BU148" s="111">
        <f t="shared" si="144"/>
        <v>1526535</v>
      </c>
      <c r="BV148" s="111">
        <f t="shared" si="145"/>
        <v>5271629</v>
      </c>
      <c r="BW148" s="111">
        <f t="shared" si="146"/>
        <v>2259269</v>
      </c>
      <c r="BX148" s="111">
        <f t="shared" si="147"/>
        <v>4518541</v>
      </c>
      <c r="BY148" s="111">
        <f t="shared" si="148"/>
        <v>3012362</v>
      </c>
      <c r="BZ148" s="111">
        <f t="shared" si="149"/>
        <v>75308977</v>
      </c>
      <c r="CB148" s="117">
        <v>144</v>
      </c>
      <c r="CC148" s="117">
        <f t="shared" si="150"/>
        <v>4007149</v>
      </c>
      <c r="CD148" s="117">
        <f t="shared" si="151"/>
        <v>2805009</v>
      </c>
      <c r="CE148" s="117">
        <f t="shared" si="152"/>
        <v>2003577</v>
      </c>
      <c r="CF148" s="117">
        <f t="shared" si="153"/>
        <v>2003577</v>
      </c>
      <c r="CG148" s="117">
        <f t="shared" si="154"/>
        <v>2003577</v>
      </c>
      <c r="CH148" s="117">
        <f t="shared" si="155"/>
        <v>2003577</v>
      </c>
      <c r="CI148" s="117">
        <f t="shared" si="156"/>
        <v>6919013</v>
      </c>
      <c r="CJ148" s="117">
        <f t="shared" si="157"/>
        <v>2965291</v>
      </c>
      <c r="CK148" s="117">
        <f t="shared" si="158"/>
        <v>5930585</v>
      </c>
      <c r="CL148" s="117">
        <f t="shared" si="159"/>
        <v>3953725</v>
      </c>
      <c r="CM148" s="117">
        <f t="shared" si="160"/>
        <v>98843032</v>
      </c>
    </row>
    <row r="149" ht="16.5" spans="1:91">
      <c r="A149" s="78">
        <v>145</v>
      </c>
      <c r="B149" s="78">
        <f t="shared" si="161"/>
        <v>767185</v>
      </c>
      <c r="C149" s="86">
        <v>23000</v>
      </c>
      <c r="D149" s="78">
        <f t="shared" si="128"/>
        <v>537030</v>
      </c>
      <c r="E149" s="78">
        <f t="shared" si="129"/>
        <v>383593</v>
      </c>
      <c r="F149" s="78">
        <f t="shared" si="130"/>
        <v>383593</v>
      </c>
      <c r="G149" s="78">
        <f t="shared" si="131"/>
        <v>383593</v>
      </c>
      <c r="H149" s="78">
        <f t="shared" si="132"/>
        <v>383593</v>
      </c>
      <c r="I149" s="78">
        <f t="shared" si="133"/>
        <v>1324673</v>
      </c>
      <c r="J149" s="78">
        <f t="shared" si="134"/>
        <v>567717</v>
      </c>
      <c r="K149" s="78">
        <f t="shared" si="135"/>
        <v>1135434</v>
      </c>
      <c r="L149" s="78">
        <f t="shared" si="136"/>
        <v>756956</v>
      </c>
      <c r="M149" s="78">
        <f t="shared" si="137"/>
        <v>18923897</v>
      </c>
      <c r="O149" s="87">
        <v>145</v>
      </c>
      <c r="P149" s="87">
        <f t="shared" si="138"/>
        <v>958981</v>
      </c>
      <c r="Q149" s="87">
        <f t="shared" si="116"/>
        <v>671288</v>
      </c>
      <c r="R149" s="87">
        <f t="shared" si="116"/>
        <v>479491</v>
      </c>
      <c r="S149" s="87">
        <f t="shared" si="116"/>
        <v>479491</v>
      </c>
      <c r="T149" s="87">
        <f t="shared" si="116"/>
        <v>479491</v>
      </c>
      <c r="U149" s="87">
        <f t="shared" si="116"/>
        <v>479491</v>
      </c>
      <c r="V149" s="87">
        <f t="shared" si="124"/>
        <v>1655841</v>
      </c>
      <c r="W149" s="87">
        <f t="shared" si="117"/>
        <v>709646</v>
      </c>
      <c r="X149" s="87">
        <f t="shared" si="117"/>
        <v>1419293</v>
      </c>
      <c r="Y149" s="87">
        <f t="shared" si="117"/>
        <v>946195</v>
      </c>
      <c r="Z149" s="87">
        <f t="shared" si="117"/>
        <v>23654871</v>
      </c>
      <c r="AB149" s="93">
        <v>145</v>
      </c>
      <c r="AC149" s="93">
        <f t="shared" si="118"/>
        <v>1189136</v>
      </c>
      <c r="AD149" s="93">
        <f t="shared" si="118"/>
        <v>832397</v>
      </c>
      <c r="AE149" s="93">
        <f t="shared" si="118"/>
        <v>594569</v>
      </c>
      <c r="AF149" s="93">
        <f t="shared" si="118"/>
        <v>594569</v>
      </c>
      <c r="AG149" s="93">
        <f t="shared" si="118"/>
        <v>594569</v>
      </c>
      <c r="AH149" s="93">
        <f t="shared" si="125"/>
        <v>594569</v>
      </c>
      <c r="AI149" s="93">
        <f t="shared" si="119"/>
        <v>2053243</v>
      </c>
      <c r="AJ149" s="93">
        <f t="shared" si="119"/>
        <v>879961</v>
      </c>
      <c r="AK149" s="93">
        <f t="shared" si="119"/>
        <v>1759923</v>
      </c>
      <c r="AL149" s="93">
        <f t="shared" si="119"/>
        <v>1173282</v>
      </c>
      <c r="AM149" s="93">
        <f t="shared" si="119"/>
        <v>29332040</v>
      </c>
      <c r="AO149" s="99">
        <v>145</v>
      </c>
      <c r="AP149" s="99">
        <f t="shared" si="120"/>
        <v>1496010</v>
      </c>
      <c r="AQ149" s="99">
        <f t="shared" si="120"/>
        <v>1047209</v>
      </c>
      <c r="AR149" s="99">
        <f t="shared" si="120"/>
        <v>748006</v>
      </c>
      <c r="AS149" s="99">
        <f t="shared" si="120"/>
        <v>748006</v>
      </c>
      <c r="AT149" s="99">
        <f t="shared" si="120"/>
        <v>748006</v>
      </c>
      <c r="AU149" s="99">
        <f t="shared" si="126"/>
        <v>748006</v>
      </c>
      <c r="AV149" s="99">
        <f t="shared" si="121"/>
        <v>2583112</v>
      </c>
      <c r="AW149" s="99">
        <f t="shared" si="121"/>
        <v>1107048</v>
      </c>
      <c r="AX149" s="99">
        <f t="shared" si="121"/>
        <v>2214097</v>
      </c>
      <c r="AY149" s="99">
        <f t="shared" si="121"/>
        <v>1476064</v>
      </c>
      <c r="AZ149" s="99">
        <f t="shared" si="121"/>
        <v>36901599</v>
      </c>
      <c r="BB149" s="105">
        <v>145</v>
      </c>
      <c r="BC149" s="105">
        <f t="shared" si="122"/>
        <v>1917962</v>
      </c>
      <c r="BD149" s="105">
        <f t="shared" si="122"/>
        <v>1342576</v>
      </c>
      <c r="BE149" s="105">
        <f t="shared" si="122"/>
        <v>958982</v>
      </c>
      <c r="BF149" s="105">
        <f t="shared" si="122"/>
        <v>958982</v>
      </c>
      <c r="BG149" s="105">
        <f t="shared" si="122"/>
        <v>958982</v>
      </c>
      <c r="BH149" s="105">
        <f t="shared" si="127"/>
        <v>958982</v>
      </c>
      <c r="BI149" s="105">
        <f t="shared" si="123"/>
        <v>3311682</v>
      </c>
      <c r="BJ149" s="105">
        <f t="shared" si="123"/>
        <v>1419292</v>
      </c>
      <c r="BK149" s="105">
        <f t="shared" si="123"/>
        <v>2838586</v>
      </c>
      <c r="BL149" s="105">
        <f t="shared" si="123"/>
        <v>1892390</v>
      </c>
      <c r="BM149" s="105">
        <f t="shared" si="123"/>
        <v>47309742</v>
      </c>
      <c r="BO149" s="111">
        <v>145</v>
      </c>
      <c r="BP149" s="111">
        <f t="shared" si="139"/>
        <v>3147425</v>
      </c>
      <c r="BQ149" s="111">
        <f t="shared" si="140"/>
        <v>2203202</v>
      </c>
      <c r="BR149" s="111">
        <f t="shared" si="141"/>
        <v>1573714</v>
      </c>
      <c r="BS149" s="111">
        <f t="shared" si="142"/>
        <v>1573714</v>
      </c>
      <c r="BT149" s="111">
        <f t="shared" si="143"/>
        <v>1573714</v>
      </c>
      <c r="BU149" s="111">
        <f t="shared" si="144"/>
        <v>1573714</v>
      </c>
      <c r="BV149" s="111">
        <f t="shared" si="145"/>
        <v>5434555</v>
      </c>
      <c r="BW149" s="111">
        <f t="shared" si="146"/>
        <v>2329095</v>
      </c>
      <c r="BX149" s="111">
        <f t="shared" si="147"/>
        <v>4658192</v>
      </c>
      <c r="BY149" s="111">
        <f t="shared" si="148"/>
        <v>3105461</v>
      </c>
      <c r="BZ149" s="111">
        <f t="shared" si="149"/>
        <v>77636500</v>
      </c>
      <c r="CB149" s="117">
        <v>145</v>
      </c>
      <c r="CC149" s="117">
        <f t="shared" si="150"/>
        <v>4130995</v>
      </c>
      <c r="CD149" s="117">
        <f t="shared" si="151"/>
        <v>2891703</v>
      </c>
      <c r="CE149" s="117">
        <f t="shared" si="152"/>
        <v>2065500</v>
      </c>
      <c r="CF149" s="117">
        <f t="shared" si="153"/>
        <v>2065500</v>
      </c>
      <c r="CG149" s="117">
        <f t="shared" si="154"/>
        <v>2065500</v>
      </c>
      <c r="CH149" s="117">
        <f t="shared" si="155"/>
        <v>2065500</v>
      </c>
      <c r="CI149" s="117">
        <f t="shared" si="156"/>
        <v>7132853</v>
      </c>
      <c r="CJ149" s="117">
        <f t="shared" si="157"/>
        <v>3056937</v>
      </c>
      <c r="CK149" s="117">
        <f t="shared" si="158"/>
        <v>6113877</v>
      </c>
      <c r="CL149" s="117">
        <f t="shared" si="159"/>
        <v>4075918</v>
      </c>
      <c r="CM149" s="117">
        <f t="shared" si="160"/>
        <v>101897906</v>
      </c>
    </row>
    <row r="150" ht="16.5" spans="1:91">
      <c r="A150" s="78">
        <v>146</v>
      </c>
      <c r="B150" s="78">
        <f t="shared" si="161"/>
        <v>795185</v>
      </c>
      <c r="C150" s="86">
        <v>28000</v>
      </c>
      <c r="D150" s="78">
        <f t="shared" si="128"/>
        <v>556630</v>
      </c>
      <c r="E150" s="78">
        <f t="shared" si="129"/>
        <v>397593</v>
      </c>
      <c r="F150" s="78">
        <f t="shared" si="130"/>
        <v>397593</v>
      </c>
      <c r="G150" s="78">
        <f t="shared" si="131"/>
        <v>397593</v>
      </c>
      <c r="H150" s="78">
        <f t="shared" si="132"/>
        <v>397593</v>
      </c>
      <c r="I150" s="78">
        <f t="shared" si="133"/>
        <v>1373019</v>
      </c>
      <c r="J150" s="78">
        <f t="shared" si="134"/>
        <v>588437</v>
      </c>
      <c r="K150" s="78">
        <f t="shared" si="135"/>
        <v>1176874</v>
      </c>
      <c r="L150" s="78">
        <f t="shared" si="136"/>
        <v>784583</v>
      </c>
      <c r="M150" s="78">
        <f t="shared" si="137"/>
        <v>19614563</v>
      </c>
      <c r="O150" s="87">
        <v>146</v>
      </c>
      <c r="P150" s="87">
        <f t="shared" si="138"/>
        <v>993981</v>
      </c>
      <c r="Q150" s="87">
        <f t="shared" si="116"/>
        <v>695788</v>
      </c>
      <c r="R150" s="87">
        <f t="shared" si="116"/>
        <v>496991</v>
      </c>
      <c r="S150" s="87">
        <f t="shared" si="116"/>
        <v>496991</v>
      </c>
      <c r="T150" s="87">
        <f t="shared" si="116"/>
        <v>496991</v>
      </c>
      <c r="U150" s="87">
        <f t="shared" si="116"/>
        <v>496991</v>
      </c>
      <c r="V150" s="87">
        <f t="shared" si="124"/>
        <v>1716274</v>
      </c>
      <c r="W150" s="87">
        <f t="shared" si="117"/>
        <v>735546</v>
      </c>
      <c r="X150" s="87">
        <f t="shared" si="117"/>
        <v>1471093</v>
      </c>
      <c r="Y150" s="87">
        <f t="shared" si="117"/>
        <v>980729</v>
      </c>
      <c r="Z150" s="87">
        <f t="shared" si="117"/>
        <v>24518204</v>
      </c>
      <c r="AB150" s="93">
        <v>146</v>
      </c>
      <c r="AC150" s="93">
        <f t="shared" si="118"/>
        <v>1232536</v>
      </c>
      <c r="AD150" s="93">
        <f t="shared" si="118"/>
        <v>862777</v>
      </c>
      <c r="AE150" s="93">
        <f t="shared" si="118"/>
        <v>616269</v>
      </c>
      <c r="AF150" s="93">
        <f t="shared" si="118"/>
        <v>616269</v>
      </c>
      <c r="AG150" s="93">
        <f t="shared" si="118"/>
        <v>616269</v>
      </c>
      <c r="AH150" s="93">
        <f t="shared" si="125"/>
        <v>616269</v>
      </c>
      <c r="AI150" s="93">
        <f t="shared" si="119"/>
        <v>2128180</v>
      </c>
      <c r="AJ150" s="93">
        <f t="shared" si="119"/>
        <v>912077</v>
      </c>
      <c r="AK150" s="93">
        <f t="shared" si="119"/>
        <v>1824155</v>
      </c>
      <c r="AL150" s="93">
        <f t="shared" si="119"/>
        <v>1216104</v>
      </c>
      <c r="AM150" s="93">
        <f t="shared" si="119"/>
        <v>30402573</v>
      </c>
      <c r="AO150" s="99">
        <v>146</v>
      </c>
      <c r="AP150" s="99">
        <f t="shared" si="120"/>
        <v>1550610</v>
      </c>
      <c r="AQ150" s="99">
        <f t="shared" si="120"/>
        <v>1085429</v>
      </c>
      <c r="AR150" s="99">
        <f t="shared" si="120"/>
        <v>775306</v>
      </c>
      <c r="AS150" s="99">
        <f t="shared" si="120"/>
        <v>775306</v>
      </c>
      <c r="AT150" s="99">
        <f t="shared" si="120"/>
        <v>775306</v>
      </c>
      <c r="AU150" s="99">
        <f t="shared" si="126"/>
        <v>775306</v>
      </c>
      <c r="AV150" s="99">
        <f t="shared" si="121"/>
        <v>2677388</v>
      </c>
      <c r="AW150" s="99">
        <f t="shared" si="121"/>
        <v>1147452</v>
      </c>
      <c r="AX150" s="99">
        <f t="shared" si="121"/>
        <v>2294905</v>
      </c>
      <c r="AY150" s="99">
        <f t="shared" si="121"/>
        <v>1529937</v>
      </c>
      <c r="AZ150" s="99">
        <f t="shared" si="121"/>
        <v>38248398</v>
      </c>
      <c r="BB150" s="105">
        <v>146</v>
      </c>
      <c r="BC150" s="105">
        <f t="shared" si="122"/>
        <v>1987962</v>
      </c>
      <c r="BD150" s="105">
        <f t="shared" si="122"/>
        <v>1391576</v>
      </c>
      <c r="BE150" s="105">
        <f t="shared" si="122"/>
        <v>993982</v>
      </c>
      <c r="BF150" s="105">
        <f t="shared" si="122"/>
        <v>993982</v>
      </c>
      <c r="BG150" s="105">
        <f t="shared" si="122"/>
        <v>993982</v>
      </c>
      <c r="BH150" s="105">
        <f t="shared" si="127"/>
        <v>993982</v>
      </c>
      <c r="BI150" s="105">
        <f t="shared" si="123"/>
        <v>3432549</v>
      </c>
      <c r="BJ150" s="105">
        <f t="shared" si="123"/>
        <v>1471092</v>
      </c>
      <c r="BK150" s="105">
        <f t="shared" si="123"/>
        <v>2942186</v>
      </c>
      <c r="BL150" s="105">
        <f t="shared" si="123"/>
        <v>1961458</v>
      </c>
      <c r="BM150" s="105">
        <f t="shared" si="123"/>
        <v>49036408</v>
      </c>
      <c r="BO150" s="111">
        <v>146</v>
      </c>
      <c r="BP150" s="111">
        <f t="shared" si="139"/>
        <v>3262297</v>
      </c>
      <c r="BQ150" s="111">
        <f t="shared" si="140"/>
        <v>2283612</v>
      </c>
      <c r="BR150" s="111">
        <f t="shared" si="141"/>
        <v>1631150</v>
      </c>
      <c r="BS150" s="111">
        <f t="shared" si="142"/>
        <v>1631150</v>
      </c>
      <c r="BT150" s="111">
        <f t="shared" si="143"/>
        <v>1631150</v>
      </c>
      <c r="BU150" s="111">
        <f t="shared" si="144"/>
        <v>1631150</v>
      </c>
      <c r="BV150" s="111">
        <f t="shared" si="145"/>
        <v>5632901</v>
      </c>
      <c r="BW150" s="111">
        <f t="shared" si="146"/>
        <v>2414100</v>
      </c>
      <c r="BX150" s="111">
        <f t="shared" si="147"/>
        <v>4828203</v>
      </c>
      <c r="BY150" s="111">
        <f t="shared" si="148"/>
        <v>3218803</v>
      </c>
      <c r="BZ150" s="111">
        <f t="shared" si="149"/>
        <v>80470003</v>
      </c>
      <c r="CB150" s="117">
        <v>146</v>
      </c>
      <c r="CC150" s="117">
        <f t="shared" si="150"/>
        <v>4281765</v>
      </c>
      <c r="CD150" s="117">
        <f t="shared" si="151"/>
        <v>2997241</v>
      </c>
      <c r="CE150" s="117">
        <f t="shared" si="152"/>
        <v>2140884</v>
      </c>
      <c r="CF150" s="117">
        <f t="shared" si="153"/>
        <v>2140884</v>
      </c>
      <c r="CG150" s="117">
        <f t="shared" si="154"/>
        <v>2140884</v>
      </c>
      <c r="CH150" s="117">
        <f t="shared" si="155"/>
        <v>2140884</v>
      </c>
      <c r="CI150" s="117">
        <f t="shared" si="156"/>
        <v>7393183</v>
      </c>
      <c r="CJ150" s="117">
        <f t="shared" si="157"/>
        <v>3168506</v>
      </c>
      <c r="CK150" s="117">
        <f t="shared" si="158"/>
        <v>6337016</v>
      </c>
      <c r="CL150" s="117">
        <f t="shared" si="159"/>
        <v>4224679</v>
      </c>
      <c r="CM150" s="117">
        <f t="shared" si="160"/>
        <v>105616879</v>
      </c>
    </row>
    <row r="151" ht="16.5" spans="1:91">
      <c r="A151" s="78">
        <v>147</v>
      </c>
      <c r="B151" s="78">
        <f t="shared" si="161"/>
        <v>823185</v>
      </c>
      <c r="C151" s="86">
        <v>28000</v>
      </c>
      <c r="D151" s="78">
        <f t="shared" si="128"/>
        <v>576230</v>
      </c>
      <c r="E151" s="78">
        <f t="shared" si="129"/>
        <v>411593</v>
      </c>
      <c r="F151" s="78">
        <f t="shared" si="130"/>
        <v>411593</v>
      </c>
      <c r="G151" s="78">
        <f t="shared" si="131"/>
        <v>411593</v>
      </c>
      <c r="H151" s="78">
        <f t="shared" si="132"/>
        <v>411593</v>
      </c>
      <c r="I151" s="78">
        <f t="shared" si="133"/>
        <v>1421366</v>
      </c>
      <c r="J151" s="78">
        <f t="shared" si="134"/>
        <v>609157</v>
      </c>
      <c r="K151" s="78">
        <f t="shared" si="135"/>
        <v>1218314</v>
      </c>
      <c r="L151" s="78">
        <f t="shared" si="136"/>
        <v>812209</v>
      </c>
      <c r="M151" s="78">
        <f t="shared" si="137"/>
        <v>20305230</v>
      </c>
      <c r="O151" s="87">
        <v>147</v>
      </c>
      <c r="P151" s="87">
        <f t="shared" si="138"/>
        <v>1028981</v>
      </c>
      <c r="Q151" s="87">
        <f t="shared" si="116"/>
        <v>720288</v>
      </c>
      <c r="R151" s="87">
        <f t="shared" si="116"/>
        <v>514491</v>
      </c>
      <c r="S151" s="87">
        <f t="shared" si="116"/>
        <v>514491</v>
      </c>
      <c r="T151" s="87">
        <f t="shared" si="116"/>
        <v>514491</v>
      </c>
      <c r="U151" s="87">
        <f t="shared" si="116"/>
        <v>514491</v>
      </c>
      <c r="V151" s="87">
        <f t="shared" si="124"/>
        <v>1776708</v>
      </c>
      <c r="W151" s="87">
        <f t="shared" si="117"/>
        <v>761446</v>
      </c>
      <c r="X151" s="87">
        <f t="shared" si="117"/>
        <v>1522893</v>
      </c>
      <c r="Y151" s="87">
        <f t="shared" si="117"/>
        <v>1015261</v>
      </c>
      <c r="Z151" s="87">
        <f t="shared" si="117"/>
        <v>25381538</v>
      </c>
      <c r="AB151" s="93">
        <v>147</v>
      </c>
      <c r="AC151" s="93">
        <f t="shared" si="118"/>
        <v>1275936</v>
      </c>
      <c r="AD151" s="93">
        <f t="shared" si="118"/>
        <v>893157</v>
      </c>
      <c r="AE151" s="93">
        <f t="shared" si="118"/>
        <v>637969</v>
      </c>
      <c r="AF151" s="93">
        <f t="shared" si="118"/>
        <v>637969</v>
      </c>
      <c r="AG151" s="93">
        <f t="shared" si="118"/>
        <v>637969</v>
      </c>
      <c r="AH151" s="93">
        <f t="shared" si="125"/>
        <v>637969</v>
      </c>
      <c r="AI151" s="93">
        <f t="shared" si="119"/>
        <v>2203118</v>
      </c>
      <c r="AJ151" s="93">
        <f t="shared" si="119"/>
        <v>944193</v>
      </c>
      <c r="AK151" s="93">
        <f t="shared" si="119"/>
        <v>1888387</v>
      </c>
      <c r="AL151" s="93">
        <f t="shared" si="119"/>
        <v>1258924</v>
      </c>
      <c r="AM151" s="93">
        <f t="shared" si="119"/>
        <v>31473107</v>
      </c>
      <c r="AO151" s="99">
        <v>147</v>
      </c>
      <c r="AP151" s="99">
        <f t="shared" si="120"/>
        <v>1605210</v>
      </c>
      <c r="AQ151" s="99">
        <f t="shared" si="120"/>
        <v>1123649</v>
      </c>
      <c r="AR151" s="99">
        <f t="shared" si="120"/>
        <v>802606</v>
      </c>
      <c r="AS151" s="99">
        <f t="shared" si="120"/>
        <v>802606</v>
      </c>
      <c r="AT151" s="99">
        <f t="shared" si="120"/>
        <v>802606</v>
      </c>
      <c r="AU151" s="99">
        <f t="shared" si="126"/>
        <v>802606</v>
      </c>
      <c r="AV151" s="99">
        <f t="shared" si="121"/>
        <v>2771665</v>
      </c>
      <c r="AW151" s="99">
        <f t="shared" si="121"/>
        <v>1187856</v>
      </c>
      <c r="AX151" s="99">
        <f t="shared" si="121"/>
        <v>2375713</v>
      </c>
      <c r="AY151" s="99">
        <f t="shared" si="121"/>
        <v>1583808</v>
      </c>
      <c r="AZ151" s="99">
        <f t="shared" si="121"/>
        <v>39595199</v>
      </c>
      <c r="BB151" s="105">
        <v>147</v>
      </c>
      <c r="BC151" s="105">
        <f t="shared" si="122"/>
        <v>2057962</v>
      </c>
      <c r="BD151" s="105">
        <f t="shared" si="122"/>
        <v>1440576</v>
      </c>
      <c r="BE151" s="105">
        <f t="shared" si="122"/>
        <v>1028982</v>
      </c>
      <c r="BF151" s="105">
        <f t="shared" si="122"/>
        <v>1028982</v>
      </c>
      <c r="BG151" s="105">
        <f t="shared" si="122"/>
        <v>1028982</v>
      </c>
      <c r="BH151" s="105">
        <f t="shared" si="127"/>
        <v>1028982</v>
      </c>
      <c r="BI151" s="105">
        <f t="shared" si="123"/>
        <v>3553417</v>
      </c>
      <c r="BJ151" s="105">
        <f t="shared" si="123"/>
        <v>1522892</v>
      </c>
      <c r="BK151" s="105">
        <f t="shared" si="123"/>
        <v>3045786</v>
      </c>
      <c r="BL151" s="105">
        <f t="shared" si="123"/>
        <v>2030523</v>
      </c>
      <c r="BM151" s="105">
        <f t="shared" si="123"/>
        <v>50763076</v>
      </c>
      <c r="BO151" s="111">
        <v>147</v>
      </c>
      <c r="BP151" s="111">
        <f t="shared" si="139"/>
        <v>3377168</v>
      </c>
      <c r="BQ151" s="111">
        <f t="shared" si="140"/>
        <v>2364022</v>
      </c>
      <c r="BR151" s="111">
        <f t="shared" si="141"/>
        <v>1688586</v>
      </c>
      <c r="BS151" s="111">
        <f t="shared" si="142"/>
        <v>1688586</v>
      </c>
      <c r="BT151" s="111">
        <f t="shared" si="143"/>
        <v>1688586</v>
      </c>
      <c r="BU151" s="111">
        <f t="shared" si="144"/>
        <v>1688586</v>
      </c>
      <c r="BV151" s="111">
        <f t="shared" si="145"/>
        <v>5831248</v>
      </c>
      <c r="BW151" s="111">
        <f t="shared" si="146"/>
        <v>2499105</v>
      </c>
      <c r="BX151" s="111">
        <f t="shared" si="147"/>
        <v>4998213</v>
      </c>
      <c r="BY151" s="111">
        <f t="shared" si="148"/>
        <v>3332140</v>
      </c>
      <c r="BZ151" s="111">
        <f t="shared" si="149"/>
        <v>83303509</v>
      </c>
      <c r="CB151" s="117">
        <v>147</v>
      </c>
      <c r="CC151" s="117">
        <f t="shared" si="150"/>
        <v>4432533</v>
      </c>
      <c r="CD151" s="117">
        <f t="shared" si="151"/>
        <v>3102779</v>
      </c>
      <c r="CE151" s="117">
        <f t="shared" si="152"/>
        <v>2216269</v>
      </c>
      <c r="CF151" s="117">
        <f t="shared" si="153"/>
        <v>2216269</v>
      </c>
      <c r="CG151" s="117">
        <f t="shared" si="154"/>
        <v>2216269</v>
      </c>
      <c r="CH151" s="117">
        <f t="shared" si="155"/>
        <v>2216269</v>
      </c>
      <c r="CI151" s="117">
        <f t="shared" si="156"/>
        <v>7653513</v>
      </c>
      <c r="CJ151" s="117">
        <f t="shared" si="157"/>
        <v>3280075</v>
      </c>
      <c r="CK151" s="117">
        <f t="shared" si="158"/>
        <v>6560155</v>
      </c>
      <c r="CL151" s="117">
        <f t="shared" si="159"/>
        <v>4373434</v>
      </c>
      <c r="CM151" s="117">
        <f t="shared" si="160"/>
        <v>109335856</v>
      </c>
    </row>
    <row r="152" ht="16.5" spans="1:91">
      <c r="A152" s="78">
        <v>148</v>
      </c>
      <c r="B152" s="78">
        <f t="shared" si="161"/>
        <v>851185</v>
      </c>
      <c r="C152" s="86">
        <v>28000</v>
      </c>
      <c r="D152" s="78">
        <f t="shared" si="128"/>
        <v>595830</v>
      </c>
      <c r="E152" s="78">
        <f t="shared" si="129"/>
        <v>425593</v>
      </c>
      <c r="F152" s="78">
        <f t="shared" si="130"/>
        <v>425593</v>
      </c>
      <c r="G152" s="78">
        <f t="shared" si="131"/>
        <v>425593</v>
      </c>
      <c r="H152" s="78">
        <f t="shared" si="132"/>
        <v>425593</v>
      </c>
      <c r="I152" s="78">
        <f t="shared" si="133"/>
        <v>1469713</v>
      </c>
      <c r="J152" s="78">
        <f t="shared" si="134"/>
        <v>629877</v>
      </c>
      <c r="K152" s="78">
        <f t="shared" si="135"/>
        <v>1259754</v>
      </c>
      <c r="L152" s="78">
        <f t="shared" si="136"/>
        <v>839836</v>
      </c>
      <c r="M152" s="78">
        <f t="shared" si="137"/>
        <v>20995897</v>
      </c>
      <c r="O152" s="87">
        <v>148</v>
      </c>
      <c r="P152" s="87">
        <f t="shared" si="138"/>
        <v>1063981</v>
      </c>
      <c r="Q152" s="87">
        <f t="shared" si="116"/>
        <v>744788</v>
      </c>
      <c r="R152" s="87">
        <f t="shared" si="116"/>
        <v>531991</v>
      </c>
      <c r="S152" s="87">
        <f t="shared" si="116"/>
        <v>531991</v>
      </c>
      <c r="T152" s="87">
        <f t="shared" si="116"/>
        <v>531991</v>
      </c>
      <c r="U152" s="87">
        <f t="shared" si="116"/>
        <v>531991</v>
      </c>
      <c r="V152" s="87">
        <f t="shared" si="124"/>
        <v>1837141</v>
      </c>
      <c r="W152" s="87">
        <f t="shared" si="117"/>
        <v>787346</v>
      </c>
      <c r="X152" s="87">
        <f t="shared" si="117"/>
        <v>1574693</v>
      </c>
      <c r="Y152" s="87">
        <f t="shared" si="117"/>
        <v>1049795</v>
      </c>
      <c r="Z152" s="87">
        <f t="shared" si="117"/>
        <v>26244871</v>
      </c>
      <c r="AB152" s="93">
        <v>148</v>
      </c>
      <c r="AC152" s="93">
        <f t="shared" si="118"/>
        <v>1319336</v>
      </c>
      <c r="AD152" s="93">
        <f t="shared" si="118"/>
        <v>923537</v>
      </c>
      <c r="AE152" s="93">
        <f t="shared" si="118"/>
        <v>659669</v>
      </c>
      <c r="AF152" s="93">
        <f t="shared" si="118"/>
        <v>659669</v>
      </c>
      <c r="AG152" s="93">
        <f t="shared" si="118"/>
        <v>659669</v>
      </c>
      <c r="AH152" s="93">
        <f t="shared" si="125"/>
        <v>659669</v>
      </c>
      <c r="AI152" s="93">
        <f t="shared" si="119"/>
        <v>2278055</v>
      </c>
      <c r="AJ152" s="93">
        <f t="shared" si="119"/>
        <v>976309</v>
      </c>
      <c r="AK152" s="93">
        <f t="shared" si="119"/>
        <v>1952619</v>
      </c>
      <c r="AL152" s="93">
        <f t="shared" si="119"/>
        <v>1301746</v>
      </c>
      <c r="AM152" s="93">
        <f t="shared" si="119"/>
        <v>32543640</v>
      </c>
      <c r="AO152" s="99">
        <v>148</v>
      </c>
      <c r="AP152" s="99">
        <f t="shared" si="120"/>
        <v>1659810</v>
      </c>
      <c r="AQ152" s="99">
        <f t="shared" si="120"/>
        <v>1161869</v>
      </c>
      <c r="AR152" s="99">
        <f t="shared" si="120"/>
        <v>829906</v>
      </c>
      <c r="AS152" s="99">
        <f t="shared" si="120"/>
        <v>829906</v>
      </c>
      <c r="AT152" s="99">
        <f t="shared" si="120"/>
        <v>829906</v>
      </c>
      <c r="AU152" s="99">
        <f t="shared" si="126"/>
        <v>829906</v>
      </c>
      <c r="AV152" s="99">
        <f t="shared" si="121"/>
        <v>2865940</v>
      </c>
      <c r="AW152" s="99">
        <f t="shared" si="121"/>
        <v>1228260</v>
      </c>
      <c r="AX152" s="99">
        <f t="shared" si="121"/>
        <v>2456521</v>
      </c>
      <c r="AY152" s="99">
        <f t="shared" si="121"/>
        <v>1637680</v>
      </c>
      <c r="AZ152" s="99">
        <f t="shared" si="121"/>
        <v>40941999</v>
      </c>
      <c r="BB152" s="105">
        <v>148</v>
      </c>
      <c r="BC152" s="105">
        <f t="shared" si="122"/>
        <v>2127962</v>
      </c>
      <c r="BD152" s="105">
        <f t="shared" si="122"/>
        <v>1489576</v>
      </c>
      <c r="BE152" s="105">
        <f t="shared" si="122"/>
        <v>1063982</v>
      </c>
      <c r="BF152" s="105">
        <f t="shared" si="122"/>
        <v>1063982</v>
      </c>
      <c r="BG152" s="105">
        <f t="shared" si="122"/>
        <v>1063982</v>
      </c>
      <c r="BH152" s="105">
        <f t="shared" si="127"/>
        <v>1063982</v>
      </c>
      <c r="BI152" s="105">
        <f t="shared" si="123"/>
        <v>3674282</v>
      </c>
      <c r="BJ152" s="105">
        <f t="shared" si="123"/>
        <v>1574692</v>
      </c>
      <c r="BK152" s="105">
        <f t="shared" si="123"/>
        <v>3149386</v>
      </c>
      <c r="BL152" s="105">
        <f t="shared" si="123"/>
        <v>2099590</v>
      </c>
      <c r="BM152" s="105">
        <f t="shared" si="123"/>
        <v>52489742</v>
      </c>
      <c r="BO152" s="111">
        <v>148</v>
      </c>
      <c r="BP152" s="111">
        <f t="shared" si="139"/>
        <v>3492040</v>
      </c>
      <c r="BQ152" s="111">
        <f t="shared" si="140"/>
        <v>2444432</v>
      </c>
      <c r="BR152" s="111">
        <f t="shared" si="141"/>
        <v>1746022</v>
      </c>
      <c r="BS152" s="111">
        <f t="shared" si="142"/>
        <v>1746022</v>
      </c>
      <c r="BT152" s="111">
        <f t="shared" si="143"/>
        <v>1746022</v>
      </c>
      <c r="BU152" s="111">
        <f t="shared" si="144"/>
        <v>1746022</v>
      </c>
      <c r="BV152" s="111">
        <f t="shared" si="145"/>
        <v>6029591</v>
      </c>
      <c r="BW152" s="111">
        <f t="shared" si="146"/>
        <v>2584110</v>
      </c>
      <c r="BX152" s="111">
        <f t="shared" si="147"/>
        <v>5168223</v>
      </c>
      <c r="BY152" s="111">
        <f t="shared" si="148"/>
        <v>3445481</v>
      </c>
      <c r="BZ152" s="111">
        <f t="shared" si="149"/>
        <v>86137013</v>
      </c>
      <c r="CB152" s="117">
        <v>148</v>
      </c>
      <c r="CC152" s="117">
        <f t="shared" si="150"/>
        <v>4583303</v>
      </c>
      <c r="CD152" s="117">
        <f t="shared" si="151"/>
        <v>3208317</v>
      </c>
      <c r="CE152" s="117">
        <f t="shared" si="152"/>
        <v>2291654</v>
      </c>
      <c r="CF152" s="117">
        <f t="shared" si="153"/>
        <v>2291654</v>
      </c>
      <c r="CG152" s="117">
        <f t="shared" si="154"/>
        <v>2291654</v>
      </c>
      <c r="CH152" s="117">
        <f t="shared" si="155"/>
        <v>2291654</v>
      </c>
      <c r="CI152" s="117">
        <f t="shared" si="156"/>
        <v>7913838</v>
      </c>
      <c r="CJ152" s="117">
        <f t="shared" si="157"/>
        <v>3391644</v>
      </c>
      <c r="CK152" s="117">
        <f t="shared" si="158"/>
        <v>6783293</v>
      </c>
      <c r="CL152" s="117">
        <f t="shared" si="159"/>
        <v>4522194</v>
      </c>
      <c r="CM152" s="117">
        <f t="shared" si="160"/>
        <v>113054830</v>
      </c>
    </row>
    <row r="153" ht="16.5" spans="1:91">
      <c r="A153" s="78">
        <v>149</v>
      </c>
      <c r="B153" s="78">
        <f t="shared" si="161"/>
        <v>879185</v>
      </c>
      <c r="C153" s="86">
        <v>28000</v>
      </c>
      <c r="D153" s="78">
        <f t="shared" si="128"/>
        <v>615430</v>
      </c>
      <c r="E153" s="78">
        <f t="shared" si="129"/>
        <v>439593</v>
      </c>
      <c r="F153" s="78">
        <f t="shared" si="130"/>
        <v>439593</v>
      </c>
      <c r="G153" s="78">
        <f t="shared" si="131"/>
        <v>439593</v>
      </c>
      <c r="H153" s="78">
        <f t="shared" si="132"/>
        <v>439593</v>
      </c>
      <c r="I153" s="78">
        <f t="shared" si="133"/>
        <v>1518059</v>
      </c>
      <c r="J153" s="78">
        <f t="shared" si="134"/>
        <v>650597</v>
      </c>
      <c r="K153" s="78">
        <f t="shared" si="135"/>
        <v>1301194</v>
      </c>
      <c r="L153" s="78">
        <f t="shared" si="136"/>
        <v>867463</v>
      </c>
      <c r="M153" s="78">
        <f t="shared" si="137"/>
        <v>21686563</v>
      </c>
      <c r="O153" s="87">
        <v>149</v>
      </c>
      <c r="P153" s="87">
        <f t="shared" si="138"/>
        <v>1098981</v>
      </c>
      <c r="Q153" s="87">
        <f t="shared" si="116"/>
        <v>769288</v>
      </c>
      <c r="R153" s="87">
        <f t="shared" si="116"/>
        <v>549491</v>
      </c>
      <c r="S153" s="87">
        <f t="shared" si="116"/>
        <v>549491</v>
      </c>
      <c r="T153" s="87">
        <f t="shared" si="116"/>
        <v>549491</v>
      </c>
      <c r="U153" s="87">
        <f t="shared" si="116"/>
        <v>549491</v>
      </c>
      <c r="V153" s="87">
        <f t="shared" si="124"/>
        <v>1897574</v>
      </c>
      <c r="W153" s="87">
        <f t="shared" si="117"/>
        <v>813246</v>
      </c>
      <c r="X153" s="87">
        <f t="shared" si="117"/>
        <v>1626493</v>
      </c>
      <c r="Y153" s="87">
        <f t="shared" si="117"/>
        <v>1084329</v>
      </c>
      <c r="Z153" s="87">
        <f t="shared" si="117"/>
        <v>27108204</v>
      </c>
      <c r="AB153" s="93">
        <v>149</v>
      </c>
      <c r="AC153" s="93">
        <f t="shared" si="118"/>
        <v>1362736</v>
      </c>
      <c r="AD153" s="93">
        <f t="shared" si="118"/>
        <v>953917</v>
      </c>
      <c r="AE153" s="93">
        <f t="shared" si="118"/>
        <v>681369</v>
      </c>
      <c r="AF153" s="93">
        <f t="shared" si="118"/>
        <v>681369</v>
      </c>
      <c r="AG153" s="93">
        <f t="shared" si="118"/>
        <v>681369</v>
      </c>
      <c r="AH153" s="93">
        <f t="shared" si="125"/>
        <v>681369</v>
      </c>
      <c r="AI153" s="93">
        <f t="shared" si="119"/>
        <v>2352992</v>
      </c>
      <c r="AJ153" s="93">
        <f t="shared" si="119"/>
        <v>1008425</v>
      </c>
      <c r="AK153" s="93">
        <f t="shared" si="119"/>
        <v>2016851</v>
      </c>
      <c r="AL153" s="93">
        <f t="shared" si="119"/>
        <v>1344568</v>
      </c>
      <c r="AM153" s="93">
        <f t="shared" si="119"/>
        <v>33614173</v>
      </c>
      <c r="AO153" s="99">
        <v>149</v>
      </c>
      <c r="AP153" s="99">
        <f t="shared" si="120"/>
        <v>1714410</v>
      </c>
      <c r="AQ153" s="99">
        <f t="shared" si="120"/>
        <v>1200089</v>
      </c>
      <c r="AR153" s="99">
        <f t="shared" si="120"/>
        <v>857206</v>
      </c>
      <c r="AS153" s="99">
        <f t="shared" si="120"/>
        <v>857206</v>
      </c>
      <c r="AT153" s="99">
        <f t="shared" si="120"/>
        <v>857206</v>
      </c>
      <c r="AU153" s="99">
        <f t="shared" si="126"/>
        <v>857206</v>
      </c>
      <c r="AV153" s="99">
        <f t="shared" si="121"/>
        <v>2960216</v>
      </c>
      <c r="AW153" s="99">
        <f t="shared" si="121"/>
        <v>1268664</v>
      </c>
      <c r="AX153" s="99">
        <f t="shared" si="121"/>
        <v>2537329</v>
      </c>
      <c r="AY153" s="99">
        <f t="shared" si="121"/>
        <v>1691553</v>
      </c>
      <c r="AZ153" s="99">
        <f t="shared" si="121"/>
        <v>42288798</v>
      </c>
      <c r="BB153" s="105">
        <v>149</v>
      </c>
      <c r="BC153" s="105">
        <f t="shared" si="122"/>
        <v>2197962</v>
      </c>
      <c r="BD153" s="105">
        <f t="shared" si="122"/>
        <v>1538576</v>
      </c>
      <c r="BE153" s="105">
        <f t="shared" si="122"/>
        <v>1098982</v>
      </c>
      <c r="BF153" s="105">
        <f t="shared" si="122"/>
        <v>1098982</v>
      </c>
      <c r="BG153" s="105">
        <f t="shared" si="122"/>
        <v>1098982</v>
      </c>
      <c r="BH153" s="105">
        <f t="shared" si="127"/>
        <v>1098982</v>
      </c>
      <c r="BI153" s="105">
        <f t="shared" si="123"/>
        <v>3795149</v>
      </c>
      <c r="BJ153" s="105">
        <f t="shared" si="123"/>
        <v>1626492</v>
      </c>
      <c r="BK153" s="105">
        <f t="shared" si="123"/>
        <v>3252986</v>
      </c>
      <c r="BL153" s="105">
        <f t="shared" si="123"/>
        <v>2168658</v>
      </c>
      <c r="BM153" s="105">
        <f t="shared" si="123"/>
        <v>54216408</v>
      </c>
      <c r="BO153" s="111">
        <v>149</v>
      </c>
      <c r="BP153" s="111">
        <f t="shared" si="139"/>
        <v>3606912</v>
      </c>
      <c r="BQ153" s="111">
        <f t="shared" si="140"/>
        <v>2524843</v>
      </c>
      <c r="BR153" s="111">
        <f t="shared" si="141"/>
        <v>1803458</v>
      </c>
      <c r="BS153" s="111">
        <f t="shared" si="142"/>
        <v>1803458</v>
      </c>
      <c r="BT153" s="111">
        <f t="shared" si="143"/>
        <v>1803458</v>
      </c>
      <c r="BU153" s="111">
        <f t="shared" si="144"/>
        <v>1803458</v>
      </c>
      <c r="BV153" s="111">
        <f t="shared" si="145"/>
        <v>6227937</v>
      </c>
      <c r="BW153" s="111">
        <f t="shared" si="146"/>
        <v>2669115</v>
      </c>
      <c r="BX153" s="111">
        <f t="shared" si="147"/>
        <v>5338233</v>
      </c>
      <c r="BY153" s="111">
        <f t="shared" si="148"/>
        <v>3558823</v>
      </c>
      <c r="BZ153" s="111">
        <f t="shared" si="149"/>
        <v>88970516</v>
      </c>
      <c r="CB153" s="117">
        <v>149</v>
      </c>
      <c r="CC153" s="117">
        <f t="shared" si="150"/>
        <v>4734072</v>
      </c>
      <c r="CD153" s="117">
        <f t="shared" si="151"/>
        <v>3313856</v>
      </c>
      <c r="CE153" s="117">
        <f t="shared" si="152"/>
        <v>2367039</v>
      </c>
      <c r="CF153" s="117">
        <f t="shared" si="153"/>
        <v>2367039</v>
      </c>
      <c r="CG153" s="117">
        <f t="shared" si="154"/>
        <v>2367039</v>
      </c>
      <c r="CH153" s="117">
        <f t="shared" si="155"/>
        <v>2367039</v>
      </c>
      <c r="CI153" s="117">
        <f t="shared" si="156"/>
        <v>8174167</v>
      </c>
      <c r="CJ153" s="117">
        <f t="shared" si="157"/>
        <v>3503213</v>
      </c>
      <c r="CK153" s="117">
        <f t="shared" si="158"/>
        <v>7006431</v>
      </c>
      <c r="CL153" s="117">
        <f t="shared" si="159"/>
        <v>4670955</v>
      </c>
      <c r="CM153" s="117">
        <f t="shared" si="160"/>
        <v>116773802</v>
      </c>
    </row>
    <row r="154" ht="16.5" spans="1:91">
      <c r="A154" s="78">
        <v>150</v>
      </c>
      <c r="B154" s="78">
        <f t="shared" si="161"/>
        <v>907185</v>
      </c>
      <c r="C154" s="86">
        <v>28000</v>
      </c>
      <c r="D154" s="78">
        <f t="shared" si="128"/>
        <v>635030</v>
      </c>
      <c r="E154" s="78">
        <f t="shared" si="129"/>
        <v>453593</v>
      </c>
      <c r="F154" s="78">
        <f t="shared" si="130"/>
        <v>453593</v>
      </c>
      <c r="G154" s="78">
        <f t="shared" si="131"/>
        <v>453593</v>
      </c>
      <c r="H154" s="78">
        <f t="shared" si="132"/>
        <v>453593</v>
      </c>
      <c r="I154" s="78">
        <f t="shared" si="133"/>
        <v>1566406</v>
      </c>
      <c r="J154" s="78">
        <f t="shared" si="134"/>
        <v>671317</v>
      </c>
      <c r="K154" s="78">
        <f t="shared" si="135"/>
        <v>1342634</v>
      </c>
      <c r="L154" s="78">
        <f t="shared" si="136"/>
        <v>895089</v>
      </c>
      <c r="M154" s="78">
        <f t="shared" si="137"/>
        <v>22377230</v>
      </c>
      <c r="O154" s="87">
        <v>150</v>
      </c>
      <c r="P154" s="87">
        <f t="shared" si="138"/>
        <v>1133981</v>
      </c>
      <c r="Q154" s="87">
        <f t="shared" si="116"/>
        <v>793788</v>
      </c>
      <c r="R154" s="87">
        <f t="shared" si="116"/>
        <v>566991</v>
      </c>
      <c r="S154" s="87">
        <f t="shared" si="116"/>
        <v>566991</v>
      </c>
      <c r="T154" s="87">
        <f t="shared" si="116"/>
        <v>566991</v>
      </c>
      <c r="U154" s="87">
        <f t="shared" si="116"/>
        <v>566991</v>
      </c>
      <c r="V154" s="87">
        <f t="shared" si="124"/>
        <v>1958008</v>
      </c>
      <c r="W154" s="87">
        <f t="shared" si="117"/>
        <v>839146</v>
      </c>
      <c r="X154" s="87">
        <f t="shared" si="117"/>
        <v>1678293</v>
      </c>
      <c r="Y154" s="87">
        <f t="shared" si="117"/>
        <v>1118861</v>
      </c>
      <c r="Z154" s="87">
        <f t="shared" si="117"/>
        <v>27971538</v>
      </c>
      <c r="AB154" s="93">
        <v>150</v>
      </c>
      <c r="AC154" s="93">
        <f t="shared" si="118"/>
        <v>1406136</v>
      </c>
      <c r="AD154" s="93">
        <f t="shared" si="118"/>
        <v>984297</v>
      </c>
      <c r="AE154" s="93">
        <f t="shared" si="118"/>
        <v>703069</v>
      </c>
      <c r="AF154" s="93">
        <f t="shared" si="118"/>
        <v>703069</v>
      </c>
      <c r="AG154" s="93">
        <f t="shared" si="118"/>
        <v>703069</v>
      </c>
      <c r="AH154" s="93">
        <f t="shared" si="125"/>
        <v>703069</v>
      </c>
      <c r="AI154" s="93">
        <f t="shared" si="119"/>
        <v>2427930</v>
      </c>
      <c r="AJ154" s="93">
        <f t="shared" si="119"/>
        <v>1040541</v>
      </c>
      <c r="AK154" s="93">
        <f t="shared" si="119"/>
        <v>2081083</v>
      </c>
      <c r="AL154" s="93">
        <f t="shared" si="119"/>
        <v>1387388</v>
      </c>
      <c r="AM154" s="93">
        <f t="shared" si="119"/>
        <v>34684707</v>
      </c>
      <c r="AO154" s="99">
        <v>150</v>
      </c>
      <c r="AP154" s="99">
        <f t="shared" si="120"/>
        <v>1769010</v>
      </c>
      <c r="AQ154" s="99">
        <f t="shared" si="120"/>
        <v>1238309</v>
      </c>
      <c r="AR154" s="99">
        <f t="shared" si="120"/>
        <v>884506</v>
      </c>
      <c r="AS154" s="99">
        <f t="shared" si="120"/>
        <v>884506</v>
      </c>
      <c r="AT154" s="99">
        <f t="shared" si="120"/>
        <v>884506</v>
      </c>
      <c r="AU154" s="99">
        <f t="shared" si="126"/>
        <v>884506</v>
      </c>
      <c r="AV154" s="99">
        <f t="shared" si="121"/>
        <v>3054493</v>
      </c>
      <c r="AW154" s="99">
        <f t="shared" si="121"/>
        <v>1309068</v>
      </c>
      <c r="AX154" s="99">
        <f t="shared" si="121"/>
        <v>2618137</v>
      </c>
      <c r="AY154" s="99">
        <f t="shared" si="121"/>
        <v>1745424</v>
      </c>
      <c r="AZ154" s="99">
        <f t="shared" si="121"/>
        <v>43635599</v>
      </c>
      <c r="BB154" s="105">
        <v>150</v>
      </c>
      <c r="BC154" s="105">
        <f t="shared" si="122"/>
        <v>2267962</v>
      </c>
      <c r="BD154" s="105">
        <f t="shared" si="122"/>
        <v>1587576</v>
      </c>
      <c r="BE154" s="105">
        <f t="shared" si="122"/>
        <v>1133982</v>
      </c>
      <c r="BF154" s="105">
        <f t="shared" si="122"/>
        <v>1133982</v>
      </c>
      <c r="BG154" s="105">
        <f t="shared" si="122"/>
        <v>1133982</v>
      </c>
      <c r="BH154" s="105">
        <f t="shared" si="127"/>
        <v>1133982</v>
      </c>
      <c r="BI154" s="105">
        <f t="shared" si="123"/>
        <v>3916017</v>
      </c>
      <c r="BJ154" s="105">
        <f t="shared" si="123"/>
        <v>1678292</v>
      </c>
      <c r="BK154" s="105">
        <f t="shared" si="123"/>
        <v>3356586</v>
      </c>
      <c r="BL154" s="105">
        <f t="shared" si="123"/>
        <v>2237723</v>
      </c>
      <c r="BM154" s="105">
        <f t="shared" si="123"/>
        <v>55943076</v>
      </c>
      <c r="BO154" s="111">
        <v>150</v>
      </c>
      <c r="BP154" s="111">
        <f t="shared" si="139"/>
        <v>3721784</v>
      </c>
      <c r="BQ154" s="111">
        <f t="shared" si="140"/>
        <v>2605253</v>
      </c>
      <c r="BR154" s="111">
        <f t="shared" si="141"/>
        <v>1860894</v>
      </c>
      <c r="BS154" s="111">
        <f t="shared" si="142"/>
        <v>1860894</v>
      </c>
      <c r="BT154" s="111">
        <f t="shared" si="143"/>
        <v>1860894</v>
      </c>
      <c r="BU154" s="111">
        <f t="shared" si="144"/>
        <v>1860894</v>
      </c>
      <c r="BV154" s="111">
        <f t="shared" si="145"/>
        <v>6426284</v>
      </c>
      <c r="BW154" s="111">
        <f t="shared" si="146"/>
        <v>2754120</v>
      </c>
      <c r="BX154" s="111">
        <f t="shared" si="147"/>
        <v>5508244</v>
      </c>
      <c r="BY154" s="111">
        <f t="shared" si="148"/>
        <v>3672161</v>
      </c>
      <c r="BZ154" s="111">
        <f t="shared" si="149"/>
        <v>91804022</v>
      </c>
      <c r="CB154" s="117">
        <v>150</v>
      </c>
      <c r="CC154" s="117">
        <f t="shared" si="150"/>
        <v>4884842</v>
      </c>
      <c r="CD154" s="117">
        <f t="shared" si="151"/>
        <v>3419395</v>
      </c>
      <c r="CE154" s="117">
        <f t="shared" si="152"/>
        <v>2442423</v>
      </c>
      <c r="CF154" s="117">
        <f t="shared" si="153"/>
        <v>2442423</v>
      </c>
      <c r="CG154" s="117">
        <f t="shared" si="154"/>
        <v>2442423</v>
      </c>
      <c r="CH154" s="117">
        <f t="shared" si="155"/>
        <v>2442423</v>
      </c>
      <c r="CI154" s="117">
        <f t="shared" si="156"/>
        <v>8434498</v>
      </c>
      <c r="CJ154" s="117">
        <f t="shared" si="157"/>
        <v>3614783</v>
      </c>
      <c r="CK154" s="117">
        <f t="shared" si="158"/>
        <v>7229570</v>
      </c>
      <c r="CL154" s="117">
        <f t="shared" si="159"/>
        <v>4819711</v>
      </c>
      <c r="CM154" s="117">
        <f t="shared" si="160"/>
        <v>120492779</v>
      </c>
    </row>
  </sheetData>
  <mergeCells count="58">
    <mergeCell ref="B1:H1"/>
    <mergeCell ref="I1:J1"/>
    <mergeCell ref="K1:L1"/>
    <mergeCell ref="P1:U1"/>
    <mergeCell ref="V1:W1"/>
    <mergeCell ref="X1:Y1"/>
    <mergeCell ref="AC1:AH1"/>
    <mergeCell ref="AI1:AJ1"/>
    <mergeCell ref="AK1:AL1"/>
    <mergeCell ref="AP1:AU1"/>
    <mergeCell ref="AV1:AW1"/>
    <mergeCell ref="AX1:AY1"/>
    <mergeCell ref="BC1:BH1"/>
    <mergeCell ref="BI1:BJ1"/>
    <mergeCell ref="BK1:BL1"/>
    <mergeCell ref="BP1:BU1"/>
    <mergeCell ref="BV1:BW1"/>
    <mergeCell ref="BX1:BY1"/>
    <mergeCell ref="CC1:CH1"/>
    <mergeCell ref="CI1:CJ1"/>
    <mergeCell ref="CK1:CL1"/>
    <mergeCell ref="B2:H2"/>
    <mergeCell ref="I2:J2"/>
    <mergeCell ref="K2:L2"/>
    <mergeCell ref="P2:U2"/>
    <mergeCell ref="V2:W2"/>
    <mergeCell ref="X2:Y2"/>
    <mergeCell ref="AC2:AH2"/>
    <mergeCell ref="AI2:AJ2"/>
    <mergeCell ref="AK2:AL2"/>
    <mergeCell ref="AP2:AU2"/>
    <mergeCell ref="AV2:AW2"/>
    <mergeCell ref="AX2:AY2"/>
    <mergeCell ref="BC2:BH2"/>
    <mergeCell ref="BI2:BJ2"/>
    <mergeCell ref="BK2:BL2"/>
    <mergeCell ref="BP2:BU2"/>
    <mergeCell ref="BV2:BW2"/>
    <mergeCell ref="BX2:BY2"/>
    <mergeCell ref="CC2:CH2"/>
    <mergeCell ref="CI2:CJ2"/>
    <mergeCell ref="CK2:CL2"/>
    <mergeCell ref="B3:C3"/>
    <mergeCell ref="A3:A4"/>
    <mergeCell ref="C4:C5"/>
    <mergeCell ref="M3:M4"/>
    <mergeCell ref="O3:O4"/>
    <mergeCell ref="Z3:Z4"/>
    <mergeCell ref="AB3:AB4"/>
    <mergeCell ref="AM3:AM4"/>
    <mergeCell ref="AO3:AO4"/>
    <mergeCell ref="AZ3:AZ4"/>
    <mergeCell ref="BB3:BB4"/>
    <mergeCell ref="BM3:BM4"/>
    <mergeCell ref="BO3:BO4"/>
    <mergeCell ref="BZ3:BZ4"/>
    <mergeCell ref="CB3:CB4"/>
    <mergeCell ref="CM3:CM4"/>
  </mergeCell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BF49"/>
  <sheetViews>
    <sheetView workbookViewId="0">
      <selection activeCell="A1" sqref="$A1:$XFD1048576"/>
    </sheetView>
  </sheetViews>
  <sheetFormatPr defaultColWidth="9" defaultRowHeight="16.5"/>
  <cols>
    <col min="1" max="1" width="9.54166666666667" style="24" customWidth="1"/>
    <col min="2" max="2" width="8.90833333333333" style="24" customWidth="1"/>
    <col min="3" max="3" width="11.2583333333333" style="24" customWidth="1"/>
    <col min="4" max="4" width="20.9083333333333" style="24" customWidth="1"/>
    <col min="5" max="5" width="18.5416666666667" style="24" customWidth="1"/>
    <col min="6" max="6" width="9.54166666666667" style="25" customWidth="1"/>
    <col min="7" max="7" width="21.2583333333333" style="24" customWidth="1"/>
    <col min="8" max="8" width="9.25833333333333" style="24" customWidth="1"/>
    <col min="9" max="9" width="10.4583333333333" style="24" customWidth="1"/>
    <col min="10" max="10" width="14" style="26" customWidth="1"/>
    <col min="11" max="12" width="18.5416666666667" style="27" customWidth="1"/>
    <col min="13" max="13" width="15.8166666666667" style="27" customWidth="1"/>
    <col min="14" max="14" width="11" style="27" customWidth="1"/>
    <col min="15" max="15" width="12.9083333333333" style="27" customWidth="1"/>
    <col min="16" max="26" width="9.54166666666667" style="27" customWidth="1"/>
    <col min="27" max="27" width="11" style="27" customWidth="1"/>
    <col min="28" max="28" width="14" style="25" customWidth="1"/>
    <col min="29" max="29" width="14" style="27" customWidth="1"/>
    <col min="30" max="30" width="19.5" style="28" customWidth="1"/>
    <col min="31" max="31" width="19.5" style="29" customWidth="1"/>
    <col min="32" max="32" width="23.375" style="29" customWidth="1"/>
    <col min="33" max="33" width="19.125" style="29" customWidth="1"/>
    <col min="34" max="34" width="15.125" style="24" customWidth="1"/>
    <col min="35" max="263" width="9" style="24"/>
    <col min="264" max="264" width="13" style="24" customWidth="1"/>
    <col min="265" max="278" width="9" style="24"/>
    <col min="279" max="279" width="6.5" style="24" customWidth="1"/>
    <col min="280" max="519" width="9" style="24"/>
    <col min="520" max="520" width="13" style="24" customWidth="1"/>
    <col min="521" max="534" width="9" style="24"/>
    <col min="535" max="535" width="6.5" style="24" customWidth="1"/>
    <col min="536" max="775" width="9" style="24"/>
    <col min="776" max="776" width="13" style="24" customWidth="1"/>
    <col min="777" max="790" width="9" style="24"/>
    <col min="791" max="791" width="6.5" style="24" customWidth="1"/>
    <col min="792" max="1031" width="9" style="24"/>
    <col min="1032" max="1032" width="13" style="24" customWidth="1"/>
    <col min="1033" max="1046" width="9" style="24"/>
    <col min="1047" max="1047" width="6.5" style="24" customWidth="1"/>
    <col min="1048" max="1287" width="9" style="24"/>
    <col min="1288" max="1288" width="13" style="24" customWidth="1"/>
    <col min="1289" max="1302" width="9" style="24"/>
    <col min="1303" max="1303" width="6.5" style="24" customWidth="1"/>
    <col min="1304" max="1543" width="9" style="24"/>
    <col min="1544" max="1544" width="13" style="24" customWidth="1"/>
    <col min="1545" max="1558" width="9" style="24"/>
    <col min="1559" max="1559" width="6.5" style="24" customWidth="1"/>
    <col min="1560" max="1799" width="9" style="24"/>
    <col min="1800" max="1800" width="13" style="24" customWidth="1"/>
    <col min="1801" max="1814" width="9" style="24"/>
    <col min="1815" max="1815" width="6.5" style="24" customWidth="1"/>
    <col min="1816" max="2055" width="9" style="24"/>
    <col min="2056" max="2056" width="13" style="24" customWidth="1"/>
    <col min="2057" max="2070" width="9" style="24"/>
    <col min="2071" max="2071" width="6.5" style="24" customWidth="1"/>
    <col min="2072" max="2311" width="9" style="24"/>
    <col min="2312" max="2312" width="13" style="24" customWidth="1"/>
    <col min="2313" max="2326" width="9" style="24"/>
    <col min="2327" max="2327" width="6.5" style="24" customWidth="1"/>
    <col min="2328" max="2567" width="9" style="24"/>
    <col min="2568" max="2568" width="13" style="24" customWidth="1"/>
    <col min="2569" max="2582" width="9" style="24"/>
    <col min="2583" max="2583" width="6.5" style="24" customWidth="1"/>
    <col min="2584" max="2823" width="9" style="24"/>
    <col min="2824" max="2824" width="13" style="24" customWidth="1"/>
    <col min="2825" max="2838" width="9" style="24"/>
    <col min="2839" max="2839" width="6.5" style="24" customWidth="1"/>
    <col min="2840" max="3079" width="9" style="24"/>
    <col min="3080" max="3080" width="13" style="24" customWidth="1"/>
    <col min="3081" max="3094" width="9" style="24"/>
    <col min="3095" max="3095" width="6.5" style="24" customWidth="1"/>
    <col min="3096" max="3335" width="9" style="24"/>
    <col min="3336" max="3336" width="13" style="24" customWidth="1"/>
    <col min="3337" max="3350" width="9" style="24"/>
    <col min="3351" max="3351" width="6.5" style="24" customWidth="1"/>
    <col min="3352" max="3591" width="9" style="24"/>
    <col min="3592" max="3592" width="13" style="24" customWidth="1"/>
    <col min="3593" max="3606" width="9" style="24"/>
    <col min="3607" max="3607" width="6.5" style="24" customWidth="1"/>
    <col min="3608" max="3847" width="9" style="24"/>
    <col min="3848" max="3848" width="13" style="24" customWidth="1"/>
    <col min="3849" max="3862" width="9" style="24"/>
    <col min="3863" max="3863" width="6.5" style="24" customWidth="1"/>
    <col min="3864" max="4103" width="9" style="24"/>
    <col min="4104" max="4104" width="13" style="24" customWidth="1"/>
    <col min="4105" max="4118" width="9" style="24"/>
    <col min="4119" max="4119" width="6.5" style="24" customWidth="1"/>
    <col min="4120" max="4359" width="9" style="24"/>
    <col min="4360" max="4360" width="13" style="24" customWidth="1"/>
    <col min="4361" max="4374" width="9" style="24"/>
    <col min="4375" max="4375" width="6.5" style="24" customWidth="1"/>
    <col min="4376" max="4615" width="9" style="24"/>
    <col min="4616" max="4616" width="13" style="24" customWidth="1"/>
    <col min="4617" max="4630" width="9" style="24"/>
    <col min="4631" max="4631" width="6.5" style="24" customWidth="1"/>
    <col min="4632" max="4871" width="9" style="24"/>
    <col min="4872" max="4872" width="13" style="24" customWidth="1"/>
    <col min="4873" max="4886" width="9" style="24"/>
    <col min="4887" max="4887" width="6.5" style="24" customWidth="1"/>
    <col min="4888" max="5127" width="9" style="24"/>
    <col min="5128" max="5128" width="13" style="24" customWidth="1"/>
    <col min="5129" max="5142" width="9" style="24"/>
    <col min="5143" max="5143" width="6.5" style="24" customWidth="1"/>
    <col min="5144" max="5383" width="9" style="24"/>
    <col min="5384" max="5384" width="13" style="24" customWidth="1"/>
    <col min="5385" max="5398" width="9" style="24"/>
    <col min="5399" max="5399" width="6.5" style="24" customWidth="1"/>
    <col min="5400" max="5639" width="9" style="24"/>
    <col min="5640" max="5640" width="13" style="24" customWidth="1"/>
    <col min="5641" max="5654" width="9" style="24"/>
    <col min="5655" max="5655" width="6.5" style="24" customWidth="1"/>
    <col min="5656" max="5895" width="9" style="24"/>
    <col min="5896" max="5896" width="13" style="24" customWidth="1"/>
    <col min="5897" max="5910" width="9" style="24"/>
    <col min="5911" max="5911" width="6.5" style="24" customWidth="1"/>
    <col min="5912" max="6151" width="9" style="24"/>
    <col min="6152" max="6152" width="13" style="24" customWidth="1"/>
    <col min="6153" max="6166" width="9" style="24"/>
    <col min="6167" max="6167" width="6.5" style="24" customWidth="1"/>
    <col min="6168" max="6407" width="9" style="24"/>
    <col min="6408" max="6408" width="13" style="24" customWidth="1"/>
    <col min="6409" max="6422" width="9" style="24"/>
    <col min="6423" max="6423" width="6.5" style="24" customWidth="1"/>
    <col min="6424" max="6663" width="9" style="24"/>
    <col min="6664" max="6664" width="13" style="24" customWidth="1"/>
    <col min="6665" max="6678" width="9" style="24"/>
    <col min="6679" max="6679" width="6.5" style="24" customWidth="1"/>
    <col min="6680" max="6919" width="9" style="24"/>
    <col min="6920" max="6920" width="13" style="24" customWidth="1"/>
    <col min="6921" max="6934" width="9" style="24"/>
    <col min="6935" max="6935" width="6.5" style="24" customWidth="1"/>
    <col min="6936" max="7175" width="9" style="24"/>
    <col min="7176" max="7176" width="13" style="24" customWidth="1"/>
    <col min="7177" max="7190" width="9" style="24"/>
    <col min="7191" max="7191" width="6.5" style="24" customWidth="1"/>
    <col min="7192" max="7431" width="9" style="24"/>
    <col min="7432" max="7432" width="13" style="24" customWidth="1"/>
    <col min="7433" max="7446" width="9" style="24"/>
    <col min="7447" max="7447" width="6.5" style="24" customWidth="1"/>
    <col min="7448" max="7687" width="9" style="24"/>
    <col min="7688" max="7688" width="13" style="24" customWidth="1"/>
    <col min="7689" max="7702" width="9" style="24"/>
    <col min="7703" max="7703" width="6.5" style="24" customWidth="1"/>
    <col min="7704" max="7943" width="9" style="24"/>
    <col min="7944" max="7944" width="13" style="24" customWidth="1"/>
    <col min="7945" max="7958" width="9" style="24"/>
    <col min="7959" max="7959" width="6.5" style="24" customWidth="1"/>
    <col min="7960" max="8199" width="9" style="24"/>
    <col min="8200" max="8200" width="13" style="24" customWidth="1"/>
    <col min="8201" max="8214" width="9" style="24"/>
    <col min="8215" max="8215" width="6.5" style="24" customWidth="1"/>
    <col min="8216" max="8455" width="9" style="24"/>
    <col min="8456" max="8456" width="13" style="24" customWidth="1"/>
    <col min="8457" max="8470" width="9" style="24"/>
    <col min="8471" max="8471" width="6.5" style="24" customWidth="1"/>
    <col min="8472" max="8711" width="9" style="24"/>
    <col min="8712" max="8712" width="13" style="24" customWidth="1"/>
    <col min="8713" max="8726" width="9" style="24"/>
    <col min="8727" max="8727" width="6.5" style="24" customWidth="1"/>
    <col min="8728" max="8967" width="9" style="24"/>
    <col min="8968" max="8968" width="13" style="24" customWidth="1"/>
    <col min="8969" max="8982" width="9" style="24"/>
    <col min="8983" max="8983" width="6.5" style="24" customWidth="1"/>
    <col min="8984" max="9223" width="9" style="24"/>
    <col min="9224" max="9224" width="13" style="24" customWidth="1"/>
    <col min="9225" max="9238" width="9" style="24"/>
    <col min="9239" max="9239" width="6.5" style="24" customWidth="1"/>
    <col min="9240" max="9479" width="9" style="24"/>
    <col min="9480" max="9480" width="13" style="24" customWidth="1"/>
    <col min="9481" max="9494" width="9" style="24"/>
    <col min="9495" max="9495" width="6.5" style="24" customWidth="1"/>
    <col min="9496" max="9735" width="9" style="24"/>
    <col min="9736" max="9736" width="13" style="24" customWidth="1"/>
    <col min="9737" max="9750" width="9" style="24"/>
    <col min="9751" max="9751" width="6.5" style="24" customWidth="1"/>
    <col min="9752" max="9991" width="9" style="24"/>
    <col min="9992" max="9992" width="13" style="24" customWidth="1"/>
    <col min="9993" max="10006" width="9" style="24"/>
    <col min="10007" max="10007" width="6.5" style="24" customWidth="1"/>
    <col min="10008" max="10247" width="9" style="24"/>
    <col min="10248" max="10248" width="13" style="24" customWidth="1"/>
    <col min="10249" max="10262" width="9" style="24"/>
    <col min="10263" max="10263" width="6.5" style="24" customWidth="1"/>
    <col min="10264" max="10503" width="9" style="24"/>
    <col min="10504" max="10504" width="13" style="24" customWidth="1"/>
    <col min="10505" max="10518" width="9" style="24"/>
    <col min="10519" max="10519" width="6.5" style="24" customWidth="1"/>
    <col min="10520" max="10759" width="9" style="24"/>
    <col min="10760" max="10760" width="13" style="24" customWidth="1"/>
    <col min="10761" max="10774" width="9" style="24"/>
    <col min="10775" max="10775" width="6.5" style="24" customWidth="1"/>
    <col min="10776" max="11015" width="9" style="24"/>
    <col min="11016" max="11016" width="13" style="24" customWidth="1"/>
    <col min="11017" max="11030" width="9" style="24"/>
    <col min="11031" max="11031" width="6.5" style="24" customWidth="1"/>
    <col min="11032" max="11271" width="9" style="24"/>
    <col min="11272" max="11272" width="13" style="24" customWidth="1"/>
    <col min="11273" max="11286" width="9" style="24"/>
    <col min="11287" max="11287" width="6.5" style="24" customWidth="1"/>
    <col min="11288" max="11527" width="9" style="24"/>
    <col min="11528" max="11528" width="13" style="24" customWidth="1"/>
    <col min="11529" max="11542" width="9" style="24"/>
    <col min="11543" max="11543" width="6.5" style="24" customWidth="1"/>
    <col min="11544" max="11783" width="9" style="24"/>
    <col min="11784" max="11784" width="13" style="24" customWidth="1"/>
    <col min="11785" max="11798" width="9" style="24"/>
    <col min="11799" max="11799" width="6.5" style="24" customWidth="1"/>
    <col min="11800" max="12039" width="9" style="24"/>
    <col min="12040" max="12040" width="13" style="24" customWidth="1"/>
    <col min="12041" max="12054" width="9" style="24"/>
    <col min="12055" max="12055" width="6.5" style="24" customWidth="1"/>
    <col min="12056" max="12295" width="9" style="24"/>
    <col min="12296" max="12296" width="13" style="24" customWidth="1"/>
    <col min="12297" max="12310" width="9" style="24"/>
    <col min="12311" max="12311" width="6.5" style="24" customWidth="1"/>
    <col min="12312" max="12551" width="9" style="24"/>
    <col min="12552" max="12552" width="13" style="24" customWidth="1"/>
    <col min="12553" max="12566" width="9" style="24"/>
    <col min="12567" max="12567" width="6.5" style="24" customWidth="1"/>
    <col min="12568" max="12807" width="9" style="24"/>
    <col min="12808" max="12808" width="13" style="24" customWidth="1"/>
    <col min="12809" max="12822" width="9" style="24"/>
    <col min="12823" max="12823" width="6.5" style="24" customWidth="1"/>
    <col min="12824" max="13063" width="9" style="24"/>
    <col min="13064" max="13064" width="13" style="24" customWidth="1"/>
    <col min="13065" max="13078" width="9" style="24"/>
    <col min="13079" max="13079" width="6.5" style="24" customWidth="1"/>
    <col min="13080" max="13319" width="9" style="24"/>
    <col min="13320" max="13320" width="13" style="24" customWidth="1"/>
    <col min="13321" max="13334" width="9" style="24"/>
    <col min="13335" max="13335" width="6.5" style="24" customWidth="1"/>
    <col min="13336" max="13575" width="9" style="24"/>
    <col min="13576" max="13576" width="13" style="24" customWidth="1"/>
    <col min="13577" max="13590" width="9" style="24"/>
    <col min="13591" max="13591" width="6.5" style="24" customWidth="1"/>
    <col min="13592" max="13831" width="9" style="24"/>
    <col min="13832" max="13832" width="13" style="24" customWidth="1"/>
    <col min="13833" max="13846" width="9" style="24"/>
    <col min="13847" max="13847" width="6.5" style="24" customWidth="1"/>
    <col min="13848" max="14087" width="9" style="24"/>
    <col min="14088" max="14088" width="13" style="24" customWidth="1"/>
    <col min="14089" max="14102" width="9" style="24"/>
    <col min="14103" max="14103" width="6.5" style="24" customWidth="1"/>
    <col min="14104" max="14343" width="9" style="24"/>
    <col min="14344" max="14344" width="13" style="24" customWidth="1"/>
    <col min="14345" max="14358" width="9" style="24"/>
    <col min="14359" max="14359" width="6.5" style="24" customWidth="1"/>
    <col min="14360" max="14599" width="9" style="24"/>
    <col min="14600" max="14600" width="13" style="24" customWidth="1"/>
    <col min="14601" max="14614" width="9" style="24"/>
    <col min="14615" max="14615" width="6.5" style="24" customWidth="1"/>
    <col min="14616" max="14855" width="9" style="24"/>
    <col min="14856" max="14856" width="13" style="24" customWidth="1"/>
    <col min="14857" max="14870" width="9" style="24"/>
    <col min="14871" max="14871" width="6.5" style="24" customWidth="1"/>
    <col min="14872" max="15111" width="9" style="24"/>
    <col min="15112" max="15112" width="13" style="24" customWidth="1"/>
    <col min="15113" max="15126" width="9" style="24"/>
    <col min="15127" max="15127" width="6.5" style="24" customWidth="1"/>
    <col min="15128" max="15367" width="9" style="24"/>
    <col min="15368" max="15368" width="13" style="24" customWidth="1"/>
    <col min="15369" max="15382" width="9" style="24"/>
    <col min="15383" max="15383" width="6.5" style="24" customWidth="1"/>
    <col min="15384" max="15623" width="9" style="24"/>
    <col min="15624" max="15624" width="13" style="24" customWidth="1"/>
    <col min="15625" max="15638" width="9" style="24"/>
    <col min="15639" max="15639" width="6.5" style="24" customWidth="1"/>
    <col min="15640" max="15879" width="9" style="24"/>
    <col min="15880" max="15880" width="13" style="24" customWidth="1"/>
    <col min="15881" max="15894" width="9" style="24"/>
    <col min="15895" max="15895" width="6.5" style="24" customWidth="1"/>
    <col min="15896" max="16135" width="9" style="24"/>
    <col min="16136" max="16136" width="13" style="24" customWidth="1"/>
    <col min="16137" max="16150" width="9" style="24"/>
    <col min="16151" max="16151" width="6.5" style="24" customWidth="1"/>
    <col min="16152" max="16384" width="9" style="24"/>
  </cols>
  <sheetData>
    <row r="1" spans="1:40">
      <c r="A1" s="30" t="s">
        <v>370</v>
      </c>
      <c r="B1" s="30" t="s">
        <v>371</v>
      </c>
      <c r="C1" s="30" t="s">
        <v>372</v>
      </c>
      <c r="D1" s="31" t="s">
        <v>373</v>
      </c>
      <c r="E1" s="31" t="s">
        <v>374</v>
      </c>
      <c r="F1" s="32" t="s">
        <v>375</v>
      </c>
      <c r="G1" s="30" t="s">
        <v>376</v>
      </c>
      <c r="H1" s="30" t="s">
        <v>377</v>
      </c>
      <c r="I1" s="30" t="s">
        <v>378</v>
      </c>
      <c r="J1" s="42" t="s">
        <v>379</v>
      </c>
      <c r="K1" s="43" t="s">
        <v>380</v>
      </c>
      <c r="L1" s="43" t="s">
        <v>381</v>
      </c>
      <c r="M1" s="43" t="s">
        <v>382</v>
      </c>
      <c r="N1" s="43" t="s">
        <v>383</v>
      </c>
      <c r="O1" s="43" t="s">
        <v>384</v>
      </c>
      <c r="P1" s="43" t="s">
        <v>385</v>
      </c>
      <c r="Q1" s="51" t="s">
        <v>386</v>
      </c>
      <c r="R1" s="52"/>
      <c r="S1" s="52"/>
      <c r="T1" s="52"/>
      <c r="U1" s="52"/>
      <c r="V1" s="52"/>
      <c r="W1" s="52"/>
      <c r="X1" s="52"/>
      <c r="Y1" s="52"/>
      <c r="Z1" s="55"/>
      <c r="AA1" s="56" t="s">
        <v>387</v>
      </c>
      <c r="AB1" s="57"/>
      <c r="AC1" s="56"/>
      <c r="AD1" s="58" t="s">
        <v>388</v>
      </c>
      <c r="AE1" s="59" t="s">
        <v>389</v>
      </c>
      <c r="AF1" s="59" t="s">
        <v>390</v>
      </c>
      <c r="AG1" s="58" t="s">
        <v>388</v>
      </c>
      <c r="AH1" s="9"/>
      <c r="AI1" s="9" t="s">
        <v>250</v>
      </c>
      <c r="AJ1" s="9" t="s">
        <v>251</v>
      </c>
      <c r="AK1" s="9" t="s">
        <v>252</v>
      </c>
      <c r="AL1" s="9" t="s">
        <v>254</v>
      </c>
      <c r="AM1" s="9" t="s">
        <v>256</v>
      </c>
      <c r="AN1" s="9" t="s">
        <v>257</v>
      </c>
    </row>
    <row r="2" spans="1:58">
      <c r="A2" s="33">
        <v>0</v>
      </c>
      <c r="B2" s="33">
        <v>0</v>
      </c>
      <c r="C2" s="33">
        <v>0</v>
      </c>
      <c r="D2" s="34">
        <v>0</v>
      </c>
      <c r="E2" s="34">
        <v>0</v>
      </c>
      <c r="F2" s="35">
        <v>0</v>
      </c>
      <c r="G2" s="33">
        <v>0</v>
      </c>
      <c r="H2" s="33">
        <v>0.1</v>
      </c>
      <c r="I2" s="33">
        <f t="shared" ref="I2:I33" si="0">E2*H2</f>
        <v>0</v>
      </c>
      <c r="J2" s="44">
        <v>10000</v>
      </c>
      <c r="K2" s="45">
        <v>0</v>
      </c>
      <c r="L2" s="45">
        <f>K2</f>
        <v>0</v>
      </c>
      <c r="M2" s="45">
        <f t="shared" ref="M2:M33" si="1">ROUND(L2/100000,2)</f>
        <v>0</v>
      </c>
      <c r="N2" s="45">
        <f t="shared" ref="N2:N33" si="2">I2+M2</f>
        <v>0</v>
      </c>
      <c r="O2" s="45">
        <f t="shared" ref="O2:O33" si="3">N2*10</f>
        <v>0</v>
      </c>
      <c r="P2" s="45">
        <v>0</v>
      </c>
      <c r="Q2" s="53" t="s">
        <v>14</v>
      </c>
      <c r="R2" s="53" t="s">
        <v>15</v>
      </c>
      <c r="S2" s="53" t="s">
        <v>270</v>
      </c>
      <c r="T2" s="53" t="s">
        <v>271</v>
      </c>
      <c r="U2" s="53" t="s">
        <v>272</v>
      </c>
      <c r="V2" s="53" t="s">
        <v>273</v>
      </c>
      <c r="W2" s="54" t="s">
        <v>20</v>
      </c>
      <c r="X2" s="54" t="s">
        <v>23</v>
      </c>
      <c r="Y2" s="60" t="s">
        <v>21</v>
      </c>
      <c r="Z2" s="60" t="s">
        <v>22</v>
      </c>
      <c r="AA2" s="61" t="s">
        <v>391</v>
      </c>
      <c r="AB2" s="62" t="s">
        <v>392</v>
      </c>
      <c r="AC2" s="61" t="s">
        <v>393</v>
      </c>
      <c r="AD2" s="58">
        <v>0</v>
      </c>
      <c r="AE2" s="59">
        <v>0</v>
      </c>
      <c r="AF2" s="59">
        <v>0</v>
      </c>
      <c r="AG2" s="59"/>
      <c r="AH2" s="9" t="s">
        <v>394</v>
      </c>
      <c r="AI2" s="9">
        <v>1</v>
      </c>
      <c r="AJ2" s="9">
        <v>1.25</v>
      </c>
      <c r="AK2" s="9">
        <v>1.55</v>
      </c>
      <c r="AL2" s="9">
        <v>1.95</v>
      </c>
      <c r="AM2" s="9">
        <v>2.5</v>
      </c>
      <c r="AN2" s="9">
        <v>3.2</v>
      </c>
      <c r="AT2" s="24" t="s">
        <v>395</v>
      </c>
      <c r="AU2" s="24" t="s">
        <v>396</v>
      </c>
      <c r="AV2" s="24" t="s">
        <v>397</v>
      </c>
      <c r="AW2" s="24" t="s">
        <v>398</v>
      </c>
      <c r="AY2" s="24" t="s">
        <v>399</v>
      </c>
      <c r="AZ2" s="24" t="s">
        <v>400</v>
      </c>
      <c r="BA2" s="24" t="s">
        <v>2</v>
      </c>
      <c r="BB2" s="24" t="s">
        <v>303</v>
      </c>
      <c r="BC2" s="24" t="s">
        <v>401</v>
      </c>
      <c r="BD2" s="24" t="s">
        <v>3</v>
      </c>
      <c r="BE2" s="24" t="s">
        <v>4</v>
      </c>
      <c r="BF2" s="24" t="s">
        <v>5</v>
      </c>
    </row>
    <row r="3" spans="1:58">
      <c r="A3" s="33">
        <v>1</v>
      </c>
      <c r="B3" s="33">
        <v>0</v>
      </c>
      <c r="C3" s="33">
        <f t="shared" ref="C3:C33" si="4">A3+B3</f>
        <v>1</v>
      </c>
      <c r="D3" s="34">
        <f ca="1" t="shared" ref="D3:D33" si="5">IF(B2=0,G3/F3,ROUND(G3/F3+(1-F3)/F3*SUM(INDIRECT(ADDRESS(A3+2+B2,4)):INDIRECT(ADDRESS(A3+1,4))),0))</f>
        <v>10</v>
      </c>
      <c r="E3" s="34">
        <f ca="1">SUM($D$2:D3)</f>
        <v>10</v>
      </c>
      <c r="F3" s="35">
        <v>1</v>
      </c>
      <c r="G3" s="33">
        <v>10</v>
      </c>
      <c r="H3" s="33">
        <v>0.1</v>
      </c>
      <c r="I3" s="46">
        <f ca="1" t="shared" si="0"/>
        <v>1</v>
      </c>
      <c r="J3" s="44">
        <v>10000</v>
      </c>
      <c r="K3" s="45">
        <f ca="1" t="shared" ref="K3:K33" si="6">INT(J3*(D3/G3))</f>
        <v>10000</v>
      </c>
      <c r="L3" s="45">
        <f ca="1" t="shared" ref="L3:L33" si="7">L2+K3</f>
        <v>10000</v>
      </c>
      <c r="M3" s="45">
        <f ca="1" t="shared" si="1"/>
        <v>0.1</v>
      </c>
      <c r="N3" s="45">
        <f ca="1" t="shared" si="2"/>
        <v>1.1</v>
      </c>
      <c r="O3" s="45">
        <f ca="1" t="shared" si="3"/>
        <v>11</v>
      </c>
      <c r="P3" s="45">
        <v>10</v>
      </c>
      <c r="Q3" s="45">
        <f>INT(VLOOKUP(P3,[2]装备基础!$F$4:$S$207,3,0)/[2]属性分配!$B$2*[2]属性分配!$B$3)</f>
        <v>16</v>
      </c>
      <c r="R3" s="45">
        <f>INT(VLOOKUP(P3,[2]装备基础!$F$4:$S$207,4,0)/[2]属性分配!$B$2*[2]属性分配!$B$3)</f>
        <v>8</v>
      </c>
      <c r="S3" s="45">
        <f>INT(VLOOKUP(P3,[2]装备基础!$F$4:$S$207,5,0)/[2]属性分配!$B$2*[2]属性分配!$B$3)</f>
        <v>4</v>
      </c>
      <c r="T3" s="45">
        <f>INT(VLOOKUP(P3,[2]装备基础!$F$4:$S$207,6,0)/[2]属性分配!$B$2*[2]属性分配!$B$3)</f>
        <v>4</v>
      </c>
      <c r="U3" s="45">
        <f>INT(VLOOKUP(P3,[2]装备基础!$F$4:$S$207,7,0)/[2]属性分配!$B$2*[2]属性分配!$B$3)</f>
        <v>4</v>
      </c>
      <c r="V3" s="45">
        <f>INT(VLOOKUP(P3,[2]装备基础!$F$4:$S$207,8,0)/[2]属性分配!$B$2*[2]属性分配!$B$3)</f>
        <v>4</v>
      </c>
      <c r="W3" s="45">
        <f>INT(VLOOKUP(P3,[2]装备基础!$F$4:$S$207,9,0)/[2]属性分配!$B$2*[2]属性分配!$B$3)</f>
        <v>16</v>
      </c>
      <c r="X3" s="45">
        <f>INT(VLOOKUP(P3,[2]装备基础!$F$4:$S$207,10,0)/[2]属性分配!$B$2*[2]属性分配!$B$3)</f>
        <v>10</v>
      </c>
      <c r="Y3" s="45">
        <f>INT(VLOOKUP(P3,[2]装备基础!$F$4:$S$207,11,0)/[2]属性分配!$B$2*[2]属性分配!$B$3)</f>
        <v>12</v>
      </c>
      <c r="Z3" s="45">
        <f>INT(VLOOKUP(P3,[2]装备基础!$F$4:$S$207,12,0)/[2]属性分配!$B$2*[2]属性分配!$B$3)</f>
        <v>12</v>
      </c>
      <c r="AA3" s="45">
        <v>5</v>
      </c>
      <c r="AB3" s="63">
        <v>0.01</v>
      </c>
      <c r="AC3" s="45"/>
      <c r="AD3" s="58">
        <v>0.03</v>
      </c>
      <c r="AE3" s="64">
        <f>'[1]装备强化-主角'!F15*[1]基础设定!$D$21</f>
        <v>28.8</v>
      </c>
      <c r="AF3" s="64">
        <f>ROUND(AE3/('[1]装备强化-主角'!F55*2+'[1]装备基础-主角'!$D$2),2)</f>
        <v>0.06</v>
      </c>
      <c r="AG3" s="64">
        <v>0.03</v>
      </c>
      <c r="AH3" s="9" t="s">
        <v>402</v>
      </c>
      <c r="AI3" s="9">
        <v>-2</v>
      </c>
      <c r="AJ3" s="9">
        <v>-1</v>
      </c>
      <c r="AK3" s="9">
        <v>0</v>
      </c>
      <c r="AL3" s="191" t="s">
        <v>403</v>
      </c>
      <c r="AM3" s="191" t="s">
        <v>404</v>
      </c>
      <c r="AN3" s="9"/>
      <c r="AT3" s="24" t="s">
        <v>405</v>
      </c>
      <c r="AU3" s="24">
        <f ca="1" t="shared" ref="AU3:AU17" si="8">ROUND(E3/G3,0)</f>
        <v>1</v>
      </c>
      <c r="AV3" s="24">
        <v>0.6</v>
      </c>
      <c r="AW3" s="24">
        <f ca="1" t="shared" ref="AW3:AW17" si="9">ROUND(AU3*AV3,0)</f>
        <v>1</v>
      </c>
      <c r="AY3" s="24">
        <v>5</v>
      </c>
      <c r="AZ3" s="24">
        <v>20</v>
      </c>
      <c r="BA3" s="24">
        <f t="shared" ref="BA3:BE3" si="10">AZ3</f>
        <v>20</v>
      </c>
      <c r="BB3" s="24">
        <f t="shared" ref="BB3:BB9" si="11">INT(BA3*0.82)</f>
        <v>16</v>
      </c>
      <c r="BC3" s="24">
        <f t="shared" si="10"/>
        <v>16</v>
      </c>
      <c r="BD3" s="24">
        <f t="shared" ref="BD3:BD9" si="12">INT(BA3/1.5)</f>
        <v>13</v>
      </c>
      <c r="BE3" s="24">
        <f t="shared" si="10"/>
        <v>13</v>
      </c>
      <c r="BF3" s="24">
        <f t="shared" ref="BF3:BF9" si="13">BD3*30</f>
        <v>390</v>
      </c>
    </row>
    <row r="4" spans="1:58">
      <c r="A4" s="33">
        <v>2</v>
      </c>
      <c r="B4" s="33">
        <v>-1</v>
      </c>
      <c r="C4" s="33">
        <f t="shared" si="4"/>
        <v>1</v>
      </c>
      <c r="D4" s="34">
        <f ca="1" t="shared" si="5"/>
        <v>12.5</v>
      </c>
      <c r="E4" s="34">
        <f ca="1">SUM($D$2:D4)</f>
        <v>22.5</v>
      </c>
      <c r="F4" s="35">
        <v>0.8</v>
      </c>
      <c r="G4" s="33">
        <v>10</v>
      </c>
      <c r="H4" s="33">
        <v>0.1</v>
      </c>
      <c r="I4" s="46">
        <f ca="1" t="shared" si="0"/>
        <v>2.25</v>
      </c>
      <c r="J4" s="44">
        <v>10000</v>
      </c>
      <c r="K4" s="45">
        <f ca="1" t="shared" si="6"/>
        <v>12500</v>
      </c>
      <c r="L4" s="45">
        <f ca="1" t="shared" si="7"/>
        <v>22500</v>
      </c>
      <c r="M4" s="45">
        <f ca="1" t="shared" si="1"/>
        <v>0.23</v>
      </c>
      <c r="N4" s="45">
        <f ca="1" t="shared" si="2"/>
        <v>2.48</v>
      </c>
      <c r="O4" s="45">
        <f ca="1" t="shared" si="3"/>
        <v>24.8</v>
      </c>
      <c r="P4" s="45">
        <v>20</v>
      </c>
      <c r="Q4" s="45">
        <f>INT(VLOOKUP(P4,[2]装备基础!$F$4:$S$207,3,0)/[2]属性分配!$B$2*[2]属性分配!$B$3)</f>
        <v>32</v>
      </c>
      <c r="R4" s="45">
        <f>INT(VLOOKUP(P4,[2]装备基础!$F$4:$S$207,4,0)/[2]属性分配!$B$2*[2]属性分配!$B$3)</f>
        <v>16</v>
      </c>
      <c r="S4" s="45">
        <f>INT(VLOOKUP(P4,[2]装备基础!$F$4:$S$207,5,0)/[2]属性分配!$B$2*[2]属性分配!$B$3)</f>
        <v>8</v>
      </c>
      <c r="T4" s="45">
        <f>INT(VLOOKUP(P4,[2]装备基础!$F$4:$S$207,6,0)/[2]属性分配!$B$2*[2]属性分配!$B$3)</f>
        <v>8</v>
      </c>
      <c r="U4" s="45">
        <f>INT(VLOOKUP(P4,[2]装备基础!$F$4:$S$207,7,0)/[2]属性分配!$B$2*[2]属性分配!$B$3)</f>
        <v>8</v>
      </c>
      <c r="V4" s="45">
        <f>INT(VLOOKUP(P4,[2]装备基础!$F$4:$S$207,8,0)/[2]属性分配!$B$2*[2]属性分配!$B$3)</f>
        <v>8</v>
      </c>
      <c r="W4" s="45">
        <f>INT(VLOOKUP(P4,[2]装备基础!$F$4:$S$207,9,0)/[2]属性分配!$B$2*[2]属性分配!$B$3)</f>
        <v>32</v>
      </c>
      <c r="X4" s="45">
        <f>INT(VLOOKUP(P4,[2]装备基础!$F$4:$S$207,10,0)/[2]属性分配!$B$2*[2]属性分配!$B$3)</f>
        <v>20</v>
      </c>
      <c r="Y4" s="45">
        <f>INT(VLOOKUP(P4,[2]装备基础!$F$4:$S$207,11,0)/[2]属性分配!$B$2*[2]属性分配!$B$3)</f>
        <v>26</v>
      </c>
      <c r="Z4" s="45">
        <f>INT(VLOOKUP(P4,[2]装备基础!$F$4:$S$207,12,0)/[2]属性分配!$B$2*[2]属性分配!$B$3)</f>
        <v>26</v>
      </c>
      <c r="AA4" s="45">
        <v>10</v>
      </c>
      <c r="AB4" s="63">
        <v>0.02</v>
      </c>
      <c r="AC4" s="45"/>
      <c r="AD4" s="58">
        <v>0.06</v>
      </c>
      <c r="AE4" s="64">
        <f>'[1]装备强化-主角'!F25*[1]基础设定!$D$21</f>
        <v>84.6</v>
      </c>
      <c r="AF4" s="64">
        <f>ROUND(AE4/('[1]装备强化-主角'!F56*2+'[1]装备基础-主角'!$D$2),2)</f>
        <v>0.18</v>
      </c>
      <c r="AG4" s="64">
        <v>0.06</v>
      </c>
      <c r="AH4" s="9" t="s">
        <v>406</v>
      </c>
      <c r="AI4" s="9" t="s">
        <v>407</v>
      </c>
      <c r="AJ4" s="9" t="s">
        <v>408</v>
      </c>
      <c r="AK4" s="9" t="s">
        <v>409</v>
      </c>
      <c r="AL4" s="9" t="s">
        <v>410</v>
      </c>
      <c r="AM4" s="9" t="s">
        <v>411</v>
      </c>
      <c r="AN4" s="9"/>
      <c r="AT4" s="24" t="s">
        <v>412</v>
      </c>
      <c r="AU4" s="24">
        <f ca="1" t="shared" si="8"/>
        <v>2</v>
      </c>
      <c r="AV4" s="24">
        <v>0.6</v>
      </c>
      <c r="AW4" s="24">
        <f ca="1" t="shared" si="9"/>
        <v>1</v>
      </c>
      <c r="AY4" s="24">
        <v>8</v>
      </c>
      <c r="AZ4" s="24">
        <v>40</v>
      </c>
      <c r="BA4" s="24">
        <f t="shared" ref="BA4:BE4" si="14">AZ4</f>
        <v>40</v>
      </c>
      <c r="BB4" s="24">
        <f t="shared" si="11"/>
        <v>32</v>
      </c>
      <c r="BC4" s="24">
        <f t="shared" si="14"/>
        <v>32</v>
      </c>
      <c r="BD4" s="24">
        <f t="shared" si="12"/>
        <v>26</v>
      </c>
      <c r="BE4" s="24">
        <f t="shared" si="14"/>
        <v>26</v>
      </c>
      <c r="BF4" s="24">
        <f t="shared" si="13"/>
        <v>780</v>
      </c>
    </row>
    <row r="5" spans="1:58">
      <c r="A5" s="33">
        <v>3</v>
      </c>
      <c r="B5" s="33">
        <v>-1</v>
      </c>
      <c r="C5" s="33">
        <f t="shared" si="4"/>
        <v>2</v>
      </c>
      <c r="D5" s="34">
        <f ca="1" t="shared" si="5"/>
        <v>20</v>
      </c>
      <c r="E5" s="34">
        <f ca="1">SUM($D$2:D5)</f>
        <v>42.5</v>
      </c>
      <c r="F5" s="35">
        <v>0.7</v>
      </c>
      <c r="G5" s="33">
        <v>10</v>
      </c>
      <c r="H5" s="33">
        <v>0.1</v>
      </c>
      <c r="I5" s="46">
        <f ca="1" t="shared" si="0"/>
        <v>4.25</v>
      </c>
      <c r="J5" s="44">
        <v>10000</v>
      </c>
      <c r="K5" s="45">
        <f ca="1" t="shared" si="6"/>
        <v>20000</v>
      </c>
      <c r="L5" s="45">
        <f ca="1" t="shared" si="7"/>
        <v>42500</v>
      </c>
      <c r="M5" s="45">
        <f ca="1" t="shared" si="1"/>
        <v>0.43</v>
      </c>
      <c r="N5" s="45">
        <f ca="1" t="shared" si="2"/>
        <v>4.68</v>
      </c>
      <c r="O5" s="45">
        <f ca="1" t="shared" si="3"/>
        <v>46.8</v>
      </c>
      <c r="P5" s="45">
        <v>30</v>
      </c>
      <c r="Q5" s="45">
        <f>INT(VLOOKUP(P5,[2]装备基础!$F$4:$S$207,3,0)/[2]属性分配!$B$2*[2]属性分配!$B$3)</f>
        <v>56</v>
      </c>
      <c r="R5" s="45">
        <f>INT(VLOOKUP(P5,[2]装备基础!$F$4:$S$207,4,0)/[2]属性分配!$B$2*[2]属性分配!$B$3)</f>
        <v>28</v>
      </c>
      <c r="S5" s="45">
        <f>INT(VLOOKUP(P5,[2]装备基础!$F$4:$S$207,5,0)/[2]属性分配!$B$2*[2]属性分配!$B$3)</f>
        <v>14</v>
      </c>
      <c r="T5" s="45">
        <f>INT(VLOOKUP(P5,[2]装备基础!$F$4:$S$207,6,0)/[2]属性分配!$B$2*[2]属性分配!$B$3)</f>
        <v>14</v>
      </c>
      <c r="U5" s="45">
        <f>INT(VLOOKUP(P5,[2]装备基础!$F$4:$S$207,7,0)/[2]属性分配!$B$2*[2]属性分配!$B$3)</f>
        <v>14</v>
      </c>
      <c r="V5" s="45">
        <f>INT(VLOOKUP(P5,[2]装备基础!$F$4:$S$207,8,0)/[2]属性分配!$B$2*[2]属性分配!$B$3)</f>
        <v>14</v>
      </c>
      <c r="W5" s="45">
        <f>INT(VLOOKUP(P5,[2]装备基础!$F$4:$S$207,9,0)/[2]属性分配!$B$2*[2]属性分配!$B$3)</f>
        <v>56</v>
      </c>
      <c r="X5" s="45">
        <f>INT(VLOOKUP(P5,[2]装备基础!$F$4:$S$207,10,0)/[2]属性分配!$B$2*[2]属性分配!$B$3)</f>
        <v>36</v>
      </c>
      <c r="Y5" s="45">
        <f>INT(VLOOKUP(P5,[2]装备基础!$F$4:$S$207,11,0)/[2]属性分配!$B$2*[2]属性分配!$B$3)</f>
        <v>46</v>
      </c>
      <c r="Z5" s="45">
        <f>INT(VLOOKUP(P5,[2]装备基础!$F$4:$S$207,12,0)/[2]属性分配!$B$2*[2]属性分配!$B$3)</f>
        <v>46</v>
      </c>
      <c r="AA5" s="45">
        <v>15</v>
      </c>
      <c r="AB5" s="63">
        <v>0.05</v>
      </c>
      <c r="AC5" s="45"/>
      <c r="AD5" s="58">
        <v>0.09</v>
      </c>
      <c r="AE5" s="64">
        <f>'[1]装备强化-主角'!F35*[1]基础设定!$D$21</f>
        <v>167.4</v>
      </c>
      <c r="AF5" s="64">
        <f>ROUND(AE5/('[1]装备强化-主角'!F57*2+'[1]装备基础-主角'!$D$2),2)</f>
        <v>0.35</v>
      </c>
      <c r="AG5" s="64">
        <v>0.09</v>
      </c>
      <c r="AH5" s="9" t="s">
        <v>413</v>
      </c>
      <c r="AI5" s="67">
        <v>0.6</v>
      </c>
      <c r="AJ5" s="67">
        <v>0.55</v>
      </c>
      <c r="AK5" s="67">
        <v>0.5</v>
      </c>
      <c r="AL5" s="67">
        <v>0.45</v>
      </c>
      <c r="AM5" s="67">
        <v>0.4</v>
      </c>
      <c r="AN5" s="9"/>
      <c r="AT5" s="24" t="s">
        <v>414</v>
      </c>
      <c r="AU5" s="24">
        <f ca="1" t="shared" si="8"/>
        <v>4</v>
      </c>
      <c r="AV5" s="24">
        <v>0.6</v>
      </c>
      <c r="AW5" s="24">
        <f ca="1" t="shared" si="9"/>
        <v>2</v>
      </c>
      <c r="AY5" s="24">
        <v>10</v>
      </c>
      <c r="AZ5" s="24">
        <v>70</v>
      </c>
      <c r="BA5" s="24">
        <f t="shared" ref="BA5:BE5" si="15">AZ5</f>
        <v>70</v>
      </c>
      <c r="BB5" s="24">
        <f t="shared" si="11"/>
        <v>57</v>
      </c>
      <c r="BC5" s="24">
        <f t="shared" si="15"/>
        <v>57</v>
      </c>
      <c r="BD5" s="24">
        <f t="shared" si="12"/>
        <v>46</v>
      </c>
      <c r="BE5" s="24">
        <f t="shared" si="15"/>
        <v>46</v>
      </c>
      <c r="BF5" s="24">
        <f t="shared" si="13"/>
        <v>1380</v>
      </c>
    </row>
    <row r="6" spans="1:58">
      <c r="A6" s="33">
        <v>4</v>
      </c>
      <c r="B6" s="33">
        <v>-1</v>
      </c>
      <c r="C6" s="33">
        <f t="shared" si="4"/>
        <v>3</v>
      </c>
      <c r="D6" s="34">
        <f ca="1" t="shared" si="5"/>
        <v>30</v>
      </c>
      <c r="E6" s="34">
        <f ca="1">SUM($D$2:D6)</f>
        <v>72.5</v>
      </c>
      <c r="F6" s="35">
        <v>0.6</v>
      </c>
      <c r="G6" s="33">
        <v>10</v>
      </c>
      <c r="H6" s="33">
        <v>0.1</v>
      </c>
      <c r="I6" s="46">
        <f ca="1" t="shared" si="0"/>
        <v>7.25</v>
      </c>
      <c r="J6" s="44">
        <v>10000</v>
      </c>
      <c r="K6" s="45">
        <f ca="1" t="shared" si="6"/>
        <v>30000</v>
      </c>
      <c r="L6" s="45">
        <f ca="1" t="shared" si="7"/>
        <v>72500</v>
      </c>
      <c r="M6" s="45">
        <f ca="1" t="shared" si="1"/>
        <v>0.73</v>
      </c>
      <c r="N6" s="45">
        <f ca="1" t="shared" si="2"/>
        <v>7.98</v>
      </c>
      <c r="O6" s="45">
        <f ca="1" t="shared" si="3"/>
        <v>79.8</v>
      </c>
      <c r="P6" s="45">
        <v>40</v>
      </c>
      <c r="Q6" s="45">
        <f>INT(VLOOKUP(P6,[2]装备基础!$F$4:$S$207,3,0)/[2]属性分配!$B$2*[2]属性分配!$B$3)</f>
        <v>88</v>
      </c>
      <c r="R6" s="45">
        <f>INT(VLOOKUP(P6,[2]装备基础!$F$4:$S$207,4,0)/[2]属性分配!$B$2*[2]属性分配!$B$3)</f>
        <v>44</v>
      </c>
      <c r="S6" s="45">
        <f>INT(VLOOKUP(P6,[2]装备基础!$F$4:$S$207,5,0)/[2]属性分配!$B$2*[2]属性分配!$B$3)</f>
        <v>22</v>
      </c>
      <c r="T6" s="45">
        <f>INT(VLOOKUP(P6,[2]装备基础!$F$4:$S$207,6,0)/[2]属性分配!$B$2*[2]属性分配!$B$3)</f>
        <v>22</v>
      </c>
      <c r="U6" s="45">
        <f>INT(VLOOKUP(P6,[2]装备基础!$F$4:$S$207,7,0)/[2]属性分配!$B$2*[2]属性分配!$B$3)</f>
        <v>22</v>
      </c>
      <c r="V6" s="45">
        <f>INT(VLOOKUP(P6,[2]装备基础!$F$4:$S$207,8,0)/[2]属性分配!$B$2*[2]属性分配!$B$3)</f>
        <v>22</v>
      </c>
      <c r="W6" s="45">
        <f>INT(VLOOKUP(P6,[2]装备基础!$F$4:$S$207,9,0)/[2]属性分配!$B$2*[2]属性分配!$B$3)</f>
        <v>88</v>
      </c>
      <c r="X6" s="45">
        <f>INT(VLOOKUP(P6,[2]装备基础!$F$4:$S$207,10,0)/[2]属性分配!$B$2*[2]属性分配!$B$3)</f>
        <v>58</v>
      </c>
      <c r="Y6" s="45">
        <f>INT(VLOOKUP(P6,[2]装备基础!$F$4:$S$207,11,0)/[2]属性分配!$B$2*[2]属性分配!$B$3)</f>
        <v>72</v>
      </c>
      <c r="Z6" s="45">
        <f>INT(VLOOKUP(P6,[2]装备基础!$F$4:$S$207,12,0)/[2]属性分配!$B$2*[2]属性分配!$B$3)</f>
        <v>72</v>
      </c>
      <c r="AA6" s="45">
        <v>20</v>
      </c>
      <c r="AB6" s="63">
        <v>0.2</v>
      </c>
      <c r="AC6" s="45" t="s">
        <v>415</v>
      </c>
      <c r="AD6" s="58">
        <v>0.12</v>
      </c>
      <c r="AE6" s="64">
        <f>'[1]装备强化-主角'!F45*[1]基础设定!$D$21</f>
        <v>252</v>
      </c>
      <c r="AF6" s="64">
        <f>ROUND(AE6/('[1]装备强化-主角'!F58*2+'[1]装备基础-主角'!$D$2),2)</f>
        <v>0.51</v>
      </c>
      <c r="AG6" s="64">
        <v>0.12</v>
      </c>
      <c r="AH6" s="9" t="s">
        <v>416</v>
      </c>
      <c r="AI6" s="67">
        <v>0.6</v>
      </c>
      <c r="AJ6" s="67">
        <v>0.55</v>
      </c>
      <c r="AK6" s="67">
        <v>0.5</v>
      </c>
      <c r="AL6" s="67">
        <v>0.45</v>
      </c>
      <c r="AM6" s="67">
        <v>0.4</v>
      </c>
      <c r="AN6" s="9"/>
      <c r="AT6" s="24" t="s">
        <v>417</v>
      </c>
      <c r="AU6" s="24">
        <f ca="1" t="shared" si="8"/>
        <v>7</v>
      </c>
      <c r="AV6" s="24">
        <v>0.6</v>
      </c>
      <c r="AW6" s="24">
        <f ca="1" t="shared" si="9"/>
        <v>4</v>
      </c>
      <c r="AY6" s="24">
        <v>12</v>
      </c>
      <c r="AZ6" s="24">
        <v>110</v>
      </c>
      <c r="BA6" s="24">
        <f t="shared" ref="BA6:BE6" si="16">AZ6</f>
        <v>110</v>
      </c>
      <c r="BB6" s="24">
        <f t="shared" si="11"/>
        <v>90</v>
      </c>
      <c r="BC6" s="24">
        <f t="shared" si="16"/>
        <v>90</v>
      </c>
      <c r="BD6" s="24">
        <f t="shared" si="12"/>
        <v>73</v>
      </c>
      <c r="BE6" s="24">
        <f t="shared" si="16"/>
        <v>73</v>
      </c>
      <c r="BF6" s="24">
        <f t="shared" si="13"/>
        <v>2190</v>
      </c>
    </row>
    <row r="7" spans="1:58">
      <c r="A7" s="36">
        <v>5</v>
      </c>
      <c r="B7" s="36">
        <v>-1</v>
      </c>
      <c r="C7" s="36">
        <f t="shared" si="4"/>
        <v>4</v>
      </c>
      <c r="D7" s="37">
        <f ca="1" t="shared" si="5"/>
        <v>43</v>
      </c>
      <c r="E7" s="37">
        <f ca="1">SUM($D$2:D7)</f>
        <v>115.5</v>
      </c>
      <c r="F7" s="38">
        <v>0.55</v>
      </c>
      <c r="G7" s="33">
        <v>10</v>
      </c>
      <c r="H7" s="36">
        <v>0.1</v>
      </c>
      <c r="I7" s="47">
        <f ca="1" t="shared" si="0"/>
        <v>11.55</v>
      </c>
      <c r="J7" s="48">
        <v>20000</v>
      </c>
      <c r="K7" s="49">
        <f ca="1" t="shared" si="6"/>
        <v>86000</v>
      </c>
      <c r="L7" s="49">
        <f ca="1" t="shared" si="7"/>
        <v>158500</v>
      </c>
      <c r="M7" s="49">
        <f ca="1" t="shared" si="1"/>
        <v>1.59</v>
      </c>
      <c r="N7" s="49">
        <f ca="1" t="shared" si="2"/>
        <v>13.14</v>
      </c>
      <c r="O7" s="49">
        <f ca="1" t="shared" si="3"/>
        <v>131.4</v>
      </c>
      <c r="P7" s="49">
        <v>50</v>
      </c>
      <c r="Q7" s="49">
        <f>INT(VLOOKUP(P7,[2]装备基础!$F$4:$S$207,3,0)/[2]属性分配!$B$2*[2]属性分配!$B$3)</f>
        <v>128</v>
      </c>
      <c r="R7" s="49">
        <f>INT(VLOOKUP(P7,[2]装备基础!$F$4:$S$207,4,0)/[2]属性分配!$B$2*[2]属性分配!$B$3)</f>
        <v>64</v>
      </c>
      <c r="S7" s="49">
        <f>INT(VLOOKUP(P7,[2]装备基础!$F$4:$S$207,5,0)/[2]属性分配!$B$2*[2]属性分配!$B$3)</f>
        <v>32</v>
      </c>
      <c r="T7" s="49">
        <f>INT(VLOOKUP(P7,[2]装备基础!$F$4:$S$207,6,0)/[2]属性分配!$B$2*[2]属性分配!$B$3)</f>
        <v>32</v>
      </c>
      <c r="U7" s="49">
        <f>INT(VLOOKUP(P7,[2]装备基础!$F$4:$S$207,7,0)/[2]属性分配!$B$2*[2]属性分配!$B$3)</f>
        <v>32</v>
      </c>
      <c r="V7" s="49">
        <f>INT(VLOOKUP(P7,[2]装备基础!$F$4:$S$207,8,0)/[2]属性分配!$B$2*[2]属性分配!$B$3)</f>
        <v>32</v>
      </c>
      <c r="W7" s="49">
        <f>INT(VLOOKUP(P7,[2]装备基础!$F$4:$S$207,9,0)/[2]属性分配!$B$2*[2]属性分配!$B$3)</f>
        <v>128</v>
      </c>
      <c r="X7" s="49">
        <f>INT(VLOOKUP(P7,[2]装备基础!$F$4:$S$207,10,0)/[2]属性分配!$B$2*[2]属性分配!$B$3)</f>
        <v>84</v>
      </c>
      <c r="Y7" s="49">
        <f>INT(VLOOKUP(P7,[2]装备基础!$F$4:$S$207,11,0)/[2]属性分配!$B$2*[2]属性分配!$B$3)</f>
        <v>106</v>
      </c>
      <c r="Z7" s="49">
        <f>INT(VLOOKUP(P7,[2]装备基础!$F$4:$S$207,12,0)/[2]属性分配!$B$2*[2]属性分配!$B$3)</f>
        <v>106</v>
      </c>
      <c r="AA7" s="45">
        <v>25</v>
      </c>
      <c r="AB7" s="63">
        <v>0.5</v>
      </c>
      <c r="AC7" s="45" t="s">
        <v>418</v>
      </c>
      <c r="AD7" s="58">
        <v>0.15</v>
      </c>
      <c r="AE7" s="64">
        <f>'[1]装备强化-主角'!F55*[1]基础设定!$D$21</f>
        <v>363.6</v>
      </c>
      <c r="AF7" s="64">
        <f>ROUND(AE7/('[1]装备强化-主角'!F59*2+'[1]装备基础-主角'!$D$2),2)</f>
        <v>0.72</v>
      </c>
      <c r="AG7" s="64">
        <v>0.15</v>
      </c>
      <c r="AT7" s="76" t="s">
        <v>419</v>
      </c>
      <c r="AU7" s="76">
        <f ca="1" t="shared" si="8"/>
        <v>12</v>
      </c>
      <c r="AV7" s="24">
        <v>0.6</v>
      </c>
      <c r="AW7" s="24">
        <f ca="1" t="shared" si="9"/>
        <v>7</v>
      </c>
      <c r="AY7" s="24">
        <v>13</v>
      </c>
      <c r="AZ7" s="24">
        <v>160</v>
      </c>
      <c r="BA7" s="24">
        <f t="shared" ref="BA7:BE7" si="17">AZ7</f>
        <v>160</v>
      </c>
      <c r="BB7" s="24">
        <f t="shared" si="11"/>
        <v>131</v>
      </c>
      <c r="BC7" s="24">
        <f t="shared" si="17"/>
        <v>131</v>
      </c>
      <c r="BD7" s="24">
        <f t="shared" si="12"/>
        <v>106</v>
      </c>
      <c r="BE7" s="24">
        <f t="shared" si="17"/>
        <v>106</v>
      </c>
      <c r="BF7" s="24">
        <f t="shared" si="13"/>
        <v>3180</v>
      </c>
    </row>
    <row r="8" spans="1:58">
      <c r="A8" s="33">
        <v>6</v>
      </c>
      <c r="B8" s="33">
        <v>-1</v>
      </c>
      <c r="C8" s="33">
        <f t="shared" si="4"/>
        <v>5</v>
      </c>
      <c r="D8" s="34">
        <f ca="1" t="shared" si="5"/>
        <v>63</v>
      </c>
      <c r="E8" s="34">
        <f ca="1">SUM($D$2:D8)</f>
        <v>178.5</v>
      </c>
      <c r="F8" s="35">
        <v>0.5</v>
      </c>
      <c r="G8" s="33">
        <v>10</v>
      </c>
      <c r="H8" s="33">
        <v>0.1</v>
      </c>
      <c r="I8" s="46">
        <f ca="1" t="shared" si="0"/>
        <v>17.85</v>
      </c>
      <c r="J8" s="44">
        <v>20000</v>
      </c>
      <c r="K8" s="45">
        <f ca="1" t="shared" si="6"/>
        <v>126000</v>
      </c>
      <c r="L8" s="45">
        <f ca="1" t="shared" si="7"/>
        <v>284500</v>
      </c>
      <c r="M8" s="45">
        <f ca="1" t="shared" si="1"/>
        <v>2.85</v>
      </c>
      <c r="N8" s="45">
        <f ca="1" t="shared" si="2"/>
        <v>20.7</v>
      </c>
      <c r="O8" s="45">
        <f ca="1" t="shared" si="3"/>
        <v>207</v>
      </c>
      <c r="P8" s="45">
        <v>55</v>
      </c>
      <c r="Q8" s="45">
        <f>INT(VLOOKUP(P8,[2]装备基础!$F$4:$S$207,3,0)/[2]属性分配!$B$2*[2]属性分配!$B$3)</f>
        <v>176</v>
      </c>
      <c r="R8" s="45">
        <f>INT(VLOOKUP(P8,[2]装备基础!$F$4:$S$207,4,0)/[2]属性分配!$B$2*[2]属性分配!$B$3)</f>
        <v>88</v>
      </c>
      <c r="S8" s="45">
        <f>INT(VLOOKUP(P8,[2]装备基础!$F$4:$S$207,5,0)/[2]属性分配!$B$2*[2]属性分配!$B$3)</f>
        <v>44</v>
      </c>
      <c r="T8" s="45">
        <f>INT(VLOOKUP(P8,[2]装备基础!$F$4:$S$207,6,0)/[2]属性分配!$B$2*[2]属性分配!$B$3)</f>
        <v>44</v>
      </c>
      <c r="U8" s="45">
        <f>INT(VLOOKUP(P8,[2]装备基础!$F$4:$S$207,7,0)/[2]属性分配!$B$2*[2]属性分配!$B$3)</f>
        <v>44</v>
      </c>
      <c r="V8" s="45">
        <f>INT(VLOOKUP(P8,[2]装备基础!$F$4:$S$207,8,0)/[2]属性分配!$B$2*[2]属性分配!$B$3)</f>
        <v>44</v>
      </c>
      <c r="W8" s="45">
        <f>INT(VLOOKUP(P8,[2]装备基础!$F$4:$S$207,9,0)/[2]属性分配!$B$2*[2]属性分配!$B$3)</f>
        <v>176</v>
      </c>
      <c r="X8" s="45">
        <f>INT(VLOOKUP(P8,[2]装备基础!$F$4:$S$207,10,0)/[2]属性分配!$B$2*[2]属性分配!$B$3)</f>
        <v>116</v>
      </c>
      <c r="Y8" s="45">
        <f>INT(VLOOKUP(P8,[2]装备基础!$F$4:$S$207,11,0)/[2]属性分配!$B$2*[2]属性分配!$B$3)</f>
        <v>146</v>
      </c>
      <c r="Z8" s="45">
        <f>INT(VLOOKUP(P8,[2]装备基础!$F$4:$S$207,12,0)/[2]属性分配!$B$2*[2]属性分配!$B$3)</f>
        <v>146</v>
      </c>
      <c r="AA8" s="45">
        <v>30</v>
      </c>
      <c r="AB8" s="63">
        <v>1.5</v>
      </c>
      <c r="AC8" s="45" t="s">
        <v>420</v>
      </c>
      <c r="AD8" s="58">
        <v>0.18</v>
      </c>
      <c r="AE8" s="64">
        <f>'[1]装备强化-主角'!F65*[1]基础设定!$D$21</f>
        <v>475.2</v>
      </c>
      <c r="AF8" s="64">
        <f>ROUND(AE8/('[1]装备强化-主角'!F60*2+'[1]装备基础-主角'!$D$2),2)</f>
        <v>0.92</v>
      </c>
      <c r="AG8" s="64">
        <v>0.2</v>
      </c>
      <c r="AT8" s="24" t="s">
        <v>421</v>
      </c>
      <c r="AU8" s="24">
        <f ca="1" t="shared" si="8"/>
        <v>18</v>
      </c>
      <c r="AV8" s="24">
        <v>0.6</v>
      </c>
      <c r="AW8" s="24">
        <f ca="1" t="shared" si="9"/>
        <v>11</v>
      </c>
      <c r="AY8" s="24">
        <v>14</v>
      </c>
      <c r="AZ8" s="24">
        <v>220</v>
      </c>
      <c r="BA8" s="24">
        <f t="shared" ref="BA8:BE8" si="18">AZ8</f>
        <v>220</v>
      </c>
      <c r="BB8" s="24">
        <f t="shared" si="11"/>
        <v>180</v>
      </c>
      <c r="BC8" s="24">
        <f t="shared" si="18"/>
        <v>180</v>
      </c>
      <c r="BD8" s="24">
        <f t="shared" si="12"/>
        <v>146</v>
      </c>
      <c r="BE8" s="24">
        <f t="shared" si="18"/>
        <v>146</v>
      </c>
      <c r="BF8" s="24">
        <f t="shared" si="13"/>
        <v>4380</v>
      </c>
    </row>
    <row r="9" spans="1:58">
      <c r="A9" s="33">
        <v>7</v>
      </c>
      <c r="B9" s="33">
        <v>-1</v>
      </c>
      <c r="C9" s="33">
        <f t="shared" si="4"/>
        <v>6</v>
      </c>
      <c r="D9" s="34">
        <f ca="1" t="shared" si="5"/>
        <v>99</v>
      </c>
      <c r="E9" s="34">
        <f ca="1">SUM($D$2:D9)</f>
        <v>277.5</v>
      </c>
      <c r="F9" s="35">
        <v>0.45</v>
      </c>
      <c r="G9" s="33">
        <v>10</v>
      </c>
      <c r="H9" s="33">
        <v>0.1</v>
      </c>
      <c r="I9" s="46">
        <f ca="1" t="shared" si="0"/>
        <v>27.75</v>
      </c>
      <c r="J9" s="44">
        <v>20000</v>
      </c>
      <c r="K9" s="45">
        <f ca="1" t="shared" si="6"/>
        <v>198000</v>
      </c>
      <c r="L9" s="45">
        <f ca="1" t="shared" si="7"/>
        <v>482500</v>
      </c>
      <c r="M9" s="45">
        <f ca="1" t="shared" si="1"/>
        <v>4.83</v>
      </c>
      <c r="N9" s="45">
        <f ca="1" t="shared" si="2"/>
        <v>32.58</v>
      </c>
      <c r="O9" s="45">
        <f ca="1" t="shared" si="3"/>
        <v>325.8</v>
      </c>
      <c r="P9" s="45">
        <v>60</v>
      </c>
      <c r="Q9" s="45">
        <f>INT(VLOOKUP(P9,[2]装备基础!$F$4:$S$207,3,0)/[2]属性分配!$B$2*[2]属性分配!$B$3)</f>
        <v>232</v>
      </c>
      <c r="R9" s="45">
        <f>INT(VLOOKUP(P9,[2]装备基础!$F$4:$S$207,4,0)/[2]属性分配!$B$2*[2]属性分配!$B$3)</f>
        <v>116</v>
      </c>
      <c r="S9" s="45">
        <f>INT(VLOOKUP(P9,[2]装备基础!$F$4:$S$207,5,0)/[2]属性分配!$B$2*[2]属性分配!$B$3)</f>
        <v>58</v>
      </c>
      <c r="T9" s="45">
        <f>INT(VLOOKUP(P9,[2]装备基础!$F$4:$S$207,6,0)/[2]属性分配!$B$2*[2]属性分配!$B$3)</f>
        <v>58</v>
      </c>
      <c r="U9" s="45">
        <f>INT(VLOOKUP(P9,[2]装备基础!$F$4:$S$207,7,0)/[2]属性分配!$B$2*[2]属性分配!$B$3)</f>
        <v>58</v>
      </c>
      <c r="V9" s="45">
        <f>INT(VLOOKUP(P9,[2]装备基础!$F$4:$S$207,8,0)/[2]属性分配!$B$2*[2]属性分配!$B$3)</f>
        <v>58</v>
      </c>
      <c r="W9" s="45">
        <f>INT(VLOOKUP(P9,[2]装备基础!$F$4:$S$207,9,0)/[2]属性分配!$B$2*[2]属性分配!$B$3)</f>
        <v>232</v>
      </c>
      <c r="X9" s="45">
        <f>INT(VLOOKUP(P9,[2]装备基础!$F$4:$S$207,10,0)/[2]属性分配!$B$2*[2]属性分配!$B$3)</f>
        <v>154</v>
      </c>
      <c r="Y9" s="45">
        <f>INT(VLOOKUP(P9,[2]装备基础!$F$4:$S$207,11,0)/[2]属性分配!$B$2*[2]属性分配!$B$3)</f>
        <v>192</v>
      </c>
      <c r="Z9" s="45">
        <f>INT(VLOOKUP(P9,[2]装备基础!$F$4:$S$207,12,0)/[2]属性分配!$B$2*[2]属性分配!$B$3)</f>
        <v>192</v>
      </c>
      <c r="AA9" s="45"/>
      <c r="AB9" s="63"/>
      <c r="AC9" s="45"/>
      <c r="AD9" s="58">
        <v>0.21</v>
      </c>
      <c r="AE9" s="64">
        <f>'[1]装备强化-主角'!F75*[1]基础设定!$D$21</f>
        <v>613.8</v>
      </c>
      <c r="AF9" s="64">
        <f>ROUND(AE9/('[1]装备强化-主角'!F61*2+'[1]装备基础-主角'!$D$2),2)</f>
        <v>1.16</v>
      </c>
      <c r="AG9" s="64">
        <v>0.25</v>
      </c>
      <c r="AT9" s="24" t="s">
        <v>422</v>
      </c>
      <c r="AU9" s="24">
        <f ca="1" t="shared" si="8"/>
        <v>28</v>
      </c>
      <c r="AV9" s="24">
        <v>0.6</v>
      </c>
      <c r="AW9" s="24">
        <f ca="1" t="shared" si="9"/>
        <v>17</v>
      </c>
      <c r="AY9" s="24">
        <v>15</v>
      </c>
      <c r="AZ9" s="24">
        <v>290</v>
      </c>
      <c r="BA9" s="24">
        <f t="shared" ref="BA9:BE9" si="19">AZ9</f>
        <v>290</v>
      </c>
      <c r="BB9" s="24">
        <f t="shared" si="11"/>
        <v>237</v>
      </c>
      <c r="BC9" s="24">
        <f t="shared" si="19"/>
        <v>237</v>
      </c>
      <c r="BD9" s="24">
        <f t="shared" si="12"/>
        <v>193</v>
      </c>
      <c r="BE9" s="24">
        <f t="shared" si="19"/>
        <v>193</v>
      </c>
      <c r="BF9" s="24">
        <f t="shared" si="13"/>
        <v>5790</v>
      </c>
    </row>
    <row r="10" spans="1:49">
      <c r="A10" s="33">
        <v>8</v>
      </c>
      <c r="B10" s="33">
        <v>-1</v>
      </c>
      <c r="C10" s="33">
        <f t="shared" si="4"/>
        <v>7</v>
      </c>
      <c r="D10" s="34">
        <f ca="1" t="shared" si="5"/>
        <v>174</v>
      </c>
      <c r="E10" s="34">
        <f ca="1">SUM($D$2:D10)</f>
        <v>451.5</v>
      </c>
      <c r="F10" s="35">
        <v>0.4</v>
      </c>
      <c r="G10" s="33">
        <v>10</v>
      </c>
      <c r="H10" s="33">
        <v>0.1</v>
      </c>
      <c r="I10" s="46">
        <f ca="1" t="shared" si="0"/>
        <v>45.15</v>
      </c>
      <c r="J10" s="44">
        <v>20000</v>
      </c>
      <c r="K10" s="45">
        <f ca="1" t="shared" si="6"/>
        <v>348000</v>
      </c>
      <c r="L10" s="45">
        <f ca="1" t="shared" si="7"/>
        <v>830500</v>
      </c>
      <c r="M10" s="45">
        <f ca="1" t="shared" si="1"/>
        <v>8.31</v>
      </c>
      <c r="N10" s="45">
        <f ca="1" t="shared" si="2"/>
        <v>53.46</v>
      </c>
      <c r="O10" s="45">
        <f ca="1" t="shared" si="3"/>
        <v>534.6</v>
      </c>
      <c r="P10" s="45">
        <v>65</v>
      </c>
      <c r="Q10" s="45">
        <f>INT(VLOOKUP(P10,[2]装备基础!$F$4:$S$207,3,0)/[2]属性分配!$B$2*[2]属性分配!$B$3)</f>
        <v>296</v>
      </c>
      <c r="R10" s="45">
        <f>INT(VLOOKUP(P10,[2]装备基础!$F$4:$S$207,4,0)/[2]属性分配!$B$2*[2]属性分配!$B$3)</f>
        <v>148</v>
      </c>
      <c r="S10" s="45">
        <f>INT(VLOOKUP(P10,[2]装备基础!$F$4:$S$207,5,0)/[2]属性分配!$B$2*[2]属性分配!$B$3)</f>
        <v>74</v>
      </c>
      <c r="T10" s="45">
        <f>INT(VLOOKUP(P10,[2]装备基础!$F$4:$S$207,6,0)/[2]属性分配!$B$2*[2]属性分配!$B$3)</f>
        <v>74</v>
      </c>
      <c r="U10" s="45">
        <f>INT(VLOOKUP(P10,[2]装备基础!$F$4:$S$207,7,0)/[2]属性分配!$B$2*[2]属性分配!$B$3)</f>
        <v>74</v>
      </c>
      <c r="V10" s="45">
        <f>INT(VLOOKUP(P10,[2]装备基础!$F$4:$S$207,8,0)/[2]属性分配!$B$2*[2]属性分配!$B$3)</f>
        <v>74</v>
      </c>
      <c r="W10" s="45">
        <f>INT(VLOOKUP(P10,[2]装备基础!$F$4:$S$207,9,0)/[2]属性分配!$B$2*[2]属性分配!$B$3)</f>
        <v>296</v>
      </c>
      <c r="X10" s="45">
        <f>INT(VLOOKUP(P10,[2]装备基础!$F$4:$S$207,10,0)/[2]属性分配!$B$2*[2]属性分配!$B$3)</f>
        <v>196</v>
      </c>
      <c r="Y10" s="45">
        <f>INT(VLOOKUP(P10,[2]装备基础!$F$4:$S$207,11,0)/[2]属性分配!$B$2*[2]属性分配!$B$3)</f>
        <v>246</v>
      </c>
      <c r="Z10" s="45">
        <f>INT(VLOOKUP(P10,[2]装备基础!$F$4:$S$207,12,0)/[2]属性分配!$B$2*[2]属性分配!$B$3)</f>
        <v>246</v>
      </c>
      <c r="AA10" s="45"/>
      <c r="AB10" s="63"/>
      <c r="AC10" s="45"/>
      <c r="AD10" s="58">
        <v>0.24</v>
      </c>
      <c r="AE10" s="64">
        <f>'[1]装备强化-主角'!F85*[1]基础设定!$D$21</f>
        <v>754.2</v>
      </c>
      <c r="AF10" s="64">
        <f>ROUND(AE10/('[1]装备强化-主角'!F62*2+'[1]装备基础-主角'!$D$2),2)</f>
        <v>1.4</v>
      </c>
      <c r="AG10" s="64">
        <v>0.3</v>
      </c>
      <c r="AT10" s="24" t="s">
        <v>423</v>
      </c>
      <c r="AU10" s="24">
        <f ca="1" t="shared" si="8"/>
        <v>45</v>
      </c>
      <c r="AV10" s="24">
        <v>0.6</v>
      </c>
      <c r="AW10" s="24">
        <f ca="1" t="shared" si="9"/>
        <v>27</v>
      </c>
    </row>
    <row r="11" spans="1:49">
      <c r="A11" s="33">
        <f t="shared" ref="A11:A16" si="20">A10+1</f>
        <v>9</v>
      </c>
      <c r="B11" s="33">
        <v>-1</v>
      </c>
      <c r="C11" s="33">
        <f t="shared" si="4"/>
        <v>8</v>
      </c>
      <c r="D11" s="34">
        <f ca="1" t="shared" si="5"/>
        <v>352</v>
      </c>
      <c r="E11" s="34">
        <f ca="1">SUM($D$2:D11)</f>
        <v>803.5</v>
      </c>
      <c r="F11" s="35">
        <v>0.35</v>
      </c>
      <c r="G11" s="33">
        <v>10</v>
      </c>
      <c r="H11" s="33">
        <v>0.1</v>
      </c>
      <c r="I11" s="46">
        <f ca="1" t="shared" si="0"/>
        <v>80.35</v>
      </c>
      <c r="J11" s="44">
        <v>20000</v>
      </c>
      <c r="K11" s="45">
        <f ca="1" t="shared" si="6"/>
        <v>704000</v>
      </c>
      <c r="L11" s="45">
        <f ca="1" t="shared" si="7"/>
        <v>1534500</v>
      </c>
      <c r="M11" s="45">
        <f ca="1" t="shared" si="1"/>
        <v>15.35</v>
      </c>
      <c r="N11" s="45">
        <f ca="1" t="shared" si="2"/>
        <v>95.7</v>
      </c>
      <c r="O11" s="45">
        <f ca="1" t="shared" si="3"/>
        <v>957</v>
      </c>
      <c r="P11" s="45">
        <v>70</v>
      </c>
      <c r="Q11" s="45">
        <f>INT(VLOOKUP(P11,[2]装备基础!$F$4:$S$207,3,0)/[2]属性分配!$B$2*[2]属性分配!$B$3)</f>
        <v>368</v>
      </c>
      <c r="R11" s="45">
        <f>INT(VLOOKUP(P11,[2]装备基础!$F$4:$S$207,4,0)/[2]属性分配!$B$2*[2]属性分配!$B$3)</f>
        <v>184</v>
      </c>
      <c r="S11" s="45">
        <f>INT(VLOOKUP(P11,[2]装备基础!$F$4:$S$207,5,0)/[2]属性分配!$B$2*[2]属性分配!$B$3)</f>
        <v>92</v>
      </c>
      <c r="T11" s="45">
        <f>INT(VLOOKUP(P11,[2]装备基础!$F$4:$S$207,6,0)/[2]属性分配!$B$2*[2]属性分配!$B$3)</f>
        <v>92</v>
      </c>
      <c r="U11" s="45">
        <f>INT(VLOOKUP(P11,[2]装备基础!$F$4:$S$207,7,0)/[2]属性分配!$B$2*[2]属性分配!$B$3)</f>
        <v>92</v>
      </c>
      <c r="V11" s="45">
        <f>INT(VLOOKUP(P11,[2]装备基础!$F$4:$S$207,8,0)/[2]属性分配!$B$2*[2]属性分配!$B$3)</f>
        <v>92</v>
      </c>
      <c r="W11" s="45">
        <f>INT(VLOOKUP(P11,[2]装备基础!$F$4:$S$207,9,0)/[2]属性分配!$B$2*[2]属性分配!$B$3)</f>
        <v>368</v>
      </c>
      <c r="X11" s="45">
        <f>INT(VLOOKUP(P11,[2]装备基础!$F$4:$S$207,10,0)/[2]属性分配!$B$2*[2]属性分配!$B$3)</f>
        <v>244</v>
      </c>
      <c r="Y11" s="45">
        <f>INT(VLOOKUP(P11,[2]装备基础!$F$4:$S$207,11,0)/[2]属性分配!$B$2*[2]属性分配!$B$3)</f>
        <v>306</v>
      </c>
      <c r="Z11" s="45">
        <f>INT(VLOOKUP(P11,[2]装备基础!$F$4:$S$207,12,0)/[2]属性分配!$B$2*[2]属性分配!$B$3)</f>
        <v>306</v>
      </c>
      <c r="AA11" s="45"/>
      <c r="AB11" s="63"/>
      <c r="AC11" s="45"/>
      <c r="AD11" s="58">
        <v>0.27</v>
      </c>
      <c r="AE11" s="64">
        <f>'[1]装备强化-主角'!F95*[1]基础设定!$D$21</f>
        <v>921.6</v>
      </c>
      <c r="AF11" s="64">
        <f>ROUND(AE11/('[1]装备强化-主角'!F63*2+'[1]装备基础-主角'!$D$2),2)</f>
        <v>1.67</v>
      </c>
      <c r="AG11" s="64">
        <v>0.4</v>
      </c>
      <c r="AT11" s="24" t="s">
        <v>424</v>
      </c>
      <c r="AU11" s="24">
        <f ca="1" t="shared" si="8"/>
        <v>80</v>
      </c>
      <c r="AV11" s="24">
        <v>0.6</v>
      </c>
      <c r="AW11" s="24">
        <f ca="1" t="shared" si="9"/>
        <v>48</v>
      </c>
    </row>
    <row r="12" spans="1:49">
      <c r="A12" s="36">
        <f t="shared" si="20"/>
        <v>10</v>
      </c>
      <c r="B12" s="36">
        <v>-1</v>
      </c>
      <c r="C12" s="36">
        <f t="shared" si="4"/>
        <v>9</v>
      </c>
      <c r="D12" s="37">
        <f ca="1" t="shared" si="5"/>
        <v>855</v>
      </c>
      <c r="E12" s="37">
        <f ca="1">SUM($D$2:D12)</f>
        <v>1658.5</v>
      </c>
      <c r="F12" s="35">
        <v>0.3</v>
      </c>
      <c r="G12" s="33">
        <v>10</v>
      </c>
      <c r="H12" s="36">
        <v>0.1</v>
      </c>
      <c r="I12" s="47">
        <f ca="1" t="shared" si="0"/>
        <v>165.85</v>
      </c>
      <c r="J12" s="48">
        <v>30000</v>
      </c>
      <c r="K12" s="49">
        <f ca="1" t="shared" si="6"/>
        <v>2565000</v>
      </c>
      <c r="L12" s="49">
        <f ca="1" t="shared" si="7"/>
        <v>4099500</v>
      </c>
      <c r="M12" s="49">
        <f ca="1" t="shared" si="1"/>
        <v>41</v>
      </c>
      <c r="N12" s="49">
        <f ca="1" t="shared" si="2"/>
        <v>206.85</v>
      </c>
      <c r="O12" s="49">
        <f ca="1" t="shared" si="3"/>
        <v>2068.5</v>
      </c>
      <c r="P12" s="49">
        <v>75</v>
      </c>
      <c r="Q12" s="49">
        <f>INT(VLOOKUP(P12,[2]装备基础!$F$4:$S$207,3,0)/[2]属性分配!$B$2*[2]属性分配!$B$3)</f>
        <v>448</v>
      </c>
      <c r="R12" s="49">
        <f>INT(VLOOKUP(P12,[2]装备基础!$F$4:$S$207,4,0)/[2]属性分配!$B$2*[2]属性分配!$B$3)</f>
        <v>224</v>
      </c>
      <c r="S12" s="49">
        <f>INT(VLOOKUP(P12,[2]装备基础!$F$4:$S$207,5,0)/[2]属性分配!$B$2*[2]属性分配!$B$3)</f>
        <v>112</v>
      </c>
      <c r="T12" s="49">
        <f>INT(VLOOKUP(P12,[2]装备基础!$F$4:$S$207,6,0)/[2]属性分配!$B$2*[2]属性分配!$B$3)</f>
        <v>112</v>
      </c>
      <c r="U12" s="49">
        <f>INT(VLOOKUP(P12,[2]装备基础!$F$4:$S$207,7,0)/[2]属性分配!$B$2*[2]属性分配!$B$3)</f>
        <v>112</v>
      </c>
      <c r="V12" s="49">
        <f>INT(VLOOKUP(P12,[2]装备基础!$F$4:$S$207,8,0)/[2]属性分配!$B$2*[2]属性分配!$B$3)</f>
        <v>112</v>
      </c>
      <c r="W12" s="49">
        <f>INT(VLOOKUP(P12,[2]装备基础!$F$4:$S$207,9,0)/[2]属性分配!$B$2*[2]属性分配!$B$3)</f>
        <v>448</v>
      </c>
      <c r="X12" s="49">
        <f>INT(VLOOKUP(P12,[2]装备基础!$F$4:$S$207,10,0)/[2]属性分配!$B$2*[2]属性分配!$B$3)</f>
        <v>298</v>
      </c>
      <c r="Y12" s="49">
        <f>INT(VLOOKUP(P12,[2]装备基础!$F$4:$S$207,11,0)/[2]属性分配!$B$2*[2]属性分配!$B$3)</f>
        <v>372</v>
      </c>
      <c r="Z12" s="49">
        <f>INT(VLOOKUP(P12,[2]装备基础!$F$4:$S$207,12,0)/[2]属性分配!$B$2*[2]属性分配!$B$3)</f>
        <v>372</v>
      </c>
      <c r="AA12" s="45"/>
      <c r="AB12" s="63"/>
      <c r="AC12" s="45"/>
      <c r="AD12" s="58">
        <v>0.3</v>
      </c>
      <c r="AE12" s="64">
        <f>'[1]装备强化-主角'!F105*[1]基础设定!$D$21</f>
        <v>1089</v>
      </c>
      <c r="AF12" s="64">
        <f>ROUND(AE12/('[1]装备强化-主角'!F64*2+'[1]装备基础-主角'!$D$2),2)</f>
        <v>1.93</v>
      </c>
      <c r="AG12" s="64">
        <v>0.55</v>
      </c>
      <c r="AH12" s="26"/>
      <c r="AT12" s="76" t="s">
        <v>425</v>
      </c>
      <c r="AU12" s="76">
        <f ca="1" t="shared" si="8"/>
        <v>166</v>
      </c>
      <c r="AV12" s="24">
        <v>0.6</v>
      </c>
      <c r="AW12" s="24">
        <f ca="1" t="shared" si="9"/>
        <v>100</v>
      </c>
    </row>
    <row r="13" spans="1:49">
      <c r="A13" s="33">
        <f t="shared" si="20"/>
        <v>11</v>
      </c>
      <c r="B13" s="33">
        <v>-1</v>
      </c>
      <c r="C13" s="33">
        <f t="shared" si="4"/>
        <v>10</v>
      </c>
      <c r="D13" s="34">
        <f ca="1" t="shared" si="5"/>
        <v>2605</v>
      </c>
      <c r="E13" s="34">
        <f ca="1">SUM($D$2:D13)</f>
        <v>4263.5</v>
      </c>
      <c r="F13" s="35">
        <v>0.25</v>
      </c>
      <c r="G13" s="33">
        <v>10</v>
      </c>
      <c r="H13" s="33">
        <v>0.1</v>
      </c>
      <c r="I13" s="46">
        <f ca="1" t="shared" si="0"/>
        <v>426.35</v>
      </c>
      <c r="J13" s="44">
        <v>30000</v>
      </c>
      <c r="K13" s="45">
        <f ca="1" t="shared" si="6"/>
        <v>7815000</v>
      </c>
      <c r="L13" s="45">
        <f ca="1" t="shared" si="7"/>
        <v>11914500</v>
      </c>
      <c r="M13" s="45">
        <f ca="1" t="shared" si="1"/>
        <v>119.15</v>
      </c>
      <c r="N13" s="45">
        <f ca="1" t="shared" si="2"/>
        <v>545.5</v>
      </c>
      <c r="O13" s="45">
        <f ca="1" t="shared" si="3"/>
        <v>5455</v>
      </c>
      <c r="P13" s="45">
        <v>80</v>
      </c>
      <c r="Q13" s="45">
        <f>INT(VLOOKUP(P13,[2]装备基础!$F$4:$S$207,3,0)/[2]属性分配!$B$2*[2]属性分配!$B$3)</f>
        <v>536</v>
      </c>
      <c r="R13" s="45">
        <f>INT(VLOOKUP(P13,[2]装备基础!$F$4:$S$207,4,0)/[2]属性分配!$B$2*[2]属性分配!$B$3)</f>
        <v>268</v>
      </c>
      <c r="S13" s="45">
        <f>INT(VLOOKUP(P13,[2]装备基础!$F$4:$S$207,5,0)/[2]属性分配!$B$2*[2]属性分配!$B$3)</f>
        <v>134</v>
      </c>
      <c r="T13" s="45">
        <f>INT(VLOOKUP(P13,[2]装备基础!$F$4:$S$207,6,0)/[2]属性分配!$B$2*[2]属性分配!$B$3)</f>
        <v>134</v>
      </c>
      <c r="U13" s="45">
        <f>INT(VLOOKUP(P13,[2]装备基础!$F$4:$S$207,7,0)/[2]属性分配!$B$2*[2]属性分配!$B$3)</f>
        <v>134</v>
      </c>
      <c r="V13" s="45">
        <f>INT(VLOOKUP(P13,[2]装备基础!$F$4:$S$207,8,0)/[2]属性分配!$B$2*[2]属性分配!$B$3)</f>
        <v>134</v>
      </c>
      <c r="W13" s="45">
        <f>INT(VLOOKUP(P13,[2]装备基础!$F$4:$S$207,9,0)/[2]属性分配!$B$2*[2]属性分配!$B$3)</f>
        <v>536</v>
      </c>
      <c r="X13" s="45">
        <f>INT(VLOOKUP(P13,[2]装备基础!$F$4:$S$207,10,0)/[2]属性分配!$B$2*[2]属性分配!$B$3)</f>
        <v>356</v>
      </c>
      <c r="Y13" s="45">
        <f>INT(VLOOKUP(P13,[2]装备基础!$F$4:$S$207,11,0)/[2]属性分配!$B$2*[2]属性分配!$B$3)</f>
        <v>446</v>
      </c>
      <c r="Z13" s="45">
        <f>INT(VLOOKUP(P13,[2]装备基础!$F$4:$S$207,12,0)/[2]属性分配!$B$2*[2]属性分配!$B$3)</f>
        <v>446</v>
      </c>
      <c r="AA13" s="45"/>
      <c r="AB13" s="63"/>
      <c r="AC13" s="45"/>
      <c r="AD13" s="58">
        <v>0.36</v>
      </c>
      <c r="AE13" s="64">
        <f>'[1]装备强化-主角'!F115*[1]基础设定!$D$21</f>
        <v>1283.4</v>
      </c>
      <c r="AF13" s="64">
        <f>ROUND(AE13/('[1]装备强化-主角'!F65*2+'[1]装备基础-主角'!$D$2),2)</f>
        <v>2.22</v>
      </c>
      <c r="AG13" s="64">
        <v>0.7</v>
      </c>
      <c r="AT13" s="24" t="s">
        <v>426</v>
      </c>
      <c r="AU13" s="24">
        <f ca="1" t="shared" si="8"/>
        <v>426</v>
      </c>
      <c r="AV13" s="24">
        <v>0.6</v>
      </c>
      <c r="AW13" s="24">
        <f ca="1" t="shared" si="9"/>
        <v>256</v>
      </c>
    </row>
    <row r="14" spans="1:49">
      <c r="A14" s="33">
        <f t="shared" si="20"/>
        <v>12</v>
      </c>
      <c r="B14" s="33">
        <v>-1</v>
      </c>
      <c r="C14" s="33">
        <f t="shared" si="4"/>
        <v>11</v>
      </c>
      <c r="D14" s="34">
        <f ca="1" t="shared" si="5"/>
        <v>7855</v>
      </c>
      <c r="E14" s="34">
        <f ca="1">SUM($D$2:D14)</f>
        <v>12118.5</v>
      </c>
      <c r="F14" s="35">
        <v>0.25</v>
      </c>
      <c r="G14" s="33">
        <v>10</v>
      </c>
      <c r="H14" s="33">
        <v>0.1</v>
      </c>
      <c r="I14" s="46">
        <f ca="1" t="shared" si="0"/>
        <v>1211.85</v>
      </c>
      <c r="J14" s="44">
        <v>30000</v>
      </c>
      <c r="K14" s="45">
        <f ca="1" t="shared" si="6"/>
        <v>23565000</v>
      </c>
      <c r="L14" s="45">
        <f ca="1" t="shared" si="7"/>
        <v>35479500</v>
      </c>
      <c r="M14" s="45">
        <f ca="1" t="shared" si="1"/>
        <v>354.8</v>
      </c>
      <c r="N14" s="45">
        <f ca="1" t="shared" si="2"/>
        <v>1566.65</v>
      </c>
      <c r="O14" s="45">
        <f ca="1" t="shared" si="3"/>
        <v>15666.5</v>
      </c>
      <c r="P14" s="45">
        <v>85</v>
      </c>
      <c r="Q14" s="45">
        <f>INT(VLOOKUP(P14,[2]装备基础!$F$4:$S$207,3,0)/[2]属性分配!$B$2*[2]属性分配!$B$3)</f>
        <v>632</v>
      </c>
      <c r="R14" s="45">
        <f>INT(VLOOKUP(P14,[2]装备基础!$F$4:$S$207,4,0)/[2]属性分配!$B$2*[2]属性分配!$B$3)</f>
        <v>316</v>
      </c>
      <c r="S14" s="45">
        <f>INT(VLOOKUP(P14,[2]装备基础!$F$4:$S$207,5,0)/[2]属性分配!$B$2*[2]属性分配!$B$3)</f>
        <v>158</v>
      </c>
      <c r="T14" s="45">
        <f>INT(VLOOKUP(P14,[2]装备基础!$F$4:$S$207,6,0)/[2]属性分配!$B$2*[2]属性分配!$B$3)</f>
        <v>158</v>
      </c>
      <c r="U14" s="45">
        <f>INT(VLOOKUP(P14,[2]装备基础!$F$4:$S$207,7,0)/[2]属性分配!$B$2*[2]属性分配!$B$3)</f>
        <v>158</v>
      </c>
      <c r="V14" s="45">
        <f>INT(VLOOKUP(P14,[2]装备基础!$F$4:$S$207,8,0)/[2]属性分配!$B$2*[2]属性分配!$B$3)</f>
        <v>158</v>
      </c>
      <c r="W14" s="45">
        <f>INT(VLOOKUP(P14,[2]装备基础!$F$4:$S$207,9,0)/[2]属性分配!$B$2*[2]属性分配!$B$3)</f>
        <v>632</v>
      </c>
      <c r="X14" s="45">
        <f>INT(VLOOKUP(P14,[2]装备基础!$F$4:$S$207,10,0)/[2]属性分配!$B$2*[2]属性分配!$B$3)</f>
        <v>420</v>
      </c>
      <c r="Y14" s="45">
        <f>INT(VLOOKUP(P14,[2]装备基础!$F$4:$S$207,11,0)/[2]属性分配!$B$2*[2]属性分配!$B$3)</f>
        <v>526</v>
      </c>
      <c r="Z14" s="45">
        <f>INT(VLOOKUP(P14,[2]装备基础!$F$4:$S$207,12,0)/[2]属性分配!$B$2*[2]属性分配!$B$3)</f>
        <v>526</v>
      </c>
      <c r="AA14" s="45"/>
      <c r="AB14" s="63"/>
      <c r="AC14" s="45"/>
      <c r="AD14" s="58">
        <v>0.42</v>
      </c>
      <c r="AE14" s="64">
        <f>'[1]装备强化-主角'!F125*[1]基础设定!$D$21</f>
        <v>1479.6</v>
      </c>
      <c r="AF14" s="64">
        <f>ROUND(AE14/('[1]装备强化-主角'!F70*2+'[1]装备基础-主角'!$D$2),2)</f>
        <v>2.26</v>
      </c>
      <c r="AG14" s="64">
        <v>0.85</v>
      </c>
      <c r="AT14" s="24" t="s">
        <v>427</v>
      </c>
      <c r="AU14" s="24">
        <f ca="1" t="shared" si="8"/>
        <v>1212</v>
      </c>
      <c r="AV14" s="24">
        <v>0.6</v>
      </c>
      <c r="AW14" s="24">
        <f ca="1" t="shared" si="9"/>
        <v>727</v>
      </c>
    </row>
    <row r="15" spans="1:49">
      <c r="A15" s="33">
        <f t="shared" si="20"/>
        <v>13</v>
      </c>
      <c r="B15" s="33">
        <v>-1</v>
      </c>
      <c r="C15" s="33">
        <f t="shared" si="4"/>
        <v>12</v>
      </c>
      <c r="D15" s="34">
        <f ca="1" t="shared" si="5"/>
        <v>23605</v>
      </c>
      <c r="E15" s="34">
        <f ca="1">SUM($D$2:D15)</f>
        <v>35723.5</v>
      </c>
      <c r="F15" s="35">
        <v>0.25</v>
      </c>
      <c r="G15" s="33">
        <v>10</v>
      </c>
      <c r="H15" s="33">
        <v>0.1</v>
      </c>
      <c r="I15" s="46">
        <f ca="1" t="shared" si="0"/>
        <v>3572.35</v>
      </c>
      <c r="J15" s="44">
        <v>30000</v>
      </c>
      <c r="K15" s="45">
        <f ca="1" t="shared" si="6"/>
        <v>70815000</v>
      </c>
      <c r="L15" s="45">
        <f ca="1" t="shared" si="7"/>
        <v>106294500</v>
      </c>
      <c r="M15" s="45">
        <f ca="1" t="shared" si="1"/>
        <v>1062.95</v>
      </c>
      <c r="N15" s="45">
        <f ca="1" t="shared" si="2"/>
        <v>4635.3</v>
      </c>
      <c r="O15" s="45">
        <f ca="1" t="shared" si="3"/>
        <v>46353</v>
      </c>
      <c r="P15" s="45">
        <v>90</v>
      </c>
      <c r="Q15" s="45">
        <f>INT(VLOOKUP(P15,[2]装备基础!$F$4:$S$207,3,0)/[2]属性分配!$B$2*[2]属性分配!$B$3)</f>
        <v>736</v>
      </c>
      <c r="R15" s="45">
        <f>INT(VLOOKUP(P15,[2]装备基础!$F$4:$S$207,4,0)/[2]属性分配!$B$2*[2]属性分配!$B$3)</f>
        <v>368</v>
      </c>
      <c r="S15" s="45">
        <f>INT(VLOOKUP(P15,[2]装备基础!$F$4:$S$207,5,0)/[2]属性分配!$B$2*[2]属性分配!$B$3)</f>
        <v>184</v>
      </c>
      <c r="T15" s="45">
        <f>INT(VLOOKUP(P15,[2]装备基础!$F$4:$S$207,6,0)/[2]属性分配!$B$2*[2]属性分配!$B$3)</f>
        <v>184</v>
      </c>
      <c r="U15" s="45">
        <f>INT(VLOOKUP(P15,[2]装备基础!$F$4:$S$207,7,0)/[2]属性分配!$B$2*[2]属性分配!$B$3)</f>
        <v>184</v>
      </c>
      <c r="V15" s="45">
        <f>INT(VLOOKUP(P15,[2]装备基础!$F$4:$S$207,8,0)/[2]属性分配!$B$2*[2]属性分配!$B$3)</f>
        <v>184</v>
      </c>
      <c r="W15" s="45">
        <f>INT(VLOOKUP(P15,[2]装备基础!$F$4:$S$207,9,0)/[2]属性分配!$B$2*[2]属性分配!$B$3)</f>
        <v>736</v>
      </c>
      <c r="X15" s="45">
        <f>INT(VLOOKUP(P15,[2]装备基础!$F$4:$S$207,10,0)/[2]属性分配!$B$2*[2]属性分配!$B$3)</f>
        <v>490</v>
      </c>
      <c r="Y15" s="45">
        <f>INT(VLOOKUP(P15,[2]装备基础!$F$4:$S$207,11,0)/[2]属性分配!$B$2*[2]属性分配!$B$3)</f>
        <v>612</v>
      </c>
      <c r="Z15" s="45">
        <f>INT(VLOOKUP(P15,[2]装备基础!$F$4:$S$207,12,0)/[2]属性分配!$B$2*[2]属性分配!$B$3)</f>
        <v>612</v>
      </c>
      <c r="AA15" s="45"/>
      <c r="AB15" s="63"/>
      <c r="AC15" s="45"/>
      <c r="AD15" s="58">
        <v>0.48</v>
      </c>
      <c r="AE15" s="64">
        <f>'[1]装备强化-主角'!F135*[1]基础设定!$D$21</f>
        <v>1702.8</v>
      </c>
      <c r="AF15" s="64">
        <f>ROUND(AE15/('[1]装备强化-主角'!F75*2+'[1]装备基础-主角'!$D$2),2)</f>
        <v>2.33</v>
      </c>
      <c r="AG15" s="64">
        <v>1</v>
      </c>
      <c r="AT15" s="24" t="s">
        <v>428</v>
      </c>
      <c r="AU15" s="24">
        <f ca="1" t="shared" si="8"/>
        <v>3572</v>
      </c>
      <c r="AV15" s="24">
        <v>0.6</v>
      </c>
      <c r="AW15" s="24">
        <f ca="1" t="shared" si="9"/>
        <v>2143</v>
      </c>
    </row>
    <row r="16" spans="1:49">
      <c r="A16" s="33">
        <f t="shared" si="20"/>
        <v>14</v>
      </c>
      <c r="B16" s="33">
        <v>-1</v>
      </c>
      <c r="C16" s="33">
        <f t="shared" si="4"/>
        <v>13</v>
      </c>
      <c r="D16" s="34">
        <f ca="1" t="shared" si="5"/>
        <v>70855</v>
      </c>
      <c r="E16" s="34">
        <f ca="1">SUM($D$2:D16)</f>
        <v>106578.5</v>
      </c>
      <c r="F16" s="35">
        <v>0.25</v>
      </c>
      <c r="G16" s="33">
        <v>10</v>
      </c>
      <c r="H16" s="33">
        <v>0.1</v>
      </c>
      <c r="I16" s="46">
        <f ca="1" t="shared" si="0"/>
        <v>10657.85</v>
      </c>
      <c r="J16" s="44">
        <v>30000</v>
      </c>
      <c r="K16" s="45">
        <f ca="1" t="shared" si="6"/>
        <v>212565000</v>
      </c>
      <c r="L16" s="45">
        <f ca="1" t="shared" si="7"/>
        <v>318859500</v>
      </c>
      <c r="M16" s="45">
        <f ca="1" t="shared" si="1"/>
        <v>3188.6</v>
      </c>
      <c r="N16" s="45">
        <f ca="1" t="shared" si="2"/>
        <v>13846.45</v>
      </c>
      <c r="O16" s="45">
        <f ca="1" t="shared" si="3"/>
        <v>138464.5</v>
      </c>
      <c r="P16" s="45">
        <v>95</v>
      </c>
      <c r="Q16" s="45">
        <f>INT(VLOOKUP(P16,[2]装备基础!$F$4:$S$207,3,0)/[2]属性分配!$B$2*[2]属性分配!$B$3)</f>
        <v>848</v>
      </c>
      <c r="R16" s="45">
        <f>INT(VLOOKUP(P16,[2]装备基础!$F$4:$S$207,4,0)/[2]属性分配!$B$2*[2]属性分配!$B$3)</f>
        <v>424</v>
      </c>
      <c r="S16" s="45">
        <f>INT(VLOOKUP(P16,[2]装备基础!$F$4:$S$207,5,0)/[2]属性分配!$B$2*[2]属性分配!$B$3)</f>
        <v>212</v>
      </c>
      <c r="T16" s="45">
        <f>INT(VLOOKUP(P16,[2]装备基础!$F$4:$S$207,6,0)/[2]属性分配!$B$2*[2]属性分配!$B$3)</f>
        <v>212</v>
      </c>
      <c r="U16" s="45">
        <f>INT(VLOOKUP(P16,[2]装备基础!$F$4:$S$207,7,0)/[2]属性分配!$B$2*[2]属性分配!$B$3)</f>
        <v>212</v>
      </c>
      <c r="V16" s="45">
        <f>INT(VLOOKUP(P16,[2]装备基础!$F$4:$S$207,8,0)/[2]属性分配!$B$2*[2]属性分配!$B$3)</f>
        <v>212</v>
      </c>
      <c r="W16" s="45">
        <f>INT(VLOOKUP(P16,[2]装备基础!$F$4:$S$207,9,0)/[2]属性分配!$B$2*[2]属性分配!$B$3)</f>
        <v>848</v>
      </c>
      <c r="X16" s="45">
        <f>INT(VLOOKUP(P16,[2]装备基础!$F$4:$S$207,10,0)/[2]属性分配!$B$2*[2]属性分配!$B$3)</f>
        <v>564</v>
      </c>
      <c r="Y16" s="45">
        <f>INT(VLOOKUP(P16,[2]装备基础!$F$4:$S$207,11,0)/[2]属性分配!$B$2*[2]属性分配!$B$3)</f>
        <v>706</v>
      </c>
      <c r="Z16" s="45">
        <f>INT(VLOOKUP(P16,[2]装备基础!$F$4:$S$207,12,0)/[2]属性分配!$B$2*[2]属性分配!$B$3)</f>
        <v>706</v>
      </c>
      <c r="AA16" s="45"/>
      <c r="AB16" s="63"/>
      <c r="AC16" s="45"/>
      <c r="AD16" s="58">
        <v>0.54</v>
      </c>
      <c r="AE16" s="64">
        <f>'[1]装备强化-主角'!F145*[1]基础设定!$D$21</f>
        <v>1926</v>
      </c>
      <c r="AF16" s="64">
        <f>ROUND(AE16/('[1]装备强化-主角'!F80*2+'[1]装备基础-主角'!$D$2),2)</f>
        <v>2.38</v>
      </c>
      <c r="AG16" s="64">
        <v>1.2</v>
      </c>
      <c r="AT16" s="24" t="s">
        <v>429</v>
      </c>
      <c r="AU16" s="24">
        <f ca="1" t="shared" si="8"/>
        <v>10658</v>
      </c>
      <c r="AV16" s="24">
        <v>0.6</v>
      </c>
      <c r="AW16" s="24">
        <f ca="1" t="shared" si="9"/>
        <v>6395</v>
      </c>
    </row>
    <row r="17" spans="1:49">
      <c r="A17" s="36">
        <v>15</v>
      </c>
      <c r="B17" s="36">
        <v>-1</v>
      </c>
      <c r="C17" s="36">
        <f t="shared" si="4"/>
        <v>14</v>
      </c>
      <c r="D17" s="37">
        <f ca="1" t="shared" si="5"/>
        <v>212605</v>
      </c>
      <c r="E17" s="37">
        <f ca="1">SUM($D$2:D17)</f>
        <v>319183.5</v>
      </c>
      <c r="F17" s="35">
        <v>0.25</v>
      </c>
      <c r="G17" s="33">
        <v>10</v>
      </c>
      <c r="H17" s="36">
        <v>0.1</v>
      </c>
      <c r="I17" s="47">
        <f ca="1" t="shared" si="0"/>
        <v>31918.35</v>
      </c>
      <c r="J17" s="48">
        <v>40000</v>
      </c>
      <c r="K17" s="49">
        <f ca="1" t="shared" si="6"/>
        <v>850420000</v>
      </c>
      <c r="L17" s="49">
        <f ca="1" t="shared" si="7"/>
        <v>1169279500</v>
      </c>
      <c r="M17" s="49">
        <f ca="1" t="shared" si="1"/>
        <v>11692.8</v>
      </c>
      <c r="N17" s="49">
        <f ca="1" t="shared" si="2"/>
        <v>43611.15</v>
      </c>
      <c r="O17" s="49">
        <f ca="1" t="shared" si="3"/>
        <v>436111.5</v>
      </c>
      <c r="P17" s="49">
        <v>100</v>
      </c>
      <c r="Q17" s="49">
        <f>INT(VLOOKUP(P17,[2]装备基础!$F$4:$S$207,3,0)/[2]属性分配!$B$2*[2]属性分配!$B$3)</f>
        <v>968</v>
      </c>
      <c r="R17" s="49">
        <f>INT(VLOOKUP(P17,[2]装备基础!$F$4:$S$207,4,0)/[2]属性分配!$B$2*[2]属性分配!$B$3)</f>
        <v>484</v>
      </c>
      <c r="S17" s="49">
        <f>INT(VLOOKUP(P17,[2]装备基础!$F$4:$S$207,5,0)/[2]属性分配!$B$2*[2]属性分配!$B$3)</f>
        <v>242</v>
      </c>
      <c r="T17" s="49">
        <f>INT(VLOOKUP(P17,[2]装备基础!$F$4:$S$207,6,0)/[2]属性分配!$B$2*[2]属性分配!$B$3)</f>
        <v>242</v>
      </c>
      <c r="U17" s="49">
        <f>INT(VLOOKUP(P17,[2]装备基础!$F$4:$S$207,7,0)/[2]属性分配!$B$2*[2]属性分配!$B$3)</f>
        <v>242</v>
      </c>
      <c r="V17" s="49">
        <f>INT(VLOOKUP(P17,[2]装备基础!$F$4:$S$207,8,0)/[2]属性分配!$B$2*[2]属性分配!$B$3)</f>
        <v>242</v>
      </c>
      <c r="W17" s="49">
        <f>INT(VLOOKUP(P17,[2]装备基础!$F$4:$S$207,9,0)/[2]属性分配!$B$2*[2]属性分配!$B$3)</f>
        <v>968</v>
      </c>
      <c r="X17" s="49">
        <f>INT(VLOOKUP(P17,[2]装备基础!$F$4:$S$207,10,0)/[2]属性分配!$B$2*[2]属性分配!$B$3)</f>
        <v>644</v>
      </c>
      <c r="Y17" s="49">
        <f>INT(VLOOKUP(P17,[2]装备基础!$F$4:$S$207,11,0)/[2]属性分配!$B$2*[2]属性分配!$B$3)</f>
        <v>806</v>
      </c>
      <c r="Z17" s="49">
        <f>INT(VLOOKUP(P17,[2]装备基础!$F$4:$S$207,12,0)/[2]属性分配!$B$2*[2]属性分配!$B$3)</f>
        <v>806</v>
      </c>
      <c r="AA17" s="45"/>
      <c r="AB17" s="63"/>
      <c r="AC17" s="45"/>
      <c r="AD17" s="58">
        <v>0.6</v>
      </c>
      <c r="AE17" s="64"/>
      <c r="AF17" s="64"/>
      <c r="AG17" s="64">
        <v>1.5</v>
      </c>
      <c r="AT17" s="24" t="s">
        <v>430</v>
      </c>
      <c r="AU17" s="24">
        <f ca="1" t="shared" si="8"/>
        <v>31918</v>
      </c>
      <c r="AV17" s="24">
        <v>0.6</v>
      </c>
      <c r="AW17" s="24">
        <f ca="1" t="shared" si="9"/>
        <v>19151</v>
      </c>
    </row>
    <row r="18" spans="1:41">
      <c r="A18" s="33">
        <f t="shared" ref="A18:A33" si="21">A17+1</f>
        <v>16</v>
      </c>
      <c r="B18" s="33">
        <v>-1</v>
      </c>
      <c r="C18" s="33">
        <f t="shared" si="4"/>
        <v>15</v>
      </c>
      <c r="D18" s="34">
        <f ca="1" t="shared" si="5"/>
        <v>637895</v>
      </c>
      <c r="E18" s="34">
        <f ca="1">SUM($D$2:D18)</f>
        <v>957078.5</v>
      </c>
      <c r="F18" s="35">
        <v>0.25</v>
      </c>
      <c r="G18" s="33">
        <v>20</v>
      </c>
      <c r="H18" s="33">
        <v>0.1</v>
      </c>
      <c r="I18" s="46">
        <f ca="1" t="shared" si="0"/>
        <v>95707.85</v>
      </c>
      <c r="J18" s="44">
        <v>40000</v>
      </c>
      <c r="K18" s="45">
        <f ca="1" t="shared" si="6"/>
        <v>1275790000</v>
      </c>
      <c r="L18" s="45">
        <f ca="1" t="shared" si="7"/>
        <v>2445069500</v>
      </c>
      <c r="M18" s="45">
        <f ca="1" t="shared" si="1"/>
        <v>24450.7</v>
      </c>
      <c r="N18" s="45">
        <f ca="1" t="shared" si="2"/>
        <v>120158.55</v>
      </c>
      <c r="O18" s="45">
        <f ca="1" t="shared" si="3"/>
        <v>1201585.5</v>
      </c>
      <c r="P18" s="45">
        <v>105</v>
      </c>
      <c r="Q18" s="45">
        <f>INT(VLOOKUP(P18,[2]装备基础!$F$4:$S$207,3,0)/[2]属性分配!$B$2*[2]属性分配!$B$3)</f>
        <v>1096</v>
      </c>
      <c r="R18" s="45">
        <f>INT(VLOOKUP(P18,[2]装备基础!$F$4:$S$207,4,0)/[2]属性分配!$B$2*[2]属性分配!$B$3)</f>
        <v>548</v>
      </c>
      <c r="S18" s="45">
        <f>INT(VLOOKUP(P18,[2]装备基础!$F$4:$S$207,5,0)/[2]属性分配!$B$2*[2]属性分配!$B$3)</f>
        <v>274</v>
      </c>
      <c r="T18" s="45">
        <f>INT(VLOOKUP(P18,[2]装备基础!$F$4:$S$207,6,0)/[2]属性分配!$B$2*[2]属性分配!$B$3)</f>
        <v>274</v>
      </c>
      <c r="U18" s="45">
        <f>INT(VLOOKUP(P18,[2]装备基础!$F$4:$S$207,7,0)/[2]属性分配!$B$2*[2]属性分配!$B$3)</f>
        <v>274</v>
      </c>
      <c r="V18" s="45">
        <f>INT(VLOOKUP(P18,[2]装备基础!$F$4:$S$207,8,0)/[2]属性分配!$B$2*[2]属性分配!$B$3)</f>
        <v>274</v>
      </c>
      <c r="W18" s="45">
        <f>INT(VLOOKUP(P18,[2]装备基础!$F$4:$S$207,9,0)/[2]属性分配!$B$2*[2]属性分配!$B$3)</f>
        <v>1096</v>
      </c>
      <c r="X18" s="45">
        <f>INT(VLOOKUP(P18,[2]装备基础!$F$4:$S$207,10,0)/[2]属性分配!$B$2*[2]属性分配!$B$3)</f>
        <v>730</v>
      </c>
      <c r="Y18" s="45">
        <f>INT(VLOOKUP(P18,[2]装备基础!$F$4:$S$207,11,0)/[2]属性分配!$B$2*[2]属性分配!$B$3)</f>
        <v>912</v>
      </c>
      <c r="Z18" s="45">
        <f>INT(VLOOKUP(P18,[2]装备基础!$F$4:$S$207,12,0)/[2]属性分配!$B$2*[2]属性分配!$B$3)</f>
        <v>912</v>
      </c>
      <c r="AA18" s="45"/>
      <c r="AB18" s="63"/>
      <c r="AC18" s="45"/>
      <c r="AD18" s="58"/>
      <c r="AE18" s="64"/>
      <c r="AF18" s="64"/>
      <c r="AG18" s="64"/>
      <c r="AH18" s="68" t="s">
        <v>431</v>
      </c>
      <c r="AI18" s="68" t="s">
        <v>432</v>
      </c>
      <c r="AJ18" s="68" t="s">
        <v>433</v>
      </c>
      <c r="AK18" s="24" t="s">
        <v>434</v>
      </c>
      <c r="AL18" s="24" t="s">
        <v>435</v>
      </c>
      <c r="AM18" s="69" t="s">
        <v>436</v>
      </c>
      <c r="AN18" s="70"/>
      <c r="AO18" s="77"/>
    </row>
    <row r="19" spans="1:41">
      <c r="A19" s="33">
        <f t="shared" si="21"/>
        <v>17</v>
      </c>
      <c r="B19" s="33">
        <v>-1</v>
      </c>
      <c r="C19" s="33">
        <f t="shared" si="4"/>
        <v>16</v>
      </c>
      <c r="D19" s="34">
        <f ca="1" t="shared" si="5"/>
        <v>1913765</v>
      </c>
      <c r="E19" s="34">
        <f ca="1">SUM($D$2:D19)</f>
        <v>2870843.5</v>
      </c>
      <c r="F19" s="35">
        <v>0.25</v>
      </c>
      <c r="G19" s="33">
        <v>20</v>
      </c>
      <c r="H19" s="33">
        <v>0.1</v>
      </c>
      <c r="I19" s="46">
        <f ca="1" t="shared" si="0"/>
        <v>287084.35</v>
      </c>
      <c r="J19" s="44">
        <v>40000</v>
      </c>
      <c r="K19" s="45">
        <f ca="1" t="shared" si="6"/>
        <v>3827530000</v>
      </c>
      <c r="L19" s="45">
        <f ca="1" t="shared" si="7"/>
        <v>6272599500</v>
      </c>
      <c r="M19" s="45">
        <f ca="1" t="shared" si="1"/>
        <v>62726</v>
      </c>
      <c r="N19" s="45">
        <f ca="1" t="shared" si="2"/>
        <v>349810.35</v>
      </c>
      <c r="O19" s="45">
        <f ca="1" t="shared" si="3"/>
        <v>3498103.5</v>
      </c>
      <c r="P19" s="45">
        <v>110</v>
      </c>
      <c r="Q19" s="45">
        <f>INT(VLOOKUP(P19,[2]装备基础!$F$4:$S$207,3,0)/[2]属性分配!$B$2*[2]属性分配!$B$3)</f>
        <v>1232</v>
      </c>
      <c r="R19" s="45">
        <f>INT(VLOOKUP(P19,[2]装备基础!$F$4:$S$207,4,0)/[2]属性分配!$B$2*[2]属性分配!$B$3)</f>
        <v>616</v>
      </c>
      <c r="S19" s="45">
        <f>INT(VLOOKUP(P19,[2]装备基础!$F$4:$S$207,5,0)/[2]属性分配!$B$2*[2]属性分配!$B$3)</f>
        <v>308</v>
      </c>
      <c r="T19" s="45">
        <f>INT(VLOOKUP(P19,[2]装备基础!$F$4:$S$207,6,0)/[2]属性分配!$B$2*[2]属性分配!$B$3)</f>
        <v>308</v>
      </c>
      <c r="U19" s="45">
        <f>INT(VLOOKUP(P19,[2]装备基础!$F$4:$S$207,7,0)/[2]属性分配!$B$2*[2]属性分配!$B$3)</f>
        <v>308</v>
      </c>
      <c r="V19" s="45">
        <f>INT(VLOOKUP(P19,[2]装备基础!$F$4:$S$207,8,0)/[2]属性分配!$B$2*[2]属性分配!$B$3)</f>
        <v>308</v>
      </c>
      <c r="W19" s="45">
        <f>INT(VLOOKUP(P19,[2]装备基础!$F$4:$S$207,9,0)/[2]属性分配!$B$2*[2]属性分配!$B$3)</f>
        <v>1232</v>
      </c>
      <c r="X19" s="45">
        <f>INT(VLOOKUP(P19,[2]装备基础!$F$4:$S$207,10,0)/[2]属性分配!$B$2*[2]属性分配!$B$3)</f>
        <v>820</v>
      </c>
      <c r="Y19" s="45">
        <f>INT(VLOOKUP(P19,[2]装备基础!$F$4:$S$207,11,0)/[2]属性分配!$B$2*[2]属性分配!$B$3)</f>
        <v>1026</v>
      </c>
      <c r="Z19" s="45">
        <f>INT(VLOOKUP(P19,[2]装备基础!$F$4:$S$207,12,0)/[2]属性分配!$B$2*[2]属性分配!$B$3)</f>
        <v>1026</v>
      </c>
      <c r="AA19" s="45"/>
      <c r="AB19" s="63"/>
      <c r="AC19" s="45"/>
      <c r="AD19" s="58"/>
      <c r="AE19" s="64"/>
      <c r="AF19" s="64"/>
      <c r="AG19" s="64"/>
      <c r="AH19" s="68">
        <v>1</v>
      </c>
      <c r="AI19" s="71">
        <v>1</v>
      </c>
      <c r="AJ19" s="68">
        <v>5</v>
      </c>
      <c r="AK19" s="24" t="s">
        <v>437</v>
      </c>
      <c r="AL19" s="24" t="s">
        <v>51</v>
      </c>
      <c r="AM19" s="69" t="str">
        <f t="shared" ref="AM19:AM33" si="22">"可将角色装备升至"&amp;AH19&amp;"星级"</f>
        <v>可将角色装备升至1星级</v>
      </c>
      <c r="AN19" s="70"/>
      <c r="AO19" s="77"/>
    </row>
    <row r="20" spans="1:41">
      <c r="A20" s="33">
        <f t="shared" si="21"/>
        <v>18</v>
      </c>
      <c r="B20" s="33">
        <v>-1</v>
      </c>
      <c r="C20" s="33">
        <f t="shared" si="4"/>
        <v>17</v>
      </c>
      <c r="D20" s="34">
        <f ca="1" t="shared" si="5"/>
        <v>5741375</v>
      </c>
      <c r="E20" s="34">
        <f ca="1">SUM($D$2:D20)</f>
        <v>8612218.5</v>
      </c>
      <c r="F20" s="35">
        <v>0.25</v>
      </c>
      <c r="G20" s="33">
        <v>20</v>
      </c>
      <c r="H20" s="33">
        <v>0.1</v>
      </c>
      <c r="I20" s="46">
        <f ca="1" t="shared" si="0"/>
        <v>861221.85</v>
      </c>
      <c r="J20" s="44">
        <v>40000</v>
      </c>
      <c r="K20" s="45">
        <f ca="1" t="shared" si="6"/>
        <v>11482750000</v>
      </c>
      <c r="L20" s="45">
        <f ca="1" t="shared" si="7"/>
        <v>17755349500</v>
      </c>
      <c r="M20" s="45">
        <f ca="1" t="shared" si="1"/>
        <v>177553.5</v>
      </c>
      <c r="N20" s="45">
        <f ca="1" t="shared" si="2"/>
        <v>1038775.35</v>
      </c>
      <c r="O20" s="45">
        <f ca="1" t="shared" si="3"/>
        <v>10387753.5</v>
      </c>
      <c r="P20" s="45">
        <v>115</v>
      </c>
      <c r="Q20" s="45">
        <f>INT(VLOOKUP(P20,[2]装备基础!$F$4:$S$207,3,0)/[2]属性分配!$B$2*[2]属性分配!$B$3)</f>
        <v>1376</v>
      </c>
      <c r="R20" s="45">
        <f>INT(VLOOKUP(P20,[2]装备基础!$F$4:$S$207,4,0)/[2]属性分配!$B$2*[2]属性分配!$B$3)</f>
        <v>688</v>
      </c>
      <c r="S20" s="45">
        <f>INT(VLOOKUP(P20,[2]装备基础!$F$4:$S$207,5,0)/[2]属性分配!$B$2*[2]属性分配!$B$3)</f>
        <v>344</v>
      </c>
      <c r="T20" s="45">
        <f>INT(VLOOKUP(P20,[2]装备基础!$F$4:$S$207,6,0)/[2]属性分配!$B$2*[2]属性分配!$B$3)</f>
        <v>344</v>
      </c>
      <c r="U20" s="45">
        <f>INT(VLOOKUP(P20,[2]装备基础!$F$4:$S$207,7,0)/[2]属性分配!$B$2*[2]属性分配!$B$3)</f>
        <v>344</v>
      </c>
      <c r="V20" s="45">
        <f>INT(VLOOKUP(P20,[2]装备基础!$F$4:$S$207,8,0)/[2]属性分配!$B$2*[2]属性分配!$B$3)</f>
        <v>344</v>
      </c>
      <c r="W20" s="45">
        <f>INT(VLOOKUP(P20,[2]装备基础!$F$4:$S$207,9,0)/[2]属性分配!$B$2*[2]属性分配!$B$3)</f>
        <v>1376</v>
      </c>
      <c r="X20" s="45">
        <f>INT(VLOOKUP(P20,[2]装备基础!$F$4:$S$207,10,0)/[2]属性分配!$B$2*[2]属性分配!$B$3)</f>
        <v>916</v>
      </c>
      <c r="Y20" s="45">
        <f>INT(VLOOKUP(P20,[2]装备基础!$F$4:$S$207,11,0)/[2]属性分配!$B$2*[2]属性分配!$B$3)</f>
        <v>1146</v>
      </c>
      <c r="Z20" s="45">
        <f>INT(VLOOKUP(P20,[2]装备基础!$F$4:$S$207,12,0)/[2]属性分配!$B$2*[2]属性分配!$B$3)</f>
        <v>1146</v>
      </c>
      <c r="AA20" s="45"/>
      <c r="AB20" s="63"/>
      <c r="AC20" s="45"/>
      <c r="AD20" s="58"/>
      <c r="AE20" s="64"/>
      <c r="AF20" s="64"/>
      <c r="AG20" s="64"/>
      <c r="AH20" s="68">
        <v>2</v>
      </c>
      <c r="AI20" s="71">
        <v>1</v>
      </c>
      <c r="AJ20" s="68">
        <f ca="1" t="shared" ref="AJ20:AJ33" si="23">ROUND(N3*10*AI20,0)</f>
        <v>11</v>
      </c>
      <c r="AK20" s="24" t="s">
        <v>438</v>
      </c>
      <c r="AL20" s="24" t="s">
        <v>51</v>
      </c>
      <c r="AM20" s="69" t="str">
        <f t="shared" si="22"/>
        <v>可将角色装备升至2星级</v>
      </c>
      <c r="AN20" s="70"/>
      <c r="AO20" s="77"/>
    </row>
    <row r="21" spans="1:41">
      <c r="A21" s="33">
        <f t="shared" si="21"/>
        <v>19</v>
      </c>
      <c r="B21" s="33">
        <v>-1</v>
      </c>
      <c r="C21" s="33">
        <f t="shared" si="4"/>
        <v>18</v>
      </c>
      <c r="D21" s="34">
        <f ca="1" t="shared" si="5"/>
        <v>17224205</v>
      </c>
      <c r="E21" s="34">
        <f ca="1">SUM($D$2:D21)</f>
        <v>25836423.5</v>
      </c>
      <c r="F21" s="35">
        <v>0.25</v>
      </c>
      <c r="G21" s="33">
        <v>20</v>
      </c>
      <c r="H21" s="33">
        <v>0.1</v>
      </c>
      <c r="I21" s="46">
        <f ca="1" t="shared" si="0"/>
        <v>2583642.35</v>
      </c>
      <c r="J21" s="44">
        <v>40000</v>
      </c>
      <c r="K21" s="45">
        <f ca="1" t="shared" si="6"/>
        <v>34448410000</v>
      </c>
      <c r="L21" s="45">
        <f ca="1" t="shared" si="7"/>
        <v>52203759500</v>
      </c>
      <c r="M21" s="45">
        <f ca="1" t="shared" si="1"/>
        <v>522037.6</v>
      </c>
      <c r="N21" s="45">
        <f ca="1" t="shared" si="2"/>
        <v>3105679.95</v>
      </c>
      <c r="O21" s="45">
        <f ca="1" t="shared" si="3"/>
        <v>31056799.5</v>
      </c>
      <c r="P21" s="45">
        <v>120</v>
      </c>
      <c r="Q21" s="45">
        <f>INT(VLOOKUP(P21,[2]装备基础!$F$4:$S$207,3,0)/[2]属性分配!$B$2*[2]属性分配!$B$3)</f>
        <v>1528</v>
      </c>
      <c r="R21" s="45">
        <f>INT(VLOOKUP(P21,[2]装备基础!$F$4:$S$207,4,0)/[2]属性分配!$B$2*[2]属性分配!$B$3)</f>
        <v>764</v>
      </c>
      <c r="S21" s="45">
        <f>INT(VLOOKUP(P21,[2]装备基础!$F$4:$S$207,5,0)/[2]属性分配!$B$2*[2]属性分配!$B$3)</f>
        <v>382</v>
      </c>
      <c r="T21" s="45">
        <f>INT(VLOOKUP(P21,[2]装备基础!$F$4:$S$207,6,0)/[2]属性分配!$B$2*[2]属性分配!$B$3)</f>
        <v>382</v>
      </c>
      <c r="U21" s="45">
        <f>INT(VLOOKUP(P21,[2]装备基础!$F$4:$S$207,7,0)/[2]属性分配!$B$2*[2]属性分配!$B$3)</f>
        <v>382</v>
      </c>
      <c r="V21" s="45">
        <f>INT(VLOOKUP(P21,[2]装备基础!$F$4:$S$207,8,0)/[2]属性分配!$B$2*[2]属性分配!$B$3)</f>
        <v>382</v>
      </c>
      <c r="W21" s="45">
        <f>INT(VLOOKUP(P21,[2]装备基础!$F$4:$S$207,9,0)/[2]属性分配!$B$2*[2]属性分配!$B$3)</f>
        <v>1528</v>
      </c>
      <c r="X21" s="45">
        <f>INT(VLOOKUP(P21,[2]装备基础!$F$4:$S$207,10,0)/[2]属性分配!$B$2*[2]属性分配!$B$3)</f>
        <v>1018</v>
      </c>
      <c r="Y21" s="45">
        <f>INT(VLOOKUP(P21,[2]装备基础!$F$4:$S$207,11,0)/[2]属性分配!$B$2*[2]属性分配!$B$3)</f>
        <v>1272</v>
      </c>
      <c r="Z21" s="45">
        <f>INT(VLOOKUP(P21,[2]装备基础!$F$4:$S$207,12,0)/[2]属性分配!$B$2*[2]属性分配!$B$3)</f>
        <v>1272</v>
      </c>
      <c r="AA21" s="45"/>
      <c r="AB21" s="63"/>
      <c r="AC21" s="45"/>
      <c r="AD21" s="58"/>
      <c r="AE21" s="64">
        <f ca="1">ROUND(O3/AE3,4)</f>
        <v>0.3819</v>
      </c>
      <c r="AF21" s="64"/>
      <c r="AG21" s="64"/>
      <c r="AH21" s="68">
        <v>3</v>
      </c>
      <c r="AI21" s="71">
        <v>1</v>
      </c>
      <c r="AJ21" s="68">
        <f ca="1" t="shared" si="23"/>
        <v>25</v>
      </c>
      <c r="AK21" s="24" t="s">
        <v>439</v>
      </c>
      <c r="AL21" s="24" t="s">
        <v>51</v>
      </c>
      <c r="AM21" s="69" t="str">
        <f t="shared" si="22"/>
        <v>可将角色装备升至3星级</v>
      </c>
      <c r="AN21" s="70"/>
      <c r="AO21" s="77"/>
    </row>
    <row r="22" spans="1:41">
      <c r="A22" s="36">
        <f t="shared" si="21"/>
        <v>20</v>
      </c>
      <c r="B22" s="36">
        <v>0</v>
      </c>
      <c r="C22" s="36">
        <f t="shared" si="4"/>
        <v>20</v>
      </c>
      <c r="D22" s="37">
        <f ca="1" t="shared" si="5"/>
        <v>51672715</v>
      </c>
      <c r="E22" s="37">
        <f ca="1">SUM($D$2:D22)</f>
        <v>77509138.5</v>
      </c>
      <c r="F22" s="35">
        <v>0.25</v>
      </c>
      <c r="G22" s="36">
        <v>25</v>
      </c>
      <c r="H22" s="36">
        <v>0.1</v>
      </c>
      <c r="I22" s="47">
        <f ca="1" t="shared" si="0"/>
        <v>7750913.85</v>
      </c>
      <c r="J22" s="48">
        <v>50000</v>
      </c>
      <c r="K22" s="49">
        <f ca="1" t="shared" si="6"/>
        <v>103345430000</v>
      </c>
      <c r="L22" s="49">
        <f ca="1" t="shared" si="7"/>
        <v>155549189500</v>
      </c>
      <c r="M22" s="49">
        <f ca="1" t="shared" si="1"/>
        <v>1555491.9</v>
      </c>
      <c r="N22" s="49">
        <f ca="1" t="shared" si="2"/>
        <v>9306405.75</v>
      </c>
      <c r="O22" s="49">
        <f ca="1" t="shared" si="3"/>
        <v>93064057.5</v>
      </c>
      <c r="P22" s="49">
        <v>125</v>
      </c>
      <c r="Q22" s="49">
        <f>INT(VLOOKUP(P22,[2]装备基础!$F$4:$S$207,3,0)/[2]属性分配!$B$2*[2]属性分配!$B$3)</f>
        <v>1688</v>
      </c>
      <c r="R22" s="49">
        <f>INT(VLOOKUP(P22,[2]装备基础!$F$4:$S$207,4,0)/[2]属性分配!$B$2*[2]属性分配!$B$3)</f>
        <v>844</v>
      </c>
      <c r="S22" s="49">
        <f>INT(VLOOKUP(P22,[2]装备基础!$F$4:$S$207,5,0)/[2]属性分配!$B$2*[2]属性分配!$B$3)</f>
        <v>422</v>
      </c>
      <c r="T22" s="49">
        <f>INT(VLOOKUP(P22,[2]装备基础!$F$4:$S$207,6,0)/[2]属性分配!$B$2*[2]属性分配!$B$3)</f>
        <v>422</v>
      </c>
      <c r="U22" s="49">
        <f>INT(VLOOKUP(P22,[2]装备基础!$F$4:$S$207,7,0)/[2]属性分配!$B$2*[2]属性分配!$B$3)</f>
        <v>422</v>
      </c>
      <c r="V22" s="49">
        <f>INT(VLOOKUP(P22,[2]装备基础!$F$4:$S$207,8,0)/[2]属性分配!$B$2*[2]属性分配!$B$3)</f>
        <v>422</v>
      </c>
      <c r="W22" s="49">
        <f>INT(VLOOKUP(P22,[2]装备基础!$F$4:$S$207,9,0)/[2]属性分配!$B$2*[2]属性分配!$B$3)</f>
        <v>1688</v>
      </c>
      <c r="X22" s="49">
        <f>INT(VLOOKUP(P22,[2]装备基础!$F$4:$S$207,10,0)/[2]属性分配!$B$2*[2]属性分配!$B$3)</f>
        <v>1124</v>
      </c>
      <c r="Y22" s="49">
        <f>INT(VLOOKUP(P22,[2]装备基础!$F$4:$S$207,11,0)/[2]属性分配!$B$2*[2]属性分配!$B$3)</f>
        <v>1406</v>
      </c>
      <c r="Z22" s="49">
        <f>INT(VLOOKUP(P22,[2]装备基础!$F$4:$S$207,12,0)/[2]属性分配!$B$2*[2]属性分配!$B$3)</f>
        <v>1406</v>
      </c>
      <c r="AA22" s="45"/>
      <c r="AB22" s="63"/>
      <c r="AC22" s="45"/>
      <c r="AD22" s="58"/>
      <c r="AE22" s="64">
        <f ca="1" t="shared" ref="AE22:AE30" si="24">ROUND(O4/AE4,4)</f>
        <v>0.2931</v>
      </c>
      <c r="AF22" s="64"/>
      <c r="AG22" s="64"/>
      <c r="AH22" s="68">
        <v>4</v>
      </c>
      <c r="AI22" s="71">
        <v>1</v>
      </c>
      <c r="AJ22" s="68">
        <f ca="1" t="shared" si="23"/>
        <v>47</v>
      </c>
      <c r="AK22" s="24" t="s">
        <v>440</v>
      </c>
      <c r="AL22" s="72" t="s">
        <v>68</v>
      </c>
      <c r="AM22" s="69" t="str">
        <f t="shared" si="22"/>
        <v>可将角色装备升至4星级</v>
      </c>
      <c r="AN22" s="70"/>
      <c r="AO22" s="77"/>
    </row>
    <row r="23" spans="1:41">
      <c r="A23" s="33">
        <f t="shared" si="21"/>
        <v>21</v>
      </c>
      <c r="B23" s="33">
        <v>-1</v>
      </c>
      <c r="C23" s="33">
        <f t="shared" si="4"/>
        <v>20</v>
      </c>
      <c r="D23" s="34">
        <f ca="1" t="shared" si="5"/>
        <v>125</v>
      </c>
      <c r="E23" s="34">
        <f ca="1">SUM($D$2:D23)</f>
        <v>77509263.5</v>
      </c>
      <c r="F23" s="35">
        <v>0.2</v>
      </c>
      <c r="G23" s="33">
        <v>25</v>
      </c>
      <c r="H23" s="33">
        <v>0.1</v>
      </c>
      <c r="I23" s="46">
        <f ca="1" t="shared" si="0"/>
        <v>7750926.35</v>
      </c>
      <c r="J23" s="44">
        <v>50000</v>
      </c>
      <c r="K23" s="45">
        <f ca="1" t="shared" si="6"/>
        <v>250000</v>
      </c>
      <c r="L23" s="45">
        <f ca="1" t="shared" si="7"/>
        <v>155549439500</v>
      </c>
      <c r="M23" s="45">
        <f ca="1" t="shared" si="1"/>
        <v>1555494.4</v>
      </c>
      <c r="N23" s="45">
        <f ca="1" t="shared" si="2"/>
        <v>9306420.75</v>
      </c>
      <c r="O23" s="45">
        <f ca="1" t="shared" si="3"/>
        <v>93064207.5</v>
      </c>
      <c r="P23" s="45">
        <v>130</v>
      </c>
      <c r="Q23" s="45">
        <f>INT(VLOOKUP(P23,[2]装备基础!$F$4:$S$207,3,0)/[2]属性分配!$B$2*[2]属性分配!$B$3)</f>
        <v>1856</v>
      </c>
      <c r="R23" s="45">
        <f>INT(VLOOKUP(P23,[2]装备基础!$F$4:$S$207,4,0)/[2]属性分配!$B$2*[2]属性分配!$B$3)</f>
        <v>928</v>
      </c>
      <c r="S23" s="45">
        <f>INT(VLOOKUP(P23,[2]装备基础!$F$4:$S$207,5,0)/[2]属性分配!$B$2*[2]属性分配!$B$3)</f>
        <v>464</v>
      </c>
      <c r="T23" s="45">
        <f>INT(VLOOKUP(P23,[2]装备基础!$F$4:$S$207,6,0)/[2]属性分配!$B$2*[2]属性分配!$B$3)</f>
        <v>464</v>
      </c>
      <c r="U23" s="45">
        <f>INT(VLOOKUP(P23,[2]装备基础!$F$4:$S$207,7,0)/[2]属性分配!$B$2*[2]属性分配!$B$3)</f>
        <v>464</v>
      </c>
      <c r="V23" s="45">
        <f>INT(VLOOKUP(P23,[2]装备基础!$F$4:$S$207,8,0)/[2]属性分配!$B$2*[2]属性分配!$B$3)</f>
        <v>464</v>
      </c>
      <c r="W23" s="45">
        <f>INT(VLOOKUP(P23,[2]装备基础!$F$4:$S$207,9,0)/[2]属性分配!$B$2*[2]属性分配!$B$3)</f>
        <v>1856</v>
      </c>
      <c r="X23" s="45">
        <f>INT(VLOOKUP(P23,[2]装备基础!$F$4:$S$207,10,0)/[2]属性分配!$B$2*[2]属性分配!$B$3)</f>
        <v>1236</v>
      </c>
      <c r="Y23" s="45">
        <f>INT(VLOOKUP(P23,[2]装备基础!$F$4:$S$207,11,0)/[2]属性分配!$B$2*[2]属性分配!$B$3)</f>
        <v>1546</v>
      </c>
      <c r="Z23" s="45">
        <f>INT(VLOOKUP(P23,[2]装备基础!$F$4:$S$207,12,0)/[2]属性分配!$B$2*[2]属性分配!$B$3)</f>
        <v>1546</v>
      </c>
      <c r="AA23" s="45"/>
      <c r="AB23" s="63"/>
      <c r="AC23" s="45"/>
      <c r="AD23" s="58"/>
      <c r="AE23" s="64">
        <f ca="1" t="shared" si="24"/>
        <v>0.2796</v>
      </c>
      <c r="AF23" s="64"/>
      <c r="AG23" s="64"/>
      <c r="AH23" s="68">
        <v>5</v>
      </c>
      <c r="AI23" s="71">
        <v>1</v>
      </c>
      <c r="AJ23" s="68">
        <f ca="1" t="shared" si="23"/>
        <v>80</v>
      </c>
      <c r="AK23" s="24" t="s">
        <v>441</v>
      </c>
      <c r="AL23" s="72" t="s">
        <v>68</v>
      </c>
      <c r="AM23" s="69" t="str">
        <f t="shared" si="22"/>
        <v>可将角色装备升至5星级</v>
      </c>
      <c r="AN23" s="70"/>
      <c r="AO23" s="77"/>
    </row>
    <row r="24" spans="1:41">
      <c r="A24" s="33">
        <f t="shared" si="21"/>
        <v>22</v>
      </c>
      <c r="B24" s="33">
        <v>-1</v>
      </c>
      <c r="C24" s="33">
        <f t="shared" si="4"/>
        <v>21</v>
      </c>
      <c r="D24" s="34">
        <f ca="1" t="shared" si="5"/>
        <v>625</v>
      </c>
      <c r="E24" s="34">
        <f ca="1">SUM($D$2:D24)</f>
        <v>77509888.5</v>
      </c>
      <c r="F24" s="35">
        <v>0.2</v>
      </c>
      <c r="G24" s="33">
        <v>25</v>
      </c>
      <c r="H24" s="33">
        <v>0.1</v>
      </c>
      <c r="I24" s="46">
        <f ca="1" t="shared" si="0"/>
        <v>7750988.85</v>
      </c>
      <c r="J24" s="44">
        <v>50000</v>
      </c>
      <c r="K24" s="45">
        <f ca="1" t="shared" si="6"/>
        <v>1250000</v>
      </c>
      <c r="L24" s="45">
        <f ca="1" t="shared" si="7"/>
        <v>155550689500</v>
      </c>
      <c r="M24" s="45">
        <f ca="1" t="shared" si="1"/>
        <v>1555506.9</v>
      </c>
      <c r="N24" s="45">
        <f ca="1" t="shared" si="2"/>
        <v>9306495.75</v>
      </c>
      <c r="O24" s="45">
        <f ca="1" t="shared" si="3"/>
        <v>93064957.5</v>
      </c>
      <c r="P24" s="45">
        <v>135</v>
      </c>
      <c r="Q24" s="45">
        <f>INT(VLOOKUP(P24,[2]装备基础!$F$4:$S$207,3,0)/[2]属性分配!$B$2*[2]属性分配!$B$3)</f>
        <v>2032</v>
      </c>
      <c r="R24" s="45">
        <f>INT(VLOOKUP(P24,[2]装备基础!$F$4:$S$207,4,0)/[2]属性分配!$B$2*[2]属性分配!$B$3)</f>
        <v>1016</v>
      </c>
      <c r="S24" s="45">
        <f>INT(VLOOKUP(P24,[2]装备基础!$F$4:$S$207,5,0)/[2]属性分配!$B$2*[2]属性分配!$B$3)</f>
        <v>508</v>
      </c>
      <c r="T24" s="45">
        <f>INT(VLOOKUP(P24,[2]装备基础!$F$4:$S$207,6,0)/[2]属性分配!$B$2*[2]属性分配!$B$3)</f>
        <v>508</v>
      </c>
      <c r="U24" s="45">
        <f>INT(VLOOKUP(P24,[2]装备基础!$F$4:$S$207,7,0)/[2]属性分配!$B$2*[2]属性分配!$B$3)</f>
        <v>508</v>
      </c>
      <c r="V24" s="45">
        <f>INT(VLOOKUP(P24,[2]装备基础!$F$4:$S$207,8,0)/[2]属性分配!$B$2*[2]属性分配!$B$3)</f>
        <v>508</v>
      </c>
      <c r="W24" s="45">
        <f>INT(VLOOKUP(P24,[2]装备基础!$F$4:$S$207,9,0)/[2]属性分配!$B$2*[2]属性分配!$B$3)</f>
        <v>2032</v>
      </c>
      <c r="X24" s="45">
        <f>INT(VLOOKUP(P24,[2]装备基础!$F$4:$S$207,10,0)/[2]属性分配!$B$2*[2]属性分配!$B$3)</f>
        <v>1354</v>
      </c>
      <c r="Y24" s="45">
        <f>INT(VLOOKUP(P24,[2]装备基础!$F$4:$S$207,11,0)/[2]属性分配!$B$2*[2]属性分配!$B$3)</f>
        <v>1692</v>
      </c>
      <c r="Z24" s="45">
        <f>INT(VLOOKUP(P24,[2]装备基础!$F$4:$S$207,12,0)/[2]属性分配!$B$2*[2]属性分配!$B$3)</f>
        <v>1692</v>
      </c>
      <c r="AA24" s="45"/>
      <c r="AB24" s="63"/>
      <c r="AC24" s="45"/>
      <c r="AD24" s="58"/>
      <c r="AE24" s="64">
        <f ca="1" t="shared" si="24"/>
        <v>0.3167</v>
      </c>
      <c r="AF24" s="64"/>
      <c r="AG24" s="64"/>
      <c r="AH24" s="68">
        <v>6</v>
      </c>
      <c r="AI24" s="71">
        <v>0.8</v>
      </c>
      <c r="AJ24" s="68">
        <f ca="1" t="shared" si="23"/>
        <v>105</v>
      </c>
      <c r="AK24" s="24" t="s">
        <v>442</v>
      </c>
      <c r="AL24" s="72" t="s">
        <v>68</v>
      </c>
      <c r="AM24" s="69" t="str">
        <f t="shared" si="22"/>
        <v>可将角色装备升至6星级</v>
      </c>
      <c r="AN24" s="70"/>
      <c r="AO24" s="77"/>
    </row>
    <row r="25" spans="1:41">
      <c r="A25" s="33">
        <f t="shared" si="21"/>
        <v>23</v>
      </c>
      <c r="B25" s="33">
        <v>-1</v>
      </c>
      <c r="C25" s="33">
        <f t="shared" si="4"/>
        <v>22</v>
      </c>
      <c r="D25" s="34">
        <f ca="1" t="shared" si="5"/>
        <v>2625</v>
      </c>
      <c r="E25" s="34">
        <f ca="1">SUM($D$2:D25)</f>
        <v>77512513.5</v>
      </c>
      <c r="F25" s="35">
        <v>0.2</v>
      </c>
      <c r="G25" s="33">
        <v>25</v>
      </c>
      <c r="H25" s="33">
        <v>0.1</v>
      </c>
      <c r="I25" s="46">
        <f ca="1" t="shared" si="0"/>
        <v>7751251.35</v>
      </c>
      <c r="J25" s="44">
        <v>50000</v>
      </c>
      <c r="K25" s="45">
        <f ca="1" t="shared" si="6"/>
        <v>5250000</v>
      </c>
      <c r="L25" s="45">
        <f ca="1" t="shared" si="7"/>
        <v>155555939500</v>
      </c>
      <c r="M25" s="45">
        <f ca="1" t="shared" si="1"/>
        <v>1555559.4</v>
      </c>
      <c r="N25" s="45">
        <f ca="1" t="shared" si="2"/>
        <v>9306810.75</v>
      </c>
      <c r="O25" s="45">
        <f ca="1" t="shared" si="3"/>
        <v>93068107.5</v>
      </c>
      <c r="P25" s="45">
        <v>140</v>
      </c>
      <c r="Q25" s="45">
        <f>INT(VLOOKUP(P25,[2]装备基础!$F$4:$S$207,3,0)/[2]属性分配!$B$2*[2]属性分配!$B$3)</f>
        <v>2216</v>
      </c>
      <c r="R25" s="45">
        <f>INT(VLOOKUP(P25,[2]装备基础!$F$4:$S$207,4,0)/[2]属性分配!$B$2*[2]属性分配!$B$3)</f>
        <v>1108</v>
      </c>
      <c r="S25" s="45">
        <f>INT(VLOOKUP(P25,[2]装备基础!$F$4:$S$207,5,0)/[2]属性分配!$B$2*[2]属性分配!$B$3)</f>
        <v>554</v>
      </c>
      <c r="T25" s="45">
        <f>INT(VLOOKUP(P25,[2]装备基础!$F$4:$S$207,6,0)/[2]属性分配!$B$2*[2]属性分配!$B$3)</f>
        <v>554</v>
      </c>
      <c r="U25" s="45">
        <f>INT(VLOOKUP(P25,[2]装备基础!$F$4:$S$207,7,0)/[2]属性分配!$B$2*[2]属性分配!$B$3)</f>
        <v>554</v>
      </c>
      <c r="V25" s="45">
        <f>INT(VLOOKUP(P25,[2]装备基础!$F$4:$S$207,8,0)/[2]属性分配!$B$2*[2]属性分配!$B$3)</f>
        <v>554</v>
      </c>
      <c r="W25" s="45">
        <f>INT(VLOOKUP(P25,[2]装备基础!$F$4:$S$207,9,0)/[2]属性分配!$B$2*[2]属性分配!$B$3)</f>
        <v>2216</v>
      </c>
      <c r="X25" s="45">
        <f>INT(VLOOKUP(P25,[2]装备基础!$F$4:$S$207,10,0)/[2]属性分配!$B$2*[2]属性分配!$B$3)</f>
        <v>1476</v>
      </c>
      <c r="Y25" s="45">
        <f>INT(VLOOKUP(P25,[2]装备基础!$F$4:$S$207,11,0)/[2]属性分配!$B$2*[2]属性分配!$B$3)</f>
        <v>1846</v>
      </c>
      <c r="Z25" s="45">
        <f>INT(VLOOKUP(P25,[2]装备基础!$F$4:$S$207,12,0)/[2]属性分配!$B$2*[2]属性分配!$B$3)</f>
        <v>1846</v>
      </c>
      <c r="AA25" s="45"/>
      <c r="AB25" s="63"/>
      <c r="AC25" s="45"/>
      <c r="AD25" s="58"/>
      <c r="AE25" s="64">
        <f ca="1" t="shared" si="24"/>
        <v>0.3614</v>
      </c>
      <c r="AF25" s="64"/>
      <c r="AG25" s="64"/>
      <c r="AH25" s="68">
        <v>7</v>
      </c>
      <c r="AI25" s="71">
        <v>0.75</v>
      </c>
      <c r="AJ25" s="68">
        <f ca="1" t="shared" si="23"/>
        <v>155</v>
      </c>
      <c r="AK25" s="24" t="s">
        <v>443</v>
      </c>
      <c r="AL25" s="73" t="s">
        <v>85</v>
      </c>
      <c r="AM25" s="69" t="str">
        <f t="shared" si="22"/>
        <v>可将角色装备升至7星级</v>
      </c>
      <c r="AN25" s="70"/>
      <c r="AO25" s="77"/>
    </row>
    <row r="26" spans="1:41">
      <c r="A26" s="33">
        <f t="shared" si="21"/>
        <v>24</v>
      </c>
      <c r="B26" s="33">
        <v>-1</v>
      </c>
      <c r="C26" s="33">
        <f t="shared" si="4"/>
        <v>23</v>
      </c>
      <c r="D26" s="34">
        <f ca="1" t="shared" si="5"/>
        <v>10625</v>
      </c>
      <c r="E26" s="34">
        <f ca="1">SUM($D$2:D26)</f>
        <v>77523138.5</v>
      </c>
      <c r="F26" s="35">
        <v>0.2</v>
      </c>
      <c r="G26" s="33">
        <v>25</v>
      </c>
      <c r="H26" s="33">
        <v>0.1</v>
      </c>
      <c r="I26" s="46">
        <f ca="1" t="shared" si="0"/>
        <v>7752313.85</v>
      </c>
      <c r="J26" s="44">
        <v>50000</v>
      </c>
      <c r="K26" s="45">
        <f ca="1" t="shared" si="6"/>
        <v>21250000</v>
      </c>
      <c r="L26" s="45">
        <f ca="1" t="shared" si="7"/>
        <v>155577189500</v>
      </c>
      <c r="M26" s="45">
        <f ca="1" t="shared" si="1"/>
        <v>1555771.9</v>
      </c>
      <c r="N26" s="45">
        <f ca="1" t="shared" si="2"/>
        <v>9308085.75</v>
      </c>
      <c r="O26" s="45">
        <f ca="1" t="shared" si="3"/>
        <v>93080857.5</v>
      </c>
      <c r="P26" s="45">
        <v>145</v>
      </c>
      <c r="Q26" s="45">
        <f>INT(VLOOKUP(P26,[2]装备基础!$F$4:$S$207,3,0)/[2]属性分配!$B$2*[2]属性分配!$B$3)</f>
        <v>2408</v>
      </c>
      <c r="R26" s="45">
        <f>INT(VLOOKUP(P26,[2]装备基础!$F$4:$S$207,4,0)/[2]属性分配!$B$2*[2]属性分配!$B$3)</f>
        <v>1204</v>
      </c>
      <c r="S26" s="45">
        <f>INT(VLOOKUP(P26,[2]装备基础!$F$4:$S$207,5,0)/[2]属性分配!$B$2*[2]属性分配!$B$3)</f>
        <v>602</v>
      </c>
      <c r="T26" s="45">
        <f>INT(VLOOKUP(P26,[2]装备基础!$F$4:$S$207,6,0)/[2]属性分配!$B$2*[2]属性分配!$B$3)</f>
        <v>602</v>
      </c>
      <c r="U26" s="45">
        <f>INT(VLOOKUP(P26,[2]装备基础!$F$4:$S$207,7,0)/[2]属性分配!$B$2*[2]属性分配!$B$3)</f>
        <v>602</v>
      </c>
      <c r="V26" s="45">
        <f>INT(VLOOKUP(P26,[2]装备基础!$F$4:$S$207,8,0)/[2]属性分配!$B$2*[2]属性分配!$B$3)</f>
        <v>602</v>
      </c>
      <c r="W26" s="45">
        <f>INT(VLOOKUP(P26,[2]装备基础!$F$4:$S$207,9,0)/[2]属性分配!$B$2*[2]属性分配!$B$3)</f>
        <v>2408</v>
      </c>
      <c r="X26" s="45">
        <f>INT(VLOOKUP(P26,[2]装备基础!$F$4:$S$207,10,0)/[2]属性分配!$B$2*[2]属性分配!$B$3)</f>
        <v>1604</v>
      </c>
      <c r="Y26" s="45">
        <f>INT(VLOOKUP(P26,[2]装备基础!$F$4:$S$207,11,0)/[2]属性分配!$B$2*[2]属性分配!$B$3)</f>
        <v>2006</v>
      </c>
      <c r="Z26" s="45">
        <f>INT(VLOOKUP(P26,[2]装备基础!$F$4:$S$207,12,0)/[2]属性分配!$B$2*[2]属性分配!$B$3)</f>
        <v>2006</v>
      </c>
      <c r="AA26" s="45"/>
      <c r="AB26" s="63"/>
      <c r="AC26" s="45"/>
      <c r="AD26" s="58"/>
      <c r="AE26" s="64">
        <f ca="1" t="shared" si="24"/>
        <v>0.4356</v>
      </c>
      <c r="AF26" s="64"/>
      <c r="AG26" s="64"/>
      <c r="AH26" s="68">
        <v>8</v>
      </c>
      <c r="AI26" s="71">
        <v>0.7</v>
      </c>
      <c r="AJ26" s="68">
        <f ca="1" t="shared" si="23"/>
        <v>228</v>
      </c>
      <c r="AK26" s="24" t="s">
        <v>444</v>
      </c>
      <c r="AL26" s="73" t="s">
        <v>85</v>
      </c>
      <c r="AM26" s="69" t="str">
        <f t="shared" si="22"/>
        <v>可将角色装备升至8星级</v>
      </c>
      <c r="AN26" s="70"/>
      <c r="AO26" s="77"/>
    </row>
    <row r="27" spans="1:41">
      <c r="A27" s="36">
        <f t="shared" si="21"/>
        <v>25</v>
      </c>
      <c r="B27" s="36">
        <v>0</v>
      </c>
      <c r="C27" s="36">
        <f t="shared" si="4"/>
        <v>25</v>
      </c>
      <c r="D27" s="37">
        <f ca="1" t="shared" si="5"/>
        <v>42650</v>
      </c>
      <c r="E27" s="37">
        <f ca="1">SUM($D$2:D27)</f>
        <v>77565788.5</v>
      </c>
      <c r="F27" s="35">
        <v>0.2</v>
      </c>
      <c r="G27" s="39">
        <v>30</v>
      </c>
      <c r="H27" s="36">
        <v>0.1</v>
      </c>
      <c r="I27" s="47">
        <f ca="1" t="shared" si="0"/>
        <v>7756578.85</v>
      </c>
      <c r="J27" s="48">
        <v>60000</v>
      </c>
      <c r="K27" s="49">
        <f ca="1" t="shared" si="6"/>
        <v>85300000</v>
      </c>
      <c r="L27" s="49">
        <f ca="1" t="shared" si="7"/>
        <v>155662489500</v>
      </c>
      <c r="M27" s="49">
        <f ca="1" t="shared" si="1"/>
        <v>1556624.9</v>
      </c>
      <c r="N27" s="49">
        <f ca="1" t="shared" si="2"/>
        <v>9313203.75</v>
      </c>
      <c r="O27" s="49">
        <f ca="1" t="shared" si="3"/>
        <v>93132037.5</v>
      </c>
      <c r="P27" s="49">
        <v>150</v>
      </c>
      <c r="Q27" s="49">
        <f>INT(VLOOKUP(P27,[2]装备基础!$F$4:$S$207,3,0)/[2]属性分配!$B$2*[2]属性分配!$B$3)</f>
        <v>2608</v>
      </c>
      <c r="R27" s="49">
        <f>INT(VLOOKUP(P27,[2]装备基础!$F$4:$S$207,4,0)/[2]属性分配!$B$2*[2]属性分配!$B$3)</f>
        <v>1304</v>
      </c>
      <c r="S27" s="49">
        <f>INT(VLOOKUP(P27,[2]装备基础!$F$4:$S$207,5,0)/[2]属性分配!$B$2*[2]属性分配!$B$3)</f>
        <v>652</v>
      </c>
      <c r="T27" s="49">
        <f>INT(VLOOKUP(P27,[2]装备基础!$F$4:$S$207,6,0)/[2]属性分配!$B$2*[2]属性分配!$B$3)</f>
        <v>652</v>
      </c>
      <c r="U27" s="49">
        <f>INT(VLOOKUP(P27,[2]装备基础!$F$4:$S$207,7,0)/[2]属性分配!$B$2*[2]属性分配!$B$3)</f>
        <v>652</v>
      </c>
      <c r="V27" s="49">
        <f>INT(VLOOKUP(P27,[2]装备基础!$F$4:$S$207,8,0)/[2]属性分配!$B$2*[2]属性分配!$B$3)</f>
        <v>652</v>
      </c>
      <c r="W27" s="49">
        <f>INT(VLOOKUP(P27,[2]装备基础!$F$4:$S$207,9,0)/[2]属性分配!$B$2*[2]属性分配!$B$3)</f>
        <v>2608</v>
      </c>
      <c r="X27" s="49">
        <f>INT(VLOOKUP(P27,[2]装备基础!$F$4:$S$207,10,0)/[2]属性分配!$B$2*[2]属性分配!$B$3)</f>
        <v>1738</v>
      </c>
      <c r="Y27" s="49">
        <f>INT(VLOOKUP(P27,[2]装备基础!$F$4:$S$207,11,0)/[2]属性分配!$B$2*[2]属性分配!$B$3)</f>
        <v>2172</v>
      </c>
      <c r="Z27" s="49">
        <f>INT(VLOOKUP(P27,[2]装备基础!$F$4:$S$207,12,0)/[2]属性分配!$B$2*[2]属性分配!$B$3)</f>
        <v>2172</v>
      </c>
      <c r="AA27" s="45"/>
      <c r="AB27" s="63"/>
      <c r="AC27" s="45"/>
      <c r="AD27" s="58"/>
      <c r="AE27" s="64">
        <f ca="1" t="shared" si="24"/>
        <v>0.5308</v>
      </c>
      <c r="AF27" s="64"/>
      <c r="AG27" s="64"/>
      <c r="AH27" s="68">
        <v>9</v>
      </c>
      <c r="AI27" s="71">
        <v>0.65</v>
      </c>
      <c r="AJ27" s="68">
        <f ca="1" t="shared" si="23"/>
        <v>347</v>
      </c>
      <c r="AK27" s="24" t="s">
        <v>445</v>
      </c>
      <c r="AL27" s="74" t="s">
        <v>110</v>
      </c>
      <c r="AM27" s="69" t="str">
        <f t="shared" si="22"/>
        <v>可将角色装备升至9星级</v>
      </c>
      <c r="AN27" s="70"/>
      <c r="AO27" s="77"/>
    </row>
    <row r="28" spans="1:41">
      <c r="A28" s="33">
        <f t="shared" si="21"/>
        <v>26</v>
      </c>
      <c r="B28" s="33">
        <v>-1</v>
      </c>
      <c r="C28" s="33">
        <f t="shared" si="4"/>
        <v>25</v>
      </c>
      <c r="D28" s="34">
        <f ca="1" t="shared" si="5"/>
        <v>300</v>
      </c>
      <c r="E28" s="34">
        <f ca="1">SUM($D$2:D28)</f>
        <v>77566088.5</v>
      </c>
      <c r="F28" s="35">
        <v>0.1</v>
      </c>
      <c r="G28" s="40">
        <v>30</v>
      </c>
      <c r="H28" s="33">
        <v>0.1</v>
      </c>
      <c r="I28" s="46">
        <f ca="1" t="shared" si="0"/>
        <v>7756608.85</v>
      </c>
      <c r="J28" s="44">
        <v>60000</v>
      </c>
      <c r="K28" s="45">
        <f ca="1" t="shared" si="6"/>
        <v>600000</v>
      </c>
      <c r="L28" s="45">
        <f ca="1" t="shared" si="7"/>
        <v>155663089500</v>
      </c>
      <c r="M28" s="45">
        <f ca="1" t="shared" si="1"/>
        <v>1556630.9</v>
      </c>
      <c r="N28" s="45">
        <f ca="1" t="shared" si="2"/>
        <v>9313239.75</v>
      </c>
      <c r="O28" s="45">
        <f ca="1" t="shared" si="3"/>
        <v>93132397.5</v>
      </c>
      <c r="P28" s="45">
        <v>155</v>
      </c>
      <c r="Q28" s="45">
        <f>INT(VLOOKUP(P28,[2]装备基础!$F$4:$S$207,3,0)/[2]属性分配!$B$2*[2]属性分配!$B$3)</f>
        <v>2816</v>
      </c>
      <c r="R28" s="45">
        <f>INT(VLOOKUP(P28,[2]装备基础!$F$4:$S$207,4,0)/[2]属性分配!$B$2*[2]属性分配!$B$3)</f>
        <v>1408</v>
      </c>
      <c r="S28" s="45">
        <f>INT(VLOOKUP(P28,[2]装备基础!$F$4:$S$207,5,0)/[2]属性分配!$B$2*[2]属性分配!$B$3)</f>
        <v>704</v>
      </c>
      <c r="T28" s="45">
        <f>INT(VLOOKUP(P28,[2]装备基础!$F$4:$S$207,6,0)/[2]属性分配!$B$2*[2]属性分配!$B$3)</f>
        <v>704</v>
      </c>
      <c r="U28" s="45">
        <f>INT(VLOOKUP(P28,[2]装备基础!$F$4:$S$207,7,0)/[2]属性分配!$B$2*[2]属性分配!$B$3)</f>
        <v>704</v>
      </c>
      <c r="V28" s="45">
        <f>INT(VLOOKUP(P28,[2]装备基础!$F$4:$S$207,8,0)/[2]属性分配!$B$2*[2]属性分配!$B$3)</f>
        <v>704</v>
      </c>
      <c r="W28" s="45">
        <f>INT(VLOOKUP(P28,[2]装备基础!$F$4:$S$207,9,0)/[2]属性分配!$B$2*[2]属性分配!$B$3)</f>
        <v>2816</v>
      </c>
      <c r="X28" s="45">
        <f>INT(VLOOKUP(P28,[2]装备基础!$F$4:$S$207,10,0)/[2]属性分配!$B$2*[2]属性分配!$B$3)</f>
        <v>1876</v>
      </c>
      <c r="Y28" s="45">
        <f>INT(VLOOKUP(P28,[2]装备基础!$F$4:$S$207,11,0)/[2]属性分配!$B$2*[2]属性分配!$B$3)</f>
        <v>2346</v>
      </c>
      <c r="Z28" s="45">
        <f>INT(VLOOKUP(P28,[2]装备基础!$F$4:$S$207,12,0)/[2]属性分配!$B$2*[2]属性分配!$B$3)</f>
        <v>2346</v>
      </c>
      <c r="AA28" s="45"/>
      <c r="AB28" s="63"/>
      <c r="AC28" s="45"/>
      <c r="AD28" s="58"/>
      <c r="AE28" s="64">
        <f ca="1" t="shared" si="24"/>
        <v>0.7088</v>
      </c>
      <c r="AF28" s="64"/>
      <c r="AG28" s="64"/>
      <c r="AH28" s="68">
        <v>10</v>
      </c>
      <c r="AI28" s="71">
        <v>0.6</v>
      </c>
      <c r="AJ28" s="68">
        <f ca="1" t="shared" si="23"/>
        <v>574</v>
      </c>
      <c r="AK28" s="24" t="s">
        <v>446</v>
      </c>
      <c r="AL28" s="74" t="s">
        <v>110</v>
      </c>
      <c r="AM28" s="69" t="str">
        <f t="shared" si="22"/>
        <v>可将角色装备升至10星级</v>
      </c>
      <c r="AN28" s="70"/>
      <c r="AO28" s="77"/>
    </row>
    <row r="29" spans="1:41">
      <c r="A29" s="33">
        <f t="shared" si="21"/>
        <v>27</v>
      </c>
      <c r="B29" s="33">
        <v>-1</v>
      </c>
      <c r="C29" s="33">
        <f t="shared" si="4"/>
        <v>26</v>
      </c>
      <c r="D29" s="34">
        <f ca="1" t="shared" si="5"/>
        <v>3000</v>
      </c>
      <c r="E29" s="34">
        <f ca="1">SUM($D$2:D29)</f>
        <v>77569088.5</v>
      </c>
      <c r="F29" s="35">
        <v>0.1</v>
      </c>
      <c r="G29" s="40">
        <v>30</v>
      </c>
      <c r="H29" s="33">
        <v>0.1</v>
      </c>
      <c r="I29" s="46">
        <f ca="1" t="shared" si="0"/>
        <v>7756908.85</v>
      </c>
      <c r="J29" s="44">
        <v>60000</v>
      </c>
      <c r="K29" s="45">
        <f ca="1" t="shared" si="6"/>
        <v>6000000</v>
      </c>
      <c r="L29" s="45">
        <f ca="1" t="shared" si="7"/>
        <v>155669089500</v>
      </c>
      <c r="M29" s="45">
        <f ca="1" t="shared" si="1"/>
        <v>1556690.9</v>
      </c>
      <c r="N29" s="45">
        <f ca="1" t="shared" si="2"/>
        <v>9313599.75</v>
      </c>
      <c r="O29" s="45">
        <f ca="1" t="shared" si="3"/>
        <v>93135997.5</v>
      </c>
      <c r="P29" s="45">
        <v>160</v>
      </c>
      <c r="Q29" s="45">
        <f>INT(VLOOKUP(P29,[2]装备基础!$F$4:$S$207,3,0)/[2]属性分配!$B$2*[2]属性分配!$B$3)</f>
        <v>3032</v>
      </c>
      <c r="R29" s="45">
        <f>INT(VLOOKUP(P29,[2]装备基础!$F$4:$S$207,4,0)/[2]属性分配!$B$2*[2]属性分配!$B$3)</f>
        <v>1516</v>
      </c>
      <c r="S29" s="45">
        <f>INT(VLOOKUP(P29,[2]装备基础!$F$4:$S$207,5,0)/[2]属性分配!$B$2*[2]属性分配!$B$3)</f>
        <v>758</v>
      </c>
      <c r="T29" s="45">
        <f>INT(VLOOKUP(P29,[2]装备基础!$F$4:$S$207,6,0)/[2]属性分配!$B$2*[2]属性分配!$B$3)</f>
        <v>758</v>
      </c>
      <c r="U29" s="45">
        <f>INT(VLOOKUP(P29,[2]装备基础!$F$4:$S$207,7,0)/[2]属性分配!$B$2*[2]属性分配!$B$3)</f>
        <v>758</v>
      </c>
      <c r="V29" s="45">
        <f>INT(VLOOKUP(P29,[2]装备基础!$F$4:$S$207,8,0)/[2]属性分配!$B$2*[2]属性分配!$B$3)</f>
        <v>758</v>
      </c>
      <c r="W29" s="45">
        <f>INT(VLOOKUP(P29,[2]装备基础!$F$4:$S$207,9,0)/[2]属性分配!$B$2*[2]属性分配!$B$3)</f>
        <v>3032</v>
      </c>
      <c r="X29" s="45">
        <f>INT(VLOOKUP(P29,[2]装备基础!$F$4:$S$207,10,0)/[2]属性分配!$B$2*[2]属性分配!$B$3)</f>
        <v>2020</v>
      </c>
      <c r="Y29" s="45">
        <f>INT(VLOOKUP(P29,[2]装备基础!$F$4:$S$207,11,0)/[2]属性分配!$B$2*[2]属性分配!$B$3)</f>
        <v>2526</v>
      </c>
      <c r="Z29" s="45">
        <f>INT(VLOOKUP(P29,[2]装备基础!$F$4:$S$207,12,0)/[2]属性分配!$B$2*[2]属性分配!$B$3)</f>
        <v>2526</v>
      </c>
      <c r="AA29" s="45"/>
      <c r="AB29" s="63"/>
      <c r="AC29" s="45"/>
      <c r="AD29" s="58"/>
      <c r="AE29" s="64">
        <f ca="1" t="shared" si="24"/>
        <v>1.0384</v>
      </c>
      <c r="AF29" s="64"/>
      <c r="AG29" s="64"/>
      <c r="AH29" s="68">
        <v>11</v>
      </c>
      <c r="AI29" s="71">
        <v>0.5</v>
      </c>
      <c r="AJ29" s="68">
        <f ca="1" t="shared" si="23"/>
        <v>1034</v>
      </c>
      <c r="AK29" s="24" t="s">
        <v>447</v>
      </c>
      <c r="AL29" s="75" t="s">
        <v>143</v>
      </c>
      <c r="AM29" s="69" t="str">
        <f t="shared" si="22"/>
        <v>可将角色装备升至11星级</v>
      </c>
      <c r="AN29" s="70"/>
      <c r="AO29" s="77"/>
    </row>
    <row r="30" spans="1:41">
      <c r="A30" s="33">
        <f t="shared" si="21"/>
        <v>28</v>
      </c>
      <c r="B30" s="33">
        <v>-1</v>
      </c>
      <c r="C30" s="33">
        <f t="shared" si="4"/>
        <v>27</v>
      </c>
      <c r="D30" s="34">
        <f ca="1" t="shared" si="5"/>
        <v>27300</v>
      </c>
      <c r="E30" s="34">
        <f ca="1">SUM($D$2:D30)</f>
        <v>77596388.5</v>
      </c>
      <c r="F30" s="35">
        <v>0.1</v>
      </c>
      <c r="G30" s="40">
        <v>30</v>
      </c>
      <c r="H30" s="33">
        <v>0.1</v>
      </c>
      <c r="I30" s="46">
        <f ca="1" t="shared" si="0"/>
        <v>7759638.85</v>
      </c>
      <c r="J30" s="44">
        <v>60000</v>
      </c>
      <c r="K30" s="45">
        <f ca="1" t="shared" si="6"/>
        <v>54600000</v>
      </c>
      <c r="L30" s="45">
        <f ca="1" t="shared" si="7"/>
        <v>155723689500</v>
      </c>
      <c r="M30" s="45">
        <f ca="1" t="shared" si="1"/>
        <v>1557236.9</v>
      </c>
      <c r="N30" s="45">
        <f ca="1" t="shared" si="2"/>
        <v>9316875.75</v>
      </c>
      <c r="O30" s="45">
        <f ca="1" t="shared" si="3"/>
        <v>93168757.5</v>
      </c>
      <c r="P30" s="45">
        <v>165</v>
      </c>
      <c r="Q30" s="45">
        <f>INT(VLOOKUP(P30,[2]装备基础!$F$4:$S$207,3,0)/[2]属性分配!$B$2*[2]属性分配!$B$3)</f>
        <v>3256</v>
      </c>
      <c r="R30" s="45">
        <f>INT(VLOOKUP(P30,[2]装备基础!$F$4:$S$207,4,0)/[2]属性分配!$B$2*[2]属性分配!$B$3)</f>
        <v>1628</v>
      </c>
      <c r="S30" s="45">
        <f>INT(VLOOKUP(P30,[2]装备基础!$F$4:$S$207,5,0)/[2]属性分配!$B$2*[2]属性分配!$B$3)</f>
        <v>814</v>
      </c>
      <c r="T30" s="45">
        <f>INT(VLOOKUP(P30,[2]装备基础!$F$4:$S$207,6,0)/[2]属性分配!$B$2*[2]属性分配!$B$3)</f>
        <v>814</v>
      </c>
      <c r="U30" s="45">
        <f>INT(VLOOKUP(P30,[2]装备基础!$F$4:$S$207,7,0)/[2]属性分配!$B$2*[2]属性分配!$B$3)</f>
        <v>814</v>
      </c>
      <c r="V30" s="45">
        <f>INT(VLOOKUP(P30,[2]装备基础!$F$4:$S$207,8,0)/[2]属性分配!$B$2*[2]属性分配!$B$3)</f>
        <v>814</v>
      </c>
      <c r="W30" s="45">
        <f>INT(VLOOKUP(P30,[2]装备基础!$F$4:$S$207,9,0)/[2]属性分配!$B$2*[2]属性分配!$B$3)</f>
        <v>3256</v>
      </c>
      <c r="X30" s="45">
        <f>INT(VLOOKUP(P30,[2]装备基础!$F$4:$S$207,10,0)/[2]属性分配!$B$2*[2]属性分配!$B$3)</f>
        <v>2170</v>
      </c>
      <c r="Y30" s="45">
        <f>INT(VLOOKUP(P30,[2]装备基础!$F$4:$S$207,11,0)/[2]属性分配!$B$2*[2]属性分配!$B$3)</f>
        <v>2712</v>
      </c>
      <c r="Z30" s="45">
        <f>INT(VLOOKUP(P30,[2]装备基础!$F$4:$S$207,12,0)/[2]属性分配!$B$2*[2]属性分配!$B$3)</f>
        <v>2712</v>
      </c>
      <c r="AA30" s="45"/>
      <c r="AB30" s="63"/>
      <c r="AC30" s="45"/>
      <c r="AD30" s="58"/>
      <c r="AE30" s="64">
        <f ca="1" t="shared" si="24"/>
        <v>1.8994</v>
      </c>
      <c r="AF30" s="64"/>
      <c r="AG30" s="64"/>
      <c r="AH30" s="68">
        <v>12</v>
      </c>
      <c r="AI30" s="71">
        <v>0.5</v>
      </c>
      <c r="AJ30" s="68">
        <f ca="1" t="shared" si="23"/>
        <v>2728</v>
      </c>
      <c r="AK30" s="24" t="s">
        <v>448</v>
      </c>
      <c r="AL30" s="75" t="s">
        <v>143</v>
      </c>
      <c r="AM30" s="69" t="str">
        <f t="shared" si="22"/>
        <v>可将角色装备升至12星级</v>
      </c>
      <c r="AN30" s="70"/>
      <c r="AO30" s="77"/>
    </row>
    <row r="31" spans="1:41">
      <c r="A31" s="33">
        <f t="shared" si="21"/>
        <v>29</v>
      </c>
      <c r="B31" s="33">
        <v>-1</v>
      </c>
      <c r="C31" s="33">
        <f t="shared" si="4"/>
        <v>28</v>
      </c>
      <c r="D31" s="34">
        <f ca="1" t="shared" si="5"/>
        <v>246000</v>
      </c>
      <c r="E31" s="34">
        <f ca="1">SUM($D$2:D31)</f>
        <v>77842388.5</v>
      </c>
      <c r="F31" s="35">
        <v>0.1</v>
      </c>
      <c r="G31" s="40">
        <v>30</v>
      </c>
      <c r="H31" s="33">
        <v>0.1</v>
      </c>
      <c r="I31" s="46">
        <f ca="1" t="shared" si="0"/>
        <v>7784238.85</v>
      </c>
      <c r="J31" s="44">
        <v>60000</v>
      </c>
      <c r="K31" s="45">
        <f ca="1" t="shared" si="6"/>
        <v>492000000</v>
      </c>
      <c r="L31" s="45">
        <f ca="1" t="shared" si="7"/>
        <v>156215689500</v>
      </c>
      <c r="M31" s="45">
        <f ca="1" t="shared" si="1"/>
        <v>1562156.9</v>
      </c>
      <c r="N31" s="45">
        <f ca="1" t="shared" si="2"/>
        <v>9346395.75</v>
      </c>
      <c r="O31" s="45">
        <f ca="1" t="shared" si="3"/>
        <v>93463957.5</v>
      </c>
      <c r="P31" s="45">
        <v>170</v>
      </c>
      <c r="Q31" s="45">
        <f>INT(VLOOKUP(P31,[2]装备基础!$F$4:$S$207,3,0)/[2]属性分配!$B$2*[2]属性分配!$B$3)</f>
        <v>3488</v>
      </c>
      <c r="R31" s="45">
        <f>INT(VLOOKUP(P31,[2]装备基础!$F$4:$S$207,4,0)/[2]属性分配!$B$2*[2]属性分配!$B$3)</f>
        <v>1744</v>
      </c>
      <c r="S31" s="45">
        <f>INT(VLOOKUP(P31,[2]装备基础!$F$4:$S$207,5,0)/[2]属性分配!$B$2*[2]属性分配!$B$3)</f>
        <v>872</v>
      </c>
      <c r="T31" s="45">
        <f>INT(VLOOKUP(P31,[2]装备基础!$F$4:$S$207,6,0)/[2]属性分配!$B$2*[2]属性分配!$B$3)</f>
        <v>872</v>
      </c>
      <c r="U31" s="45">
        <f>INT(VLOOKUP(P31,[2]装备基础!$F$4:$S$207,7,0)/[2]属性分配!$B$2*[2]属性分配!$B$3)</f>
        <v>872</v>
      </c>
      <c r="V31" s="45">
        <f>INT(VLOOKUP(P31,[2]装备基础!$F$4:$S$207,8,0)/[2]属性分配!$B$2*[2]属性分配!$B$3)</f>
        <v>872</v>
      </c>
      <c r="W31" s="45">
        <f>INT(VLOOKUP(P31,[2]装备基础!$F$4:$S$207,9,0)/[2]属性分配!$B$2*[2]属性分配!$B$3)</f>
        <v>3488</v>
      </c>
      <c r="X31" s="45">
        <f>INT(VLOOKUP(P31,[2]装备基础!$F$4:$S$207,10,0)/[2]属性分配!$B$2*[2]属性分配!$B$3)</f>
        <v>2324</v>
      </c>
      <c r="Y31" s="45">
        <f>INT(VLOOKUP(P31,[2]装备基础!$F$4:$S$207,11,0)/[2]属性分配!$B$2*[2]属性分配!$B$3)</f>
        <v>2906</v>
      </c>
      <c r="Z31" s="45">
        <f>INT(VLOOKUP(P31,[2]装备基础!$F$4:$S$207,12,0)/[2]属性分配!$B$2*[2]属性分配!$B$3)</f>
        <v>2906</v>
      </c>
      <c r="AA31" s="45"/>
      <c r="AB31" s="63"/>
      <c r="AC31" s="45"/>
      <c r="AD31" s="58"/>
      <c r="AE31" s="64"/>
      <c r="AF31" s="64"/>
      <c r="AG31" s="64"/>
      <c r="AH31" s="68">
        <v>13</v>
      </c>
      <c r="AI31" s="71">
        <v>0.5</v>
      </c>
      <c r="AJ31" s="68">
        <f ca="1" t="shared" si="23"/>
        <v>7833</v>
      </c>
      <c r="AK31" s="24" t="s">
        <v>449</v>
      </c>
      <c r="AL31" s="75" t="s">
        <v>143</v>
      </c>
      <c r="AM31" s="69" t="str">
        <f t="shared" si="22"/>
        <v>可将角色装备升至13星级</v>
      </c>
      <c r="AN31" s="70"/>
      <c r="AO31" s="77"/>
    </row>
    <row r="32" spans="1:41">
      <c r="A32" s="36">
        <f t="shared" si="21"/>
        <v>30</v>
      </c>
      <c r="B32" s="36">
        <v>0</v>
      </c>
      <c r="C32" s="36">
        <f t="shared" si="4"/>
        <v>30</v>
      </c>
      <c r="D32" s="37">
        <f ca="1" t="shared" si="5"/>
        <v>2214350</v>
      </c>
      <c r="E32" s="37">
        <f ca="1">SUM($D$2:D32)</f>
        <v>80056738.5</v>
      </c>
      <c r="F32" s="35">
        <v>0.1</v>
      </c>
      <c r="G32" s="36">
        <v>35</v>
      </c>
      <c r="H32" s="36">
        <v>0.1</v>
      </c>
      <c r="I32" s="47">
        <f ca="1" t="shared" si="0"/>
        <v>8005673.85</v>
      </c>
      <c r="J32" s="48">
        <v>70000</v>
      </c>
      <c r="K32" s="49">
        <f ca="1" t="shared" si="6"/>
        <v>4428700000</v>
      </c>
      <c r="L32" s="49">
        <f ca="1" t="shared" si="7"/>
        <v>160644389500</v>
      </c>
      <c r="M32" s="49">
        <f ca="1" t="shared" si="1"/>
        <v>1606443.9</v>
      </c>
      <c r="N32" s="49">
        <f ca="1" t="shared" si="2"/>
        <v>9612117.75</v>
      </c>
      <c r="O32" s="49">
        <f ca="1" t="shared" si="3"/>
        <v>96121177.5</v>
      </c>
      <c r="P32" s="49">
        <v>175</v>
      </c>
      <c r="Q32" s="49">
        <f>INT(VLOOKUP(P32,[2]装备基础!$F$4:$S$207,3,0)/[2]属性分配!$B$2*[2]属性分配!$B$3)</f>
        <v>3728</v>
      </c>
      <c r="R32" s="49">
        <f>INT(VLOOKUP(P32,[2]装备基础!$F$4:$S$207,4,0)/[2]属性分配!$B$2*[2]属性分配!$B$3)</f>
        <v>1864</v>
      </c>
      <c r="S32" s="49">
        <f>INT(VLOOKUP(P32,[2]装备基础!$F$4:$S$207,5,0)/[2]属性分配!$B$2*[2]属性分配!$B$3)</f>
        <v>932</v>
      </c>
      <c r="T32" s="49">
        <f>INT(VLOOKUP(P32,[2]装备基础!$F$4:$S$207,6,0)/[2]属性分配!$B$2*[2]属性分配!$B$3)</f>
        <v>932</v>
      </c>
      <c r="U32" s="49">
        <f>INT(VLOOKUP(P32,[2]装备基础!$F$4:$S$207,7,0)/[2]属性分配!$B$2*[2]属性分配!$B$3)</f>
        <v>932</v>
      </c>
      <c r="V32" s="49">
        <f>INT(VLOOKUP(P32,[2]装备基础!$F$4:$S$207,8,0)/[2]属性分配!$B$2*[2]属性分配!$B$3)</f>
        <v>932</v>
      </c>
      <c r="W32" s="49">
        <f>INT(VLOOKUP(P32,[2]装备基础!$F$4:$S$207,9,0)/[2]属性分配!$B$2*[2]属性分配!$B$3)</f>
        <v>3728</v>
      </c>
      <c r="X32" s="49">
        <f>INT(VLOOKUP(P32,[2]装备基础!$F$4:$S$207,10,0)/[2]属性分配!$B$2*[2]属性分配!$B$3)</f>
        <v>2484</v>
      </c>
      <c r="Y32" s="49">
        <f>INT(VLOOKUP(P32,[2]装备基础!$F$4:$S$207,11,0)/[2]属性分配!$B$2*[2]属性分配!$B$3)</f>
        <v>3106</v>
      </c>
      <c r="Z32" s="49">
        <f>INT(VLOOKUP(P32,[2]装备基础!$F$4:$S$207,12,0)/[2]属性分配!$B$2*[2]属性分配!$B$3)</f>
        <v>3106</v>
      </c>
      <c r="AA32" s="45"/>
      <c r="AB32" s="63"/>
      <c r="AC32" s="45"/>
      <c r="AD32" s="58"/>
      <c r="AE32" s="64"/>
      <c r="AF32" s="64"/>
      <c r="AG32" s="64"/>
      <c r="AH32" s="68">
        <v>14</v>
      </c>
      <c r="AI32" s="71">
        <v>0.4</v>
      </c>
      <c r="AJ32" s="68">
        <f ca="1" t="shared" si="23"/>
        <v>18541</v>
      </c>
      <c r="AK32" s="24" t="s">
        <v>450</v>
      </c>
      <c r="AL32" s="76" t="s">
        <v>305</v>
      </c>
      <c r="AM32" s="69" t="str">
        <f t="shared" si="22"/>
        <v>可将角色装备升至14星级</v>
      </c>
      <c r="AN32" s="70"/>
      <c r="AO32" s="77"/>
    </row>
    <row r="33" spans="1:41">
      <c r="A33" s="33">
        <f t="shared" si="21"/>
        <v>31</v>
      </c>
      <c r="B33" s="24">
        <v>-1</v>
      </c>
      <c r="C33" s="33">
        <f t="shared" si="4"/>
        <v>30</v>
      </c>
      <c r="D33" s="34">
        <f ca="1" t="shared" si="5"/>
        <v>350</v>
      </c>
      <c r="E33" s="34">
        <f ca="1">SUM($D$2:D33)</f>
        <v>80057088.5</v>
      </c>
      <c r="F33" s="35">
        <v>0.1</v>
      </c>
      <c r="G33" s="24">
        <v>35</v>
      </c>
      <c r="H33" s="33">
        <v>0.1</v>
      </c>
      <c r="I33" s="46">
        <f ca="1" t="shared" si="0"/>
        <v>8005708.85</v>
      </c>
      <c r="J33" s="26">
        <v>70000</v>
      </c>
      <c r="K33" s="45">
        <f ca="1" t="shared" si="6"/>
        <v>700000</v>
      </c>
      <c r="L33" s="45">
        <f ca="1" t="shared" si="7"/>
        <v>160645089500</v>
      </c>
      <c r="M33" s="45">
        <f ca="1" t="shared" si="1"/>
        <v>1606450.9</v>
      </c>
      <c r="N33" s="45">
        <f ca="1" t="shared" si="2"/>
        <v>9612159.75</v>
      </c>
      <c r="O33" s="45">
        <f ca="1" t="shared" si="3"/>
        <v>96121597.5</v>
      </c>
      <c r="P33" s="45">
        <v>180</v>
      </c>
      <c r="Q33" s="45">
        <f>INT(VLOOKUP(P33,[2]装备基础!$F$4:$S$207,3,0)/[2]属性分配!$B$2*[2]属性分配!$B$3)</f>
        <v>3976</v>
      </c>
      <c r="R33" s="45">
        <f>INT(VLOOKUP(P33,[2]装备基础!$F$4:$S$207,4,0)/[2]属性分配!$B$2*[2]属性分配!$B$3)</f>
        <v>1988</v>
      </c>
      <c r="S33" s="45">
        <f>INT(VLOOKUP(P33,[2]装备基础!$F$4:$S$207,5,0)/[2]属性分配!$B$2*[2]属性分配!$B$3)</f>
        <v>994</v>
      </c>
      <c r="T33" s="45">
        <f>INT(VLOOKUP(P33,[2]装备基础!$F$4:$S$207,6,0)/[2]属性分配!$B$2*[2]属性分配!$B$3)</f>
        <v>994</v>
      </c>
      <c r="U33" s="45">
        <f>INT(VLOOKUP(P33,[2]装备基础!$F$4:$S$207,7,0)/[2]属性分配!$B$2*[2]属性分配!$B$3)</f>
        <v>994</v>
      </c>
      <c r="V33" s="45">
        <f>INT(VLOOKUP(P33,[2]装备基础!$F$4:$S$207,8,0)/[2]属性分配!$B$2*[2]属性分配!$B$3)</f>
        <v>994</v>
      </c>
      <c r="W33" s="45">
        <f>INT(VLOOKUP(P33,[2]装备基础!$F$4:$S$207,9,0)/[2]属性分配!$B$2*[2]属性分配!$B$3)</f>
        <v>3976</v>
      </c>
      <c r="X33" s="45">
        <f>INT(VLOOKUP(P33,[2]装备基础!$F$4:$S$207,10,0)/[2]属性分配!$B$2*[2]属性分配!$B$3)</f>
        <v>2650</v>
      </c>
      <c r="Y33" s="45">
        <f>INT(VLOOKUP(P33,[2]装备基础!$F$4:$S$207,11,0)/[2]属性分配!$B$2*[2]属性分配!$B$3)</f>
        <v>3312</v>
      </c>
      <c r="Z33" s="45">
        <f>INT(VLOOKUP(P33,[2]装备基础!$F$4:$S$207,12,0)/[2]属性分配!$B$2*[2]属性分配!$B$3)</f>
        <v>3312</v>
      </c>
      <c r="AA33" s="45"/>
      <c r="AB33" s="63"/>
      <c r="AC33" s="45"/>
      <c r="AD33" s="65"/>
      <c r="AE33" s="66"/>
      <c r="AF33" s="66"/>
      <c r="AG33" s="66"/>
      <c r="AH33" s="68">
        <v>15</v>
      </c>
      <c r="AI33" s="71">
        <v>0.15</v>
      </c>
      <c r="AJ33" s="68">
        <f ca="1" t="shared" si="23"/>
        <v>20770</v>
      </c>
      <c r="AK33" s="24" t="s">
        <v>451</v>
      </c>
      <c r="AL33" s="76" t="s">
        <v>305</v>
      </c>
      <c r="AM33" s="69" t="str">
        <f t="shared" si="22"/>
        <v>可将角色装备升至15星级</v>
      </c>
      <c r="AN33" s="70"/>
      <c r="AO33" s="77"/>
    </row>
    <row r="34" spans="1:35">
      <c r="A34" s="33"/>
      <c r="F34" s="41"/>
      <c r="K34" s="50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C34" s="24"/>
      <c r="AI34" s="25"/>
    </row>
    <row r="35" spans="1:11">
      <c r="A35" s="33"/>
      <c r="K35" s="50"/>
    </row>
    <row r="36" spans="1:11">
      <c r="A36" s="33"/>
      <c r="K36" s="45"/>
    </row>
    <row r="37" spans="1:1">
      <c r="A37" s="33"/>
    </row>
    <row r="38" spans="1:1">
      <c r="A38" s="33"/>
    </row>
    <row r="39" spans="1:1">
      <c r="A39" s="33"/>
    </row>
    <row r="40" spans="1:1">
      <c r="A40" s="33"/>
    </row>
    <row r="41" spans="1:1">
      <c r="A41" s="33"/>
    </row>
    <row r="42" spans="1:12">
      <c r="A42" s="33"/>
      <c r="J42" s="26">
        <v>6</v>
      </c>
      <c r="K42" s="27">
        <f>SUM($J$42:J42)</f>
        <v>6</v>
      </c>
      <c r="L42" s="27">
        <v>10</v>
      </c>
    </row>
    <row r="43" spans="1:12">
      <c r="A43" s="33"/>
      <c r="J43" s="26">
        <v>12</v>
      </c>
      <c r="K43" s="27">
        <f>SUM($J$42:J43)</f>
        <v>18</v>
      </c>
      <c r="L43" s="27">
        <v>30</v>
      </c>
    </row>
    <row r="44" spans="1:12">
      <c r="A44" s="33"/>
      <c r="J44" s="26">
        <v>30</v>
      </c>
      <c r="K44" s="27">
        <f>SUM($J$42:J44)</f>
        <v>48</v>
      </c>
      <c r="L44" s="27">
        <v>100</v>
      </c>
    </row>
    <row r="45" spans="1:12">
      <c r="A45" s="33"/>
      <c r="J45" s="26">
        <v>68</v>
      </c>
      <c r="K45" s="27">
        <f>SUM($J$42:J45)</f>
        <v>116</v>
      </c>
      <c r="L45" s="27">
        <v>300</v>
      </c>
    </row>
    <row r="46" spans="1:12">
      <c r="A46" s="33"/>
      <c r="J46" s="26">
        <v>98</v>
      </c>
      <c r="K46" s="27">
        <f>SUM($J$42:J46)</f>
        <v>214</v>
      </c>
      <c r="L46" s="27">
        <v>500</v>
      </c>
    </row>
    <row r="47" spans="1:12">
      <c r="A47" s="33"/>
      <c r="J47" s="26">
        <v>168</v>
      </c>
      <c r="K47" s="27">
        <f>SUM($J$42:J47)</f>
        <v>382</v>
      </c>
      <c r="L47" s="27">
        <v>1000</v>
      </c>
    </row>
    <row r="48" spans="1:12">
      <c r="A48" s="33"/>
      <c r="J48" s="26">
        <v>328</v>
      </c>
      <c r="K48" s="27">
        <f>SUM($J$42:J48)</f>
        <v>710</v>
      </c>
      <c r="L48" s="27">
        <v>2000</v>
      </c>
    </row>
    <row r="49" spans="10:12">
      <c r="J49" s="26">
        <v>648</v>
      </c>
      <c r="K49" s="27">
        <f>SUM($J$42:J49)</f>
        <v>1358</v>
      </c>
      <c r="L49" s="27">
        <v>5000</v>
      </c>
    </row>
  </sheetData>
  <mergeCells count="18">
    <mergeCell ref="Q1:Z1"/>
    <mergeCell ref="AA1:AC1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M26:AO26"/>
    <mergeCell ref="AM27:AO27"/>
    <mergeCell ref="AM28:AO28"/>
    <mergeCell ref="AM29:AO29"/>
    <mergeCell ref="AM30:AO30"/>
    <mergeCell ref="AM31:AO31"/>
    <mergeCell ref="AM32:AO32"/>
    <mergeCell ref="AM33:AO33"/>
  </mergeCells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6"/>
  </sheetPr>
  <dimension ref="A1:N153"/>
  <sheetViews>
    <sheetView workbookViewId="0">
      <selection activeCell="F390" sqref="F390:G390"/>
    </sheetView>
  </sheetViews>
  <sheetFormatPr defaultColWidth="9" defaultRowHeight="13.5"/>
  <cols>
    <col min="2" max="2" width="9.25833333333333"/>
    <col min="20" max="21" width="12.625"/>
  </cols>
  <sheetData>
    <row r="1" ht="16.5" spans="1:14">
      <c r="A1" s="1" t="s">
        <v>452</v>
      </c>
      <c r="B1" s="1"/>
      <c r="C1" s="1"/>
      <c r="D1" s="1"/>
      <c r="F1" s="1" t="s">
        <v>453</v>
      </c>
      <c r="G1" s="1"/>
      <c r="H1" s="1"/>
      <c r="I1" s="1"/>
      <c r="K1" s="1" t="s">
        <v>454</v>
      </c>
      <c r="L1" s="1"/>
      <c r="M1" s="1"/>
      <c r="N1" s="1"/>
    </row>
    <row r="2" ht="16.5" spans="1:14">
      <c r="A2" s="1" t="s">
        <v>455</v>
      </c>
      <c r="B2" s="1">
        <v>10</v>
      </c>
      <c r="C2" s="1" t="s">
        <v>456</v>
      </c>
      <c r="D2" s="1">
        <v>5</v>
      </c>
      <c r="F2" s="1" t="s">
        <v>455</v>
      </c>
      <c r="G2" s="1">
        <v>3</v>
      </c>
      <c r="H2" s="1" t="s">
        <v>456</v>
      </c>
      <c r="I2" s="1">
        <v>3</v>
      </c>
      <c r="K2" s="1" t="s">
        <v>455</v>
      </c>
      <c r="L2" s="1">
        <v>1</v>
      </c>
      <c r="M2" s="1" t="s">
        <v>456</v>
      </c>
      <c r="N2" s="1">
        <v>3</v>
      </c>
    </row>
    <row r="3" ht="16.5" spans="1:14">
      <c r="A3" s="2" t="s">
        <v>457</v>
      </c>
      <c r="B3" s="2" t="s">
        <v>458</v>
      </c>
      <c r="C3" s="2" t="s">
        <v>459</v>
      </c>
      <c r="D3" s="2" t="s">
        <v>460</v>
      </c>
      <c r="F3" s="2" t="s">
        <v>457</v>
      </c>
      <c r="G3" s="2" t="s">
        <v>458</v>
      </c>
      <c r="H3" s="2" t="s">
        <v>459</v>
      </c>
      <c r="I3" s="2" t="s">
        <v>460</v>
      </c>
      <c r="K3" s="2" t="s">
        <v>457</v>
      </c>
      <c r="L3" s="2" t="s">
        <v>458</v>
      </c>
      <c r="M3" s="2" t="s">
        <v>459</v>
      </c>
      <c r="N3" s="2" t="s">
        <v>460</v>
      </c>
    </row>
    <row r="4" ht="16.5" spans="1:14">
      <c r="A4" s="2">
        <v>1</v>
      </c>
      <c r="B4" s="2">
        <f>INT(VLOOKUP(A4,参照表!$AN$5:$AR$154,5,0)/$B$2/$D$2)</f>
        <v>1</v>
      </c>
      <c r="C4" s="2">
        <v>0</v>
      </c>
      <c r="D4" s="2">
        <f>B4*5</f>
        <v>5</v>
      </c>
      <c r="F4" s="2">
        <v>1</v>
      </c>
      <c r="G4" s="2">
        <f>INT(VLOOKUP(F4,参照表!$AN$5:$AZ$154,13,0)/$G$2/$I$2)</f>
        <v>13</v>
      </c>
      <c r="H4" s="2">
        <f>INT(G4*0.2)</f>
        <v>2</v>
      </c>
      <c r="I4" s="2">
        <f>G4*10</f>
        <v>130</v>
      </c>
      <c r="K4" s="2">
        <v>1</v>
      </c>
      <c r="L4" s="2">
        <f>INT(VLOOKUP(K4,参照表!$AN$5:$BH$154,21,0)/$L$2/$N$2)</f>
        <v>56</v>
      </c>
      <c r="M4" s="2">
        <f>INT(L4/3)</f>
        <v>18</v>
      </c>
      <c r="N4" s="2">
        <f>L4*50</f>
        <v>2800</v>
      </c>
    </row>
    <row r="5" ht="16.5" spans="1:14">
      <c r="A5" s="2">
        <v>2</v>
      </c>
      <c r="B5" s="2">
        <f>INT(VLOOKUP(A5,参照表!$AN$5:$AR$154,5,0)/$B$2/$D$2)</f>
        <v>2</v>
      </c>
      <c r="C5" s="2">
        <v>0</v>
      </c>
      <c r="D5" s="2">
        <f t="shared" ref="D5:D36" si="0">B5*5</f>
        <v>10</v>
      </c>
      <c r="F5" s="2">
        <v>2</v>
      </c>
      <c r="G5" s="2">
        <f>INT(VLOOKUP(F5,参照表!$AN$5:$AZ$154,13,0)/$G$2/$I$2)</f>
        <v>18</v>
      </c>
      <c r="H5" s="2">
        <f t="shared" ref="H5:H36" si="1">INT(G5*0.2)</f>
        <v>3</v>
      </c>
      <c r="I5" s="2">
        <f t="shared" ref="I5:I36" si="2">G5*10</f>
        <v>180</v>
      </c>
      <c r="K5" s="2">
        <v>2</v>
      </c>
      <c r="L5" s="2">
        <f>INT(VLOOKUP(K5,参照表!$AN$5:$BH$154,21,0)/$L$2/$N$2)</f>
        <v>75</v>
      </c>
      <c r="M5" s="2">
        <f t="shared" ref="M5:M36" si="3">INT(L5/3)</f>
        <v>25</v>
      </c>
      <c r="N5" s="2">
        <f t="shared" ref="N5:N36" si="4">L5*50</f>
        <v>3750</v>
      </c>
    </row>
    <row r="6" ht="16.5" spans="1:14">
      <c r="A6" s="2">
        <v>3</v>
      </c>
      <c r="B6" s="2">
        <f>INT(VLOOKUP(A6,参照表!$AN$5:$AR$154,5,0)/$B$2/$D$2)</f>
        <v>3</v>
      </c>
      <c r="C6" s="2">
        <v>0</v>
      </c>
      <c r="D6" s="2">
        <f t="shared" si="0"/>
        <v>15</v>
      </c>
      <c r="F6" s="2">
        <v>3</v>
      </c>
      <c r="G6" s="2">
        <f>INT(VLOOKUP(F6,参照表!$AN$5:$AZ$154,13,0)/$G$2/$I$2)</f>
        <v>22</v>
      </c>
      <c r="H6" s="2">
        <f t="shared" si="1"/>
        <v>4</v>
      </c>
      <c r="I6" s="2">
        <f t="shared" si="2"/>
        <v>220</v>
      </c>
      <c r="K6" s="2">
        <v>3</v>
      </c>
      <c r="L6" s="2">
        <f>INT(VLOOKUP(K6,参照表!$AN$5:$BH$154,21,0)/$L$2/$N$2)</f>
        <v>94</v>
      </c>
      <c r="M6" s="2">
        <f t="shared" si="3"/>
        <v>31</v>
      </c>
      <c r="N6" s="2">
        <f t="shared" si="4"/>
        <v>4700</v>
      </c>
    </row>
    <row r="7" ht="16.5" spans="1:14">
      <c r="A7" s="2">
        <v>4</v>
      </c>
      <c r="B7" s="2">
        <f>INT(VLOOKUP(A7,参照表!$AN$5:$AR$154,5,0)/$B$2/$D$2)</f>
        <v>3</v>
      </c>
      <c r="C7" s="2">
        <v>0</v>
      </c>
      <c r="D7" s="2">
        <f t="shared" si="0"/>
        <v>15</v>
      </c>
      <c r="F7" s="2">
        <v>4</v>
      </c>
      <c r="G7" s="2">
        <f>INT(VLOOKUP(F7,参照表!$AN$5:$AZ$154,13,0)/$G$2/$I$2)</f>
        <v>27</v>
      </c>
      <c r="H7" s="2">
        <f t="shared" si="1"/>
        <v>5</v>
      </c>
      <c r="I7" s="2">
        <f t="shared" si="2"/>
        <v>270</v>
      </c>
      <c r="K7" s="2">
        <v>4</v>
      </c>
      <c r="L7" s="2">
        <f>INT(VLOOKUP(K7,参照表!$AN$5:$BH$154,21,0)/$L$2/$N$2)</f>
        <v>113</v>
      </c>
      <c r="M7" s="2">
        <f t="shared" si="3"/>
        <v>37</v>
      </c>
      <c r="N7" s="2">
        <f t="shared" si="4"/>
        <v>5650</v>
      </c>
    </row>
    <row r="8" ht="16.5" spans="1:14">
      <c r="A8" s="2">
        <v>5</v>
      </c>
      <c r="B8" s="2">
        <f>INT(VLOOKUP(A8,参照表!$AN$5:$AR$154,5,0)/$B$2/$D$2)</f>
        <v>4</v>
      </c>
      <c r="C8" s="2">
        <v>0</v>
      </c>
      <c r="D8" s="2">
        <f t="shared" si="0"/>
        <v>20</v>
      </c>
      <c r="F8" s="2">
        <v>5</v>
      </c>
      <c r="G8" s="2">
        <f>INT(VLOOKUP(F8,参照表!$AN$5:$AZ$154,13,0)/$G$2/$I$2)</f>
        <v>31</v>
      </c>
      <c r="H8" s="2">
        <f t="shared" si="1"/>
        <v>6</v>
      </c>
      <c r="I8" s="2">
        <f t="shared" si="2"/>
        <v>310</v>
      </c>
      <c r="K8" s="2">
        <v>5</v>
      </c>
      <c r="L8" s="2">
        <f>INT(VLOOKUP(K8,参照表!$AN$5:$BH$154,21,0)/$L$2/$N$2)</f>
        <v>132</v>
      </c>
      <c r="M8" s="2">
        <f t="shared" si="3"/>
        <v>44</v>
      </c>
      <c r="N8" s="2">
        <f t="shared" si="4"/>
        <v>6600</v>
      </c>
    </row>
    <row r="9" ht="16.5" spans="1:14">
      <c r="A9" s="2">
        <v>6</v>
      </c>
      <c r="B9" s="2">
        <f>INT(VLOOKUP(A9,参照表!$AN$5:$AR$154,5,0)/$B$2/$D$2)</f>
        <v>5</v>
      </c>
      <c r="C9" s="2">
        <v>0</v>
      </c>
      <c r="D9" s="2">
        <f t="shared" si="0"/>
        <v>25</v>
      </c>
      <c r="F9" s="2">
        <v>6</v>
      </c>
      <c r="G9" s="2">
        <f>INT(VLOOKUP(F9,参照表!$AN$5:$AZ$154,13,0)/$G$2/$I$2)</f>
        <v>35</v>
      </c>
      <c r="H9" s="2">
        <f t="shared" si="1"/>
        <v>7</v>
      </c>
      <c r="I9" s="2">
        <f t="shared" si="2"/>
        <v>350</v>
      </c>
      <c r="K9" s="2">
        <v>6</v>
      </c>
      <c r="L9" s="2">
        <f>INT(VLOOKUP(K9,参照表!$AN$5:$BH$154,21,0)/$L$2/$N$2)</f>
        <v>150</v>
      </c>
      <c r="M9" s="2">
        <f t="shared" si="3"/>
        <v>50</v>
      </c>
      <c r="N9" s="2">
        <f t="shared" si="4"/>
        <v>7500</v>
      </c>
    </row>
    <row r="10" ht="16.5" spans="1:14">
      <c r="A10" s="2">
        <v>7</v>
      </c>
      <c r="B10" s="2">
        <f>INT(VLOOKUP(A10,参照表!$AN$5:$AR$154,5,0)/$B$2/$D$2)</f>
        <v>5</v>
      </c>
      <c r="C10" s="2">
        <v>0</v>
      </c>
      <c r="D10" s="2">
        <f t="shared" si="0"/>
        <v>25</v>
      </c>
      <c r="F10" s="2">
        <v>7</v>
      </c>
      <c r="G10" s="2">
        <f>INT(VLOOKUP(F10,参照表!$AN$5:$AZ$154,13,0)/$G$2/$I$2)</f>
        <v>40</v>
      </c>
      <c r="H10" s="2">
        <f t="shared" si="1"/>
        <v>8</v>
      </c>
      <c r="I10" s="2">
        <f t="shared" si="2"/>
        <v>400</v>
      </c>
      <c r="K10" s="2">
        <v>7</v>
      </c>
      <c r="L10" s="2">
        <f>INT(VLOOKUP(K10,参照表!$AN$5:$BH$154,21,0)/$L$2/$N$2)</f>
        <v>169</v>
      </c>
      <c r="M10" s="2">
        <f t="shared" si="3"/>
        <v>56</v>
      </c>
      <c r="N10" s="2">
        <f t="shared" si="4"/>
        <v>8450</v>
      </c>
    </row>
    <row r="11" ht="16.5" spans="1:14">
      <c r="A11" s="2">
        <v>8</v>
      </c>
      <c r="B11" s="2">
        <f>INT(VLOOKUP(A11,参照表!$AN$5:$AR$154,5,0)/$B$2/$D$2)</f>
        <v>6</v>
      </c>
      <c r="C11" s="2">
        <v>0</v>
      </c>
      <c r="D11" s="2">
        <f t="shared" si="0"/>
        <v>30</v>
      </c>
      <c r="F11" s="2">
        <v>8</v>
      </c>
      <c r="G11" s="2">
        <f>INT(VLOOKUP(F11,参照表!$AN$5:$AZ$154,13,0)/$G$2/$I$2)</f>
        <v>44</v>
      </c>
      <c r="H11" s="2">
        <f t="shared" si="1"/>
        <v>8</v>
      </c>
      <c r="I11" s="2">
        <f t="shared" si="2"/>
        <v>440</v>
      </c>
      <c r="K11" s="2">
        <v>8</v>
      </c>
      <c r="L11" s="2">
        <f>INT(VLOOKUP(K11,参照表!$AN$5:$BH$154,21,0)/$L$2/$N$2)</f>
        <v>188</v>
      </c>
      <c r="M11" s="2">
        <f t="shared" si="3"/>
        <v>62</v>
      </c>
      <c r="N11" s="2">
        <f t="shared" si="4"/>
        <v>9400</v>
      </c>
    </row>
    <row r="12" ht="16.5" spans="1:14">
      <c r="A12" s="2">
        <v>9</v>
      </c>
      <c r="B12" s="2">
        <f>INT(VLOOKUP(A12,参照表!$AN$5:$AR$154,5,0)/$B$2/$D$2)</f>
        <v>7</v>
      </c>
      <c r="C12" s="2">
        <v>0</v>
      </c>
      <c r="D12" s="2">
        <f t="shared" si="0"/>
        <v>35</v>
      </c>
      <c r="F12" s="2">
        <v>9</v>
      </c>
      <c r="G12" s="2">
        <f>INT(VLOOKUP(F12,参照表!$AN$5:$AZ$154,13,0)/$G$2/$I$2)</f>
        <v>49</v>
      </c>
      <c r="H12" s="2">
        <f t="shared" si="1"/>
        <v>9</v>
      </c>
      <c r="I12" s="2">
        <f t="shared" si="2"/>
        <v>490</v>
      </c>
      <c r="K12" s="2">
        <v>9</v>
      </c>
      <c r="L12" s="2">
        <f>INT(VLOOKUP(K12,参照表!$AN$5:$BH$154,21,0)/$L$2/$N$2)</f>
        <v>207</v>
      </c>
      <c r="M12" s="2">
        <f t="shared" si="3"/>
        <v>69</v>
      </c>
      <c r="N12" s="2">
        <f t="shared" si="4"/>
        <v>10350</v>
      </c>
    </row>
    <row r="13" ht="16.5" spans="1:14">
      <c r="A13" s="2">
        <v>10</v>
      </c>
      <c r="B13" s="2">
        <f>INT(VLOOKUP(A13,参照表!$AN$5:$AR$154,5,0)/$B$2/$D$2)</f>
        <v>7</v>
      </c>
      <c r="C13" s="2">
        <v>0</v>
      </c>
      <c r="D13" s="2">
        <f t="shared" si="0"/>
        <v>35</v>
      </c>
      <c r="F13" s="2">
        <v>10</v>
      </c>
      <c r="G13" s="2">
        <f>INT(VLOOKUP(F13,参照表!$AN$5:$AZ$154,13,0)/$G$2/$I$2)</f>
        <v>53</v>
      </c>
      <c r="H13" s="2">
        <f t="shared" si="1"/>
        <v>10</v>
      </c>
      <c r="I13" s="2">
        <f t="shared" si="2"/>
        <v>530</v>
      </c>
      <c r="K13" s="2">
        <v>10</v>
      </c>
      <c r="L13" s="2">
        <f>INT(VLOOKUP(K13,参照表!$AN$5:$BH$154,21,0)/$L$2/$N$2)</f>
        <v>226</v>
      </c>
      <c r="M13" s="2">
        <f t="shared" si="3"/>
        <v>75</v>
      </c>
      <c r="N13" s="2">
        <f t="shared" si="4"/>
        <v>11300</v>
      </c>
    </row>
    <row r="14" ht="16.5" spans="1:14">
      <c r="A14" s="2">
        <v>11</v>
      </c>
      <c r="B14" s="2">
        <f>INT(VLOOKUP(A14,参照表!$AN$5:$AR$154,5,0)/$B$2/$D$2)</f>
        <v>8</v>
      </c>
      <c r="C14" s="2">
        <v>0</v>
      </c>
      <c r="D14" s="2">
        <f t="shared" si="0"/>
        <v>40</v>
      </c>
      <c r="F14" s="2">
        <v>11</v>
      </c>
      <c r="G14" s="2">
        <f>INT(VLOOKUP(F14,参照表!$AN$5:$AZ$154,13,0)/$G$2/$I$2)</f>
        <v>58</v>
      </c>
      <c r="H14" s="2">
        <f t="shared" si="1"/>
        <v>11</v>
      </c>
      <c r="I14" s="2">
        <f t="shared" si="2"/>
        <v>580</v>
      </c>
      <c r="K14" s="2">
        <v>11</v>
      </c>
      <c r="L14" s="2">
        <f>INT(VLOOKUP(K14,参照表!$AN$5:$BH$154,21,0)/$L$2/$N$2)</f>
        <v>245</v>
      </c>
      <c r="M14" s="2">
        <f t="shared" si="3"/>
        <v>81</v>
      </c>
      <c r="N14" s="2">
        <f t="shared" si="4"/>
        <v>12250</v>
      </c>
    </row>
    <row r="15" ht="16.5" spans="1:14">
      <c r="A15" s="2">
        <v>12</v>
      </c>
      <c r="B15" s="2">
        <f>INT(VLOOKUP(A15,参照表!$AN$5:$AR$154,5,0)/$B$2/$D$2)</f>
        <v>9</v>
      </c>
      <c r="C15" s="2">
        <v>0</v>
      </c>
      <c r="D15" s="2">
        <f t="shared" si="0"/>
        <v>45</v>
      </c>
      <c r="F15" s="2">
        <v>12</v>
      </c>
      <c r="G15" s="2">
        <f>INT(VLOOKUP(F15,参照表!$AN$5:$AZ$154,13,0)/$G$2/$I$2)</f>
        <v>62</v>
      </c>
      <c r="H15" s="2">
        <f t="shared" si="1"/>
        <v>12</v>
      </c>
      <c r="I15" s="2">
        <f t="shared" si="2"/>
        <v>620</v>
      </c>
      <c r="K15" s="2">
        <v>12</v>
      </c>
      <c r="L15" s="2">
        <f>INT(VLOOKUP(K15,参照表!$AN$5:$BH$154,21,0)/$L$2/$N$2)</f>
        <v>264</v>
      </c>
      <c r="M15" s="2">
        <f t="shared" si="3"/>
        <v>88</v>
      </c>
      <c r="N15" s="2">
        <f t="shared" si="4"/>
        <v>13200</v>
      </c>
    </row>
    <row r="16" ht="16.5" spans="1:14">
      <c r="A16" s="2">
        <v>13</v>
      </c>
      <c r="B16" s="2">
        <f>INT(VLOOKUP(A16,参照表!$AN$5:$AR$154,5,0)/$B$2/$D$2)</f>
        <v>9</v>
      </c>
      <c r="C16" s="2">
        <v>0</v>
      </c>
      <c r="D16" s="2">
        <f t="shared" si="0"/>
        <v>45</v>
      </c>
      <c r="F16" s="2">
        <v>13</v>
      </c>
      <c r="G16" s="2">
        <f>INT(VLOOKUP(F16,参照表!$AN$5:$AZ$154,13,0)/$G$2/$I$2)</f>
        <v>67</v>
      </c>
      <c r="H16" s="2">
        <f t="shared" si="1"/>
        <v>13</v>
      </c>
      <c r="I16" s="2">
        <f t="shared" si="2"/>
        <v>670</v>
      </c>
      <c r="K16" s="2">
        <v>13</v>
      </c>
      <c r="L16" s="2">
        <f>INT(VLOOKUP(K16,参照表!$AN$5:$BH$154,21,0)/$L$2/$N$2)</f>
        <v>283</v>
      </c>
      <c r="M16" s="2">
        <f t="shared" si="3"/>
        <v>94</v>
      </c>
      <c r="N16" s="2">
        <f t="shared" si="4"/>
        <v>14150</v>
      </c>
    </row>
    <row r="17" ht="16.5" spans="1:14">
      <c r="A17" s="2">
        <v>14</v>
      </c>
      <c r="B17" s="2">
        <f>INT(VLOOKUP(A17,参照表!$AN$5:$AR$154,5,0)/$B$2/$D$2)</f>
        <v>10</v>
      </c>
      <c r="C17" s="2">
        <v>0</v>
      </c>
      <c r="D17" s="2">
        <f t="shared" si="0"/>
        <v>50</v>
      </c>
      <c r="F17" s="2">
        <v>14</v>
      </c>
      <c r="G17" s="2">
        <f>INT(VLOOKUP(F17,参照表!$AN$5:$AZ$154,13,0)/$G$2/$I$2)</f>
        <v>71</v>
      </c>
      <c r="H17" s="2">
        <f t="shared" si="1"/>
        <v>14</v>
      </c>
      <c r="I17" s="2">
        <f t="shared" si="2"/>
        <v>710</v>
      </c>
      <c r="K17" s="2">
        <v>14</v>
      </c>
      <c r="L17" s="2">
        <f>INT(VLOOKUP(K17,参照表!$AN$5:$BH$154,21,0)/$L$2/$N$2)</f>
        <v>302</v>
      </c>
      <c r="M17" s="2">
        <f t="shared" si="3"/>
        <v>100</v>
      </c>
      <c r="N17" s="2">
        <f t="shared" si="4"/>
        <v>15100</v>
      </c>
    </row>
    <row r="18" ht="16.5" spans="1:14">
      <c r="A18" s="2">
        <v>15</v>
      </c>
      <c r="B18" s="2">
        <f>INT(VLOOKUP(A18,参照表!$AN$5:$AR$154,5,0)/$B$2/$D$2)</f>
        <v>11</v>
      </c>
      <c r="C18" s="2">
        <v>0</v>
      </c>
      <c r="D18" s="2">
        <f t="shared" si="0"/>
        <v>55</v>
      </c>
      <c r="F18" s="2">
        <v>15</v>
      </c>
      <c r="G18" s="2">
        <f>INT(VLOOKUP(F18,参照表!$AN$5:$AZ$154,13,0)/$G$2/$I$2)</f>
        <v>76</v>
      </c>
      <c r="H18" s="2">
        <f t="shared" si="1"/>
        <v>15</v>
      </c>
      <c r="I18" s="2">
        <f t="shared" si="2"/>
        <v>760</v>
      </c>
      <c r="K18" s="2">
        <v>15</v>
      </c>
      <c r="L18" s="2">
        <f>INT(VLOOKUP(K18,参照表!$AN$5:$BH$154,21,0)/$L$2/$N$2)</f>
        <v>321</v>
      </c>
      <c r="M18" s="2">
        <f t="shared" si="3"/>
        <v>107</v>
      </c>
      <c r="N18" s="2">
        <f t="shared" si="4"/>
        <v>16050</v>
      </c>
    </row>
    <row r="19" ht="16.5" spans="1:14">
      <c r="A19" s="2">
        <v>16</v>
      </c>
      <c r="B19" s="2">
        <f>INT(VLOOKUP(A19,参照表!$AN$5:$AR$154,5,0)/$B$2/$D$2)</f>
        <v>11</v>
      </c>
      <c r="C19" s="2">
        <v>0</v>
      </c>
      <c r="D19" s="2">
        <f t="shared" si="0"/>
        <v>55</v>
      </c>
      <c r="F19" s="2">
        <v>16</v>
      </c>
      <c r="G19" s="2">
        <f>INT(VLOOKUP(F19,参照表!$AN$5:$AZ$154,13,0)/$G$2/$I$2)</f>
        <v>81</v>
      </c>
      <c r="H19" s="2">
        <f t="shared" si="1"/>
        <v>16</v>
      </c>
      <c r="I19" s="2">
        <f t="shared" si="2"/>
        <v>810</v>
      </c>
      <c r="K19" s="2">
        <v>16</v>
      </c>
      <c r="L19" s="2">
        <f>INT(VLOOKUP(K19,参照表!$AN$5:$BH$154,21,0)/$L$2/$N$2)</f>
        <v>340</v>
      </c>
      <c r="M19" s="2">
        <f t="shared" si="3"/>
        <v>113</v>
      </c>
      <c r="N19" s="2">
        <f t="shared" si="4"/>
        <v>17000</v>
      </c>
    </row>
    <row r="20" ht="16.5" spans="1:14">
      <c r="A20" s="2">
        <v>17</v>
      </c>
      <c r="B20" s="2">
        <f>INT(VLOOKUP(A20,参照表!$AN$5:$AR$154,5,0)/$B$2/$D$2)</f>
        <v>12</v>
      </c>
      <c r="C20" s="2">
        <v>0</v>
      </c>
      <c r="D20" s="2">
        <f t="shared" si="0"/>
        <v>60</v>
      </c>
      <c r="F20" s="2">
        <v>17</v>
      </c>
      <c r="G20" s="2">
        <f>INT(VLOOKUP(F20,参照表!$AN$5:$AZ$154,13,0)/$G$2/$I$2)</f>
        <v>85</v>
      </c>
      <c r="H20" s="2">
        <f t="shared" si="1"/>
        <v>17</v>
      </c>
      <c r="I20" s="2">
        <f t="shared" si="2"/>
        <v>850</v>
      </c>
      <c r="K20" s="2">
        <v>17</v>
      </c>
      <c r="L20" s="2">
        <f>INT(VLOOKUP(K20,参照表!$AN$5:$BH$154,21,0)/$L$2/$N$2)</f>
        <v>359</v>
      </c>
      <c r="M20" s="2">
        <f t="shared" si="3"/>
        <v>119</v>
      </c>
      <c r="N20" s="2">
        <f t="shared" si="4"/>
        <v>17950</v>
      </c>
    </row>
    <row r="21" ht="16.5" spans="1:14">
      <c r="A21" s="2">
        <v>18</v>
      </c>
      <c r="B21" s="2">
        <f>INT(VLOOKUP(A21,参照表!$AN$5:$AR$154,5,0)/$B$2/$D$2)</f>
        <v>12</v>
      </c>
      <c r="C21" s="2">
        <v>0</v>
      </c>
      <c r="D21" s="2">
        <f t="shared" si="0"/>
        <v>60</v>
      </c>
      <c r="F21" s="2">
        <v>18</v>
      </c>
      <c r="G21" s="2">
        <f>INT(VLOOKUP(F21,参照表!$AN$5:$AZ$154,13,0)/$G$2/$I$2)</f>
        <v>90</v>
      </c>
      <c r="H21" s="2">
        <f t="shared" si="1"/>
        <v>18</v>
      </c>
      <c r="I21" s="2">
        <f t="shared" si="2"/>
        <v>900</v>
      </c>
      <c r="K21" s="2">
        <v>18</v>
      </c>
      <c r="L21" s="2">
        <f>INT(VLOOKUP(K21,参照表!$AN$5:$BH$154,21,0)/$L$2/$N$2)</f>
        <v>378</v>
      </c>
      <c r="M21" s="2">
        <f t="shared" si="3"/>
        <v>126</v>
      </c>
      <c r="N21" s="2">
        <f t="shared" si="4"/>
        <v>18900</v>
      </c>
    </row>
    <row r="22" ht="16.5" spans="1:14">
      <c r="A22" s="2">
        <v>19</v>
      </c>
      <c r="B22" s="2">
        <f>INT(VLOOKUP(A22,参照表!$AN$5:$AR$154,5,0)/$B$2/$D$2)</f>
        <v>13</v>
      </c>
      <c r="C22" s="2">
        <v>0</v>
      </c>
      <c r="D22" s="2">
        <f t="shared" si="0"/>
        <v>65</v>
      </c>
      <c r="F22" s="2">
        <v>19</v>
      </c>
      <c r="G22" s="2">
        <f>INT(VLOOKUP(F22,参照表!$AN$5:$AZ$154,13,0)/$G$2/$I$2)</f>
        <v>94</v>
      </c>
      <c r="H22" s="2">
        <f t="shared" si="1"/>
        <v>18</v>
      </c>
      <c r="I22" s="2">
        <f t="shared" si="2"/>
        <v>940</v>
      </c>
      <c r="K22" s="2">
        <v>19</v>
      </c>
      <c r="L22" s="2">
        <f>INT(VLOOKUP(K22,参照表!$AN$5:$BH$154,21,0)/$L$2/$N$2)</f>
        <v>397</v>
      </c>
      <c r="M22" s="2">
        <f t="shared" si="3"/>
        <v>132</v>
      </c>
      <c r="N22" s="2">
        <f t="shared" si="4"/>
        <v>19850</v>
      </c>
    </row>
    <row r="23" ht="16.5" spans="1:14">
      <c r="A23" s="2">
        <v>20</v>
      </c>
      <c r="B23" s="2">
        <f>INT(VLOOKUP(A23,参照表!$AN$5:$AR$154,5,0)/$B$2/$D$2)</f>
        <v>14</v>
      </c>
      <c r="C23" s="2">
        <v>0</v>
      </c>
      <c r="D23" s="2">
        <f t="shared" si="0"/>
        <v>70</v>
      </c>
      <c r="F23" s="2">
        <v>20</v>
      </c>
      <c r="G23" s="2">
        <f>INT(VLOOKUP(F23,参照表!$AN$5:$AZ$154,13,0)/$G$2/$I$2)</f>
        <v>99</v>
      </c>
      <c r="H23" s="2">
        <f t="shared" si="1"/>
        <v>19</v>
      </c>
      <c r="I23" s="2">
        <f t="shared" si="2"/>
        <v>990</v>
      </c>
      <c r="K23" s="2">
        <v>20</v>
      </c>
      <c r="L23" s="2">
        <f>INT(VLOOKUP(K23,参照表!$AN$5:$BH$154,21,0)/$L$2/$N$2)</f>
        <v>416</v>
      </c>
      <c r="M23" s="2">
        <f t="shared" si="3"/>
        <v>138</v>
      </c>
      <c r="N23" s="2">
        <f t="shared" si="4"/>
        <v>20800</v>
      </c>
    </row>
    <row r="24" ht="16.5" spans="1:14">
      <c r="A24" s="2">
        <v>21</v>
      </c>
      <c r="B24" s="2">
        <f>INT(VLOOKUP(A24,参照表!$AN$5:$AR$154,5,0)/$B$2/$D$2)</f>
        <v>14</v>
      </c>
      <c r="C24" s="2">
        <v>0</v>
      </c>
      <c r="D24" s="2">
        <f t="shared" si="0"/>
        <v>70</v>
      </c>
      <c r="F24" s="2">
        <v>21</v>
      </c>
      <c r="G24" s="2">
        <f>INT(VLOOKUP(F24,参照表!$AN$5:$AZ$154,13,0)/$G$2/$I$2)</f>
        <v>103</v>
      </c>
      <c r="H24" s="2">
        <f t="shared" si="1"/>
        <v>20</v>
      </c>
      <c r="I24" s="2">
        <f t="shared" si="2"/>
        <v>1030</v>
      </c>
      <c r="K24" s="2">
        <v>21</v>
      </c>
      <c r="L24" s="2">
        <f>INT(VLOOKUP(K24,参照表!$AN$5:$BH$154,21,0)/$L$2/$N$2)</f>
        <v>435</v>
      </c>
      <c r="M24" s="2">
        <f t="shared" si="3"/>
        <v>145</v>
      </c>
      <c r="N24" s="2">
        <f t="shared" si="4"/>
        <v>21750</v>
      </c>
    </row>
    <row r="25" ht="16.5" spans="1:14">
      <c r="A25" s="2">
        <v>22</v>
      </c>
      <c r="B25" s="2">
        <f>INT(VLOOKUP(A25,参照表!$AN$5:$AR$154,5,0)/$B$2/$D$2)</f>
        <v>15</v>
      </c>
      <c r="C25" s="2">
        <v>0</v>
      </c>
      <c r="D25" s="2">
        <f t="shared" si="0"/>
        <v>75</v>
      </c>
      <c r="F25" s="2">
        <v>22</v>
      </c>
      <c r="G25" s="2">
        <f>INT(VLOOKUP(F25,参照表!$AN$5:$AZ$154,13,0)/$G$2/$I$2)</f>
        <v>108</v>
      </c>
      <c r="H25" s="2">
        <f t="shared" si="1"/>
        <v>21</v>
      </c>
      <c r="I25" s="2">
        <f t="shared" si="2"/>
        <v>1080</v>
      </c>
      <c r="K25" s="2">
        <v>22</v>
      </c>
      <c r="L25" s="2">
        <f>INT(VLOOKUP(K25,参照表!$AN$5:$BH$154,21,0)/$L$2/$N$2)</f>
        <v>455</v>
      </c>
      <c r="M25" s="2">
        <f t="shared" si="3"/>
        <v>151</v>
      </c>
      <c r="N25" s="2">
        <f t="shared" si="4"/>
        <v>22750</v>
      </c>
    </row>
    <row r="26" ht="16.5" spans="1:14">
      <c r="A26" s="2">
        <v>23</v>
      </c>
      <c r="B26" s="2">
        <f>INT(VLOOKUP(A26,参照表!$AN$5:$AR$154,5,0)/$B$2/$D$2)</f>
        <v>16</v>
      </c>
      <c r="C26" s="2">
        <v>0</v>
      </c>
      <c r="D26" s="2">
        <f t="shared" si="0"/>
        <v>80</v>
      </c>
      <c r="F26" s="2">
        <v>23</v>
      </c>
      <c r="G26" s="2">
        <f>INT(VLOOKUP(F26,参照表!$AN$5:$AZ$154,13,0)/$G$2/$I$2)</f>
        <v>112</v>
      </c>
      <c r="H26" s="2">
        <f t="shared" si="1"/>
        <v>22</v>
      </c>
      <c r="I26" s="2">
        <f t="shared" si="2"/>
        <v>1120</v>
      </c>
      <c r="K26" s="2">
        <v>23</v>
      </c>
      <c r="L26" s="2">
        <f>INT(VLOOKUP(K26,参照表!$AN$5:$BH$154,21,0)/$L$2/$N$2)</f>
        <v>474</v>
      </c>
      <c r="M26" s="2">
        <f t="shared" si="3"/>
        <v>158</v>
      </c>
      <c r="N26" s="2">
        <f t="shared" si="4"/>
        <v>23700</v>
      </c>
    </row>
    <row r="27" ht="16.5" spans="1:14">
      <c r="A27" s="2">
        <v>24</v>
      </c>
      <c r="B27" s="2">
        <f>INT(VLOOKUP(A27,参照表!$AN$5:$AR$154,5,0)/$B$2/$D$2)</f>
        <v>16</v>
      </c>
      <c r="C27" s="2">
        <v>0</v>
      </c>
      <c r="D27" s="2">
        <f t="shared" si="0"/>
        <v>80</v>
      </c>
      <c r="F27" s="2">
        <v>24</v>
      </c>
      <c r="G27" s="2">
        <f>INT(VLOOKUP(F27,参照表!$AN$5:$AZ$154,13,0)/$G$2/$I$2)</f>
        <v>117</v>
      </c>
      <c r="H27" s="2">
        <f t="shared" si="1"/>
        <v>23</v>
      </c>
      <c r="I27" s="2">
        <f t="shared" si="2"/>
        <v>1170</v>
      </c>
      <c r="K27" s="2">
        <v>24</v>
      </c>
      <c r="L27" s="2">
        <f>INT(VLOOKUP(K27,参照表!$AN$5:$BH$154,21,0)/$L$2/$N$2)</f>
        <v>493</v>
      </c>
      <c r="M27" s="2">
        <f t="shared" si="3"/>
        <v>164</v>
      </c>
      <c r="N27" s="2">
        <f t="shared" si="4"/>
        <v>24650</v>
      </c>
    </row>
    <row r="28" ht="16.5" spans="1:14">
      <c r="A28" s="2">
        <v>25</v>
      </c>
      <c r="B28" s="2">
        <f>INT(VLOOKUP(A28,参照表!$AN$5:$AR$154,5,0)/$B$2/$D$2)</f>
        <v>17</v>
      </c>
      <c r="C28" s="2">
        <v>0</v>
      </c>
      <c r="D28" s="2">
        <f t="shared" si="0"/>
        <v>85</v>
      </c>
      <c r="F28" s="2">
        <v>25</v>
      </c>
      <c r="G28" s="2">
        <f>INT(VLOOKUP(F28,参照表!$AN$5:$AZ$154,13,0)/$G$2/$I$2)</f>
        <v>122</v>
      </c>
      <c r="H28" s="2">
        <f t="shared" si="1"/>
        <v>24</v>
      </c>
      <c r="I28" s="2">
        <f t="shared" si="2"/>
        <v>1220</v>
      </c>
      <c r="K28" s="2">
        <v>25</v>
      </c>
      <c r="L28" s="2">
        <f>INT(VLOOKUP(K28,参照表!$AN$5:$BH$154,21,0)/$L$2/$N$2)</f>
        <v>512</v>
      </c>
      <c r="M28" s="2">
        <f t="shared" si="3"/>
        <v>170</v>
      </c>
      <c r="N28" s="2">
        <f t="shared" si="4"/>
        <v>25600</v>
      </c>
    </row>
    <row r="29" ht="16.5" spans="1:14">
      <c r="A29" s="2">
        <v>26</v>
      </c>
      <c r="B29" s="2">
        <f>INT(VLOOKUP(A29,参照表!$AN$5:$AR$154,5,0)/$B$2/$D$2)</f>
        <v>18</v>
      </c>
      <c r="C29" s="2">
        <v>0</v>
      </c>
      <c r="D29" s="2">
        <f t="shared" si="0"/>
        <v>90</v>
      </c>
      <c r="F29" s="2">
        <v>26</v>
      </c>
      <c r="G29" s="2">
        <f>INT(VLOOKUP(F29,参照表!$AN$5:$AZ$154,13,0)/$G$2/$I$2)</f>
        <v>126</v>
      </c>
      <c r="H29" s="2">
        <f t="shared" si="1"/>
        <v>25</v>
      </c>
      <c r="I29" s="2">
        <f t="shared" si="2"/>
        <v>1260</v>
      </c>
      <c r="K29" s="2">
        <v>26</v>
      </c>
      <c r="L29" s="2">
        <f>INT(VLOOKUP(K29,参照表!$AN$5:$BH$154,21,0)/$L$2/$N$2)</f>
        <v>532</v>
      </c>
      <c r="M29" s="2">
        <f t="shared" si="3"/>
        <v>177</v>
      </c>
      <c r="N29" s="2">
        <f t="shared" si="4"/>
        <v>26600</v>
      </c>
    </row>
    <row r="30" ht="16.5" spans="1:14">
      <c r="A30" s="2">
        <v>27</v>
      </c>
      <c r="B30" s="2">
        <f>INT(VLOOKUP(A30,参照表!$AN$5:$AR$154,5,0)/$B$2/$D$2)</f>
        <v>18</v>
      </c>
      <c r="C30" s="2">
        <v>0</v>
      </c>
      <c r="D30" s="2">
        <f t="shared" si="0"/>
        <v>90</v>
      </c>
      <c r="F30" s="2">
        <v>27</v>
      </c>
      <c r="G30" s="2">
        <f>INT(VLOOKUP(F30,参照表!$AN$5:$AZ$154,13,0)/$G$2/$I$2)</f>
        <v>131</v>
      </c>
      <c r="H30" s="2">
        <f t="shared" si="1"/>
        <v>26</v>
      </c>
      <c r="I30" s="2">
        <f t="shared" si="2"/>
        <v>1310</v>
      </c>
      <c r="K30" s="2">
        <v>27</v>
      </c>
      <c r="L30" s="2">
        <f>INT(VLOOKUP(K30,参照表!$AN$5:$BH$154,21,0)/$L$2/$N$2)</f>
        <v>551</v>
      </c>
      <c r="M30" s="2">
        <f t="shared" si="3"/>
        <v>183</v>
      </c>
      <c r="N30" s="2">
        <f t="shared" si="4"/>
        <v>27550</v>
      </c>
    </row>
    <row r="31" ht="16.5" spans="1:14">
      <c r="A31" s="2">
        <v>28</v>
      </c>
      <c r="B31" s="2">
        <f>INT(VLOOKUP(A31,参照表!$AN$5:$AR$154,5,0)/$B$2/$D$2)</f>
        <v>19</v>
      </c>
      <c r="C31" s="2">
        <v>0</v>
      </c>
      <c r="D31" s="2">
        <f t="shared" si="0"/>
        <v>95</v>
      </c>
      <c r="F31" s="2">
        <v>28</v>
      </c>
      <c r="G31" s="2">
        <f>INT(VLOOKUP(F31,参照表!$AN$5:$AZ$154,13,0)/$G$2/$I$2)</f>
        <v>135</v>
      </c>
      <c r="H31" s="2">
        <f t="shared" si="1"/>
        <v>27</v>
      </c>
      <c r="I31" s="2">
        <f t="shared" si="2"/>
        <v>1350</v>
      </c>
      <c r="K31" s="2">
        <v>28</v>
      </c>
      <c r="L31" s="2">
        <f>INT(VLOOKUP(K31,参照表!$AN$5:$BH$154,21,0)/$L$2/$N$2)</f>
        <v>570</v>
      </c>
      <c r="M31" s="2">
        <f t="shared" si="3"/>
        <v>190</v>
      </c>
      <c r="N31" s="2">
        <f t="shared" si="4"/>
        <v>28500</v>
      </c>
    </row>
    <row r="32" ht="16.5" spans="1:14">
      <c r="A32" s="2">
        <v>29</v>
      </c>
      <c r="B32" s="2">
        <f>INT(VLOOKUP(A32,参照表!$AN$5:$AR$154,5,0)/$B$2/$D$2)</f>
        <v>20</v>
      </c>
      <c r="C32" s="2">
        <v>0</v>
      </c>
      <c r="D32" s="2">
        <f t="shared" si="0"/>
        <v>100</v>
      </c>
      <c r="F32" s="2">
        <v>29</v>
      </c>
      <c r="G32" s="2">
        <f>INT(VLOOKUP(F32,参照表!$AN$5:$AZ$154,13,0)/$G$2/$I$2)</f>
        <v>140</v>
      </c>
      <c r="H32" s="2">
        <f t="shared" si="1"/>
        <v>28</v>
      </c>
      <c r="I32" s="2">
        <f t="shared" si="2"/>
        <v>1400</v>
      </c>
      <c r="K32" s="2">
        <v>29</v>
      </c>
      <c r="L32" s="2">
        <f>INT(VLOOKUP(K32,参照表!$AN$5:$BH$154,21,0)/$L$2/$N$2)</f>
        <v>589</v>
      </c>
      <c r="M32" s="2">
        <f t="shared" si="3"/>
        <v>196</v>
      </c>
      <c r="N32" s="2">
        <f t="shared" si="4"/>
        <v>29450</v>
      </c>
    </row>
    <row r="33" ht="16.5" spans="1:14">
      <c r="A33" s="2">
        <v>30</v>
      </c>
      <c r="B33" s="2">
        <f>INT(VLOOKUP(A33,参照表!$AN$5:$AR$154,5,0)/$B$2/$D$2)</f>
        <v>20</v>
      </c>
      <c r="C33" s="2">
        <v>0</v>
      </c>
      <c r="D33" s="2">
        <f t="shared" si="0"/>
        <v>100</v>
      </c>
      <c r="F33" s="2">
        <v>30</v>
      </c>
      <c r="G33" s="2">
        <f>INT(VLOOKUP(F33,参照表!$AN$5:$AZ$154,13,0)/$G$2/$I$2)</f>
        <v>145</v>
      </c>
      <c r="H33" s="2">
        <f t="shared" si="1"/>
        <v>29</v>
      </c>
      <c r="I33" s="2">
        <f t="shared" si="2"/>
        <v>1450</v>
      </c>
      <c r="K33" s="2">
        <v>30</v>
      </c>
      <c r="L33" s="2">
        <f>INT(VLOOKUP(K33,参照表!$AN$5:$BH$154,21,0)/$L$2/$N$2)</f>
        <v>609</v>
      </c>
      <c r="M33" s="2">
        <f t="shared" si="3"/>
        <v>203</v>
      </c>
      <c r="N33" s="2">
        <f t="shared" si="4"/>
        <v>30450</v>
      </c>
    </row>
    <row r="34" ht="16.5" spans="1:14">
      <c r="A34" s="2">
        <v>31</v>
      </c>
      <c r="B34" s="2">
        <f>INT(VLOOKUP(A34,参照表!$AN$5:$AR$154,5,0)/$B$2/$D$2)</f>
        <v>21</v>
      </c>
      <c r="C34" s="2">
        <v>0</v>
      </c>
      <c r="D34" s="2">
        <f t="shared" si="0"/>
        <v>105</v>
      </c>
      <c r="F34" s="2">
        <v>31</v>
      </c>
      <c r="G34" s="2">
        <f>INT(VLOOKUP(F34,参照表!$AN$5:$AZ$154,13,0)/$G$2/$I$2)</f>
        <v>149</v>
      </c>
      <c r="H34" s="2">
        <f t="shared" si="1"/>
        <v>29</v>
      </c>
      <c r="I34" s="2">
        <f t="shared" si="2"/>
        <v>1490</v>
      </c>
      <c r="K34" s="2">
        <v>31</v>
      </c>
      <c r="L34" s="2">
        <f>INT(VLOOKUP(K34,参照表!$AN$5:$BH$154,21,0)/$L$2/$N$2)</f>
        <v>628</v>
      </c>
      <c r="M34" s="2">
        <f t="shared" si="3"/>
        <v>209</v>
      </c>
      <c r="N34" s="2">
        <f t="shared" si="4"/>
        <v>31400</v>
      </c>
    </row>
    <row r="35" ht="16.5" spans="1:14">
      <c r="A35" s="2">
        <v>32</v>
      </c>
      <c r="B35" s="2">
        <f>INT(VLOOKUP(A35,参照表!$AN$5:$AR$154,5,0)/$B$2/$D$2)</f>
        <v>22</v>
      </c>
      <c r="C35" s="2">
        <v>0</v>
      </c>
      <c r="D35" s="2">
        <f t="shared" si="0"/>
        <v>110</v>
      </c>
      <c r="F35" s="2">
        <v>32</v>
      </c>
      <c r="G35" s="2">
        <f>INT(VLOOKUP(F35,参照表!$AN$5:$AZ$154,13,0)/$G$2/$I$2)</f>
        <v>154</v>
      </c>
      <c r="H35" s="2">
        <f t="shared" si="1"/>
        <v>30</v>
      </c>
      <c r="I35" s="2">
        <f t="shared" si="2"/>
        <v>1540</v>
      </c>
      <c r="K35" s="2">
        <v>32</v>
      </c>
      <c r="L35" s="2">
        <f>INT(VLOOKUP(K35,参照表!$AN$5:$BH$154,21,0)/$L$2/$N$2)</f>
        <v>647</v>
      </c>
      <c r="M35" s="2">
        <f t="shared" si="3"/>
        <v>215</v>
      </c>
      <c r="N35" s="2">
        <f t="shared" si="4"/>
        <v>32350</v>
      </c>
    </row>
    <row r="36" ht="16.5" spans="1:14">
      <c r="A36" s="2">
        <v>33</v>
      </c>
      <c r="B36" s="2">
        <f>INT(VLOOKUP(A36,参照表!$AN$5:$AR$154,5,0)/$B$2/$D$2)</f>
        <v>22</v>
      </c>
      <c r="C36" s="2">
        <v>0</v>
      </c>
      <c r="D36" s="2">
        <f t="shared" si="0"/>
        <v>110</v>
      </c>
      <c r="F36" s="2">
        <v>33</v>
      </c>
      <c r="G36" s="2">
        <f>INT(VLOOKUP(F36,参照表!$AN$5:$AZ$154,13,0)/$G$2/$I$2)</f>
        <v>158</v>
      </c>
      <c r="H36" s="2">
        <f t="shared" si="1"/>
        <v>31</v>
      </c>
      <c r="I36" s="2">
        <f t="shared" si="2"/>
        <v>1580</v>
      </c>
      <c r="K36" s="2">
        <v>33</v>
      </c>
      <c r="L36" s="2">
        <f>INT(VLOOKUP(K36,参照表!$AN$5:$BH$154,21,0)/$L$2/$N$2)</f>
        <v>667</v>
      </c>
      <c r="M36" s="2">
        <f t="shared" si="3"/>
        <v>222</v>
      </c>
      <c r="N36" s="2">
        <f t="shared" si="4"/>
        <v>33350</v>
      </c>
    </row>
    <row r="37" ht="16.5" spans="1:14">
      <c r="A37" s="2">
        <v>34</v>
      </c>
      <c r="B37" s="2">
        <f>INT(VLOOKUP(A37,参照表!$AN$5:$AR$154,5,0)/$B$2/$D$2)</f>
        <v>23</v>
      </c>
      <c r="C37" s="2">
        <v>0</v>
      </c>
      <c r="D37" s="2">
        <f t="shared" ref="D37:D68" si="5">B37*5</f>
        <v>115</v>
      </c>
      <c r="F37" s="2">
        <v>34</v>
      </c>
      <c r="G37" s="2">
        <f>INT(VLOOKUP(F37,参照表!$AN$5:$AZ$154,13,0)/$G$2/$I$2)</f>
        <v>163</v>
      </c>
      <c r="H37" s="2">
        <f t="shared" ref="H37:H68" si="6">INT(G37*0.2)</f>
        <v>32</v>
      </c>
      <c r="I37" s="2">
        <f t="shared" ref="I37:I68" si="7">G37*10</f>
        <v>1630</v>
      </c>
      <c r="K37" s="2">
        <v>34</v>
      </c>
      <c r="L37" s="2">
        <f>INT(VLOOKUP(K37,参照表!$AN$5:$BH$154,21,0)/$L$2/$N$2)</f>
        <v>686</v>
      </c>
      <c r="M37" s="2">
        <f t="shared" ref="M37:M68" si="8">INT(L37/3)</f>
        <v>228</v>
      </c>
      <c r="N37" s="2">
        <f t="shared" ref="N37:N68" si="9">L37*50</f>
        <v>34300</v>
      </c>
    </row>
    <row r="38" ht="16.5" spans="1:14">
      <c r="A38" s="2">
        <v>35</v>
      </c>
      <c r="B38" s="2">
        <f>INT(VLOOKUP(A38,参照表!$AN$5:$AR$154,5,0)/$B$2/$D$2)</f>
        <v>24</v>
      </c>
      <c r="C38" s="2">
        <v>0</v>
      </c>
      <c r="D38" s="2">
        <f t="shared" si="5"/>
        <v>120</v>
      </c>
      <c r="F38" s="2">
        <v>35</v>
      </c>
      <c r="G38" s="2">
        <f>INT(VLOOKUP(F38,参照表!$AN$5:$AZ$154,13,0)/$G$2/$I$2)</f>
        <v>168</v>
      </c>
      <c r="H38" s="2">
        <f t="shared" si="6"/>
        <v>33</v>
      </c>
      <c r="I38" s="2">
        <f t="shared" si="7"/>
        <v>1680</v>
      </c>
      <c r="K38" s="2">
        <v>35</v>
      </c>
      <c r="L38" s="2">
        <f>INT(VLOOKUP(K38,参照表!$AN$5:$BH$154,21,0)/$L$2/$N$2)</f>
        <v>706</v>
      </c>
      <c r="M38" s="2">
        <f t="shared" si="8"/>
        <v>235</v>
      </c>
      <c r="N38" s="2">
        <f t="shared" si="9"/>
        <v>35300</v>
      </c>
    </row>
    <row r="39" ht="16.5" spans="1:14">
      <c r="A39" s="2">
        <v>36</v>
      </c>
      <c r="B39" s="2">
        <f>INT(VLOOKUP(A39,参照表!$AN$5:$AR$154,5,0)/$B$2/$D$2)</f>
        <v>24</v>
      </c>
      <c r="C39" s="2">
        <v>0</v>
      </c>
      <c r="D39" s="2">
        <f t="shared" si="5"/>
        <v>120</v>
      </c>
      <c r="F39" s="2">
        <v>36</v>
      </c>
      <c r="G39" s="2">
        <f>INT(VLOOKUP(F39,参照表!$AN$5:$AZ$154,13,0)/$G$2/$I$2)</f>
        <v>172</v>
      </c>
      <c r="H39" s="2">
        <f t="shared" si="6"/>
        <v>34</v>
      </c>
      <c r="I39" s="2">
        <f t="shared" si="7"/>
        <v>1720</v>
      </c>
      <c r="K39" s="2">
        <v>36</v>
      </c>
      <c r="L39" s="2">
        <f>INT(VLOOKUP(K39,参照表!$AN$5:$BH$154,21,0)/$L$2/$N$2)</f>
        <v>725</v>
      </c>
      <c r="M39" s="2">
        <f t="shared" si="8"/>
        <v>241</v>
      </c>
      <c r="N39" s="2">
        <f t="shared" si="9"/>
        <v>36250</v>
      </c>
    </row>
    <row r="40" ht="16.5" spans="1:14">
      <c r="A40" s="2">
        <v>37</v>
      </c>
      <c r="B40" s="2">
        <f>INT(VLOOKUP(A40,参照表!$AN$5:$AR$154,5,0)/$B$2/$D$2)</f>
        <v>25</v>
      </c>
      <c r="C40" s="2">
        <v>0</v>
      </c>
      <c r="D40" s="2">
        <f t="shared" si="5"/>
        <v>125</v>
      </c>
      <c r="F40" s="2">
        <v>37</v>
      </c>
      <c r="G40" s="2">
        <f>INT(VLOOKUP(F40,参照表!$AN$5:$AZ$154,13,0)/$G$2/$I$2)</f>
        <v>177</v>
      </c>
      <c r="H40" s="2">
        <f t="shared" si="6"/>
        <v>35</v>
      </c>
      <c r="I40" s="2">
        <f t="shared" si="7"/>
        <v>1770</v>
      </c>
      <c r="K40" s="2">
        <v>37</v>
      </c>
      <c r="L40" s="2">
        <f>INT(VLOOKUP(K40,参照表!$AN$5:$BH$154,21,0)/$L$2/$N$2)</f>
        <v>745</v>
      </c>
      <c r="M40" s="2">
        <f t="shared" si="8"/>
        <v>248</v>
      </c>
      <c r="N40" s="2">
        <f t="shared" si="9"/>
        <v>37250</v>
      </c>
    </row>
    <row r="41" ht="16.5" spans="1:14">
      <c r="A41" s="2">
        <v>38</v>
      </c>
      <c r="B41" s="2">
        <f>INT(VLOOKUP(A41,参照表!$AN$5:$AR$154,5,0)/$B$2/$D$2)</f>
        <v>26</v>
      </c>
      <c r="C41" s="2">
        <v>0</v>
      </c>
      <c r="D41" s="2">
        <f t="shared" si="5"/>
        <v>130</v>
      </c>
      <c r="F41" s="2">
        <v>38</v>
      </c>
      <c r="G41" s="2">
        <f>INT(VLOOKUP(F41,参照表!$AN$5:$AZ$154,13,0)/$G$2/$I$2)</f>
        <v>182</v>
      </c>
      <c r="H41" s="2">
        <f t="shared" si="6"/>
        <v>36</v>
      </c>
      <c r="I41" s="2">
        <f t="shared" si="7"/>
        <v>1820</v>
      </c>
      <c r="K41" s="2">
        <v>38</v>
      </c>
      <c r="L41" s="2">
        <f>INT(VLOOKUP(K41,参照表!$AN$5:$BH$154,21,0)/$L$2/$N$2)</f>
        <v>764</v>
      </c>
      <c r="M41" s="2">
        <f t="shared" si="8"/>
        <v>254</v>
      </c>
      <c r="N41" s="2">
        <f t="shared" si="9"/>
        <v>38200</v>
      </c>
    </row>
    <row r="42" ht="16.5" spans="1:14">
      <c r="A42" s="2">
        <v>39</v>
      </c>
      <c r="B42" s="2">
        <f>INT(VLOOKUP(A42,参照表!$AN$5:$AR$154,5,0)/$B$2/$D$2)</f>
        <v>26</v>
      </c>
      <c r="C42" s="2">
        <v>0</v>
      </c>
      <c r="D42" s="2">
        <f t="shared" si="5"/>
        <v>130</v>
      </c>
      <c r="F42" s="2">
        <v>39</v>
      </c>
      <c r="G42" s="2">
        <f>INT(VLOOKUP(F42,参照表!$AN$5:$AZ$154,13,0)/$G$2/$I$2)</f>
        <v>186</v>
      </c>
      <c r="H42" s="2">
        <f t="shared" si="6"/>
        <v>37</v>
      </c>
      <c r="I42" s="2">
        <f t="shared" si="7"/>
        <v>1860</v>
      </c>
      <c r="K42" s="2">
        <v>39</v>
      </c>
      <c r="L42" s="2">
        <f>INT(VLOOKUP(K42,参照表!$AN$5:$BH$154,21,0)/$L$2/$N$2)</f>
        <v>784</v>
      </c>
      <c r="M42" s="2">
        <f t="shared" si="8"/>
        <v>261</v>
      </c>
      <c r="N42" s="2">
        <f t="shared" si="9"/>
        <v>39200</v>
      </c>
    </row>
    <row r="43" ht="16.5" spans="1:14">
      <c r="A43" s="2">
        <v>40</v>
      </c>
      <c r="B43" s="2">
        <f>INT(VLOOKUP(A43,参照表!$AN$5:$AR$154,5,0)/$B$2/$D$2)</f>
        <v>27</v>
      </c>
      <c r="C43" s="2">
        <v>0</v>
      </c>
      <c r="D43" s="2">
        <f t="shared" si="5"/>
        <v>135</v>
      </c>
      <c r="F43" s="2">
        <v>40</v>
      </c>
      <c r="G43" s="2">
        <f>INT(VLOOKUP(F43,参照表!$AN$5:$AZ$154,13,0)/$G$2/$I$2)</f>
        <v>191</v>
      </c>
      <c r="H43" s="2">
        <f t="shared" si="6"/>
        <v>38</v>
      </c>
      <c r="I43" s="2">
        <f t="shared" si="7"/>
        <v>1910</v>
      </c>
      <c r="K43" s="2">
        <v>40</v>
      </c>
      <c r="L43" s="2">
        <f>INT(VLOOKUP(K43,参照表!$AN$5:$BH$154,21,0)/$L$2/$N$2)</f>
        <v>804</v>
      </c>
      <c r="M43" s="2">
        <f t="shared" si="8"/>
        <v>268</v>
      </c>
      <c r="N43" s="2">
        <f t="shared" si="9"/>
        <v>40200</v>
      </c>
    </row>
    <row r="44" ht="16.5" spans="1:14">
      <c r="A44" s="2">
        <v>41</v>
      </c>
      <c r="B44" s="2">
        <f>INT(VLOOKUP(A44,参照表!$AN$5:$AR$154,5,0)/$B$2/$D$2)</f>
        <v>28</v>
      </c>
      <c r="C44" s="2">
        <v>0</v>
      </c>
      <c r="D44" s="2">
        <f t="shared" si="5"/>
        <v>140</v>
      </c>
      <c r="F44" s="2">
        <v>41</v>
      </c>
      <c r="G44" s="2">
        <f>INT(VLOOKUP(F44,参照表!$AN$5:$AZ$154,13,0)/$G$2/$I$2)</f>
        <v>196</v>
      </c>
      <c r="H44" s="2">
        <f t="shared" si="6"/>
        <v>39</v>
      </c>
      <c r="I44" s="2">
        <f t="shared" si="7"/>
        <v>1960</v>
      </c>
      <c r="K44" s="2">
        <v>41</v>
      </c>
      <c r="L44" s="2">
        <f>INT(VLOOKUP(K44,参照表!$AN$5:$BH$154,21,0)/$L$2/$N$2)</f>
        <v>823</v>
      </c>
      <c r="M44" s="2">
        <f t="shared" si="8"/>
        <v>274</v>
      </c>
      <c r="N44" s="2">
        <f t="shared" si="9"/>
        <v>41150</v>
      </c>
    </row>
    <row r="45" ht="16.5" spans="1:14">
      <c r="A45" s="2">
        <v>42</v>
      </c>
      <c r="B45" s="2">
        <f>INT(VLOOKUP(A45,参照表!$AN$5:$AR$154,5,0)/$B$2/$D$2)</f>
        <v>28</v>
      </c>
      <c r="C45" s="2">
        <v>0</v>
      </c>
      <c r="D45" s="2">
        <f t="shared" si="5"/>
        <v>140</v>
      </c>
      <c r="F45" s="2">
        <v>42</v>
      </c>
      <c r="G45" s="2">
        <f>INT(VLOOKUP(F45,参照表!$AN$5:$AZ$154,13,0)/$G$2/$I$2)</f>
        <v>200</v>
      </c>
      <c r="H45" s="2">
        <f t="shared" si="6"/>
        <v>40</v>
      </c>
      <c r="I45" s="2">
        <f t="shared" si="7"/>
        <v>2000</v>
      </c>
      <c r="K45" s="2">
        <v>42</v>
      </c>
      <c r="L45" s="2">
        <f>INT(VLOOKUP(K45,参照表!$AN$5:$BH$154,21,0)/$L$2/$N$2)</f>
        <v>843</v>
      </c>
      <c r="M45" s="2">
        <f t="shared" si="8"/>
        <v>281</v>
      </c>
      <c r="N45" s="2">
        <f t="shared" si="9"/>
        <v>42150</v>
      </c>
    </row>
    <row r="46" ht="16.5" spans="1:14">
      <c r="A46" s="2">
        <v>43</v>
      </c>
      <c r="B46" s="2">
        <f>INT(VLOOKUP(A46,参照表!$AN$5:$AR$154,5,0)/$B$2/$D$2)</f>
        <v>29</v>
      </c>
      <c r="C46" s="2">
        <v>0</v>
      </c>
      <c r="D46" s="2">
        <f t="shared" si="5"/>
        <v>145</v>
      </c>
      <c r="F46" s="2">
        <v>43</v>
      </c>
      <c r="G46" s="2">
        <f>INT(VLOOKUP(F46,参照表!$AN$5:$AZ$154,13,0)/$G$2/$I$2)</f>
        <v>205</v>
      </c>
      <c r="H46" s="2">
        <f t="shared" si="6"/>
        <v>41</v>
      </c>
      <c r="I46" s="2">
        <f t="shared" si="7"/>
        <v>2050</v>
      </c>
      <c r="K46" s="2">
        <v>43</v>
      </c>
      <c r="L46" s="2">
        <f>INT(VLOOKUP(K46,参照表!$AN$5:$BH$154,21,0)/$L$2/$N$2)</f>
        <v>862</v>
      </c>
      <c r="M46" s="2">
        <f t="shared" si="8"/>
        <v>287</v>
      </c>
      <c r="N46" s="2">
        <f t="shared" si="9"/>
        <v>43100</v>
      </c>
    </row>
    <row r="47" ht="16.5" spans="1:14">
      <c r="A47" s="2">
        <v>44</v>
      </c>
      <c r="B47" s="2">
        <f>INT(VLOOKUP(A47,参照表!$AN$5:$AR$154,5,0)/$B$2/$D$2)</f>
        <v>30</v>
      </c>
      <c r="C47" s="2">
        <v>0</v>
      </c>
      <c r="D47" s="2">
        <f t="shared" si="5"/>
        <v>150</v>
      </c>
      <c r="F47" s="2">
        <v>44</v>
      </c>
      <c r="G47" s="2">
        <f>INT(VLOOKUP(F47,参照表!$AN$5:$AZ$154,13,0)/$G$2/$I$2)</f>
        <v>210</v>
      </c>
      <c r="H47" s="2">
        <f t="shared" si="6"/>
        <v>42</v>
      </c>
      <c r="I47" s="2">
        <f t="shared" si="7"/>
        <v>2100</v>
      </c>
      <c r="K47" s="2">
        <v>44</v>
      </c>
      <c r="L47" s="2">
        <f>INT(VLOOKUP(K47,参照表!$AN$5:$BH$154,21,0)/$L$2/$N$2)</f>
        <v>882</v>
      </c>
      <c r="M47" s="2">
        <f t="shared" si="8"/>
        <v>294</v>
      </c>
      <c r="N47" s="2">
        <f t="shared" si="9"/>
        <v>44100</v>
      </c>
    </row>
    <row r="48" ht="16.5" spans="1:14">
      <c r="A48" s="2">
        <v>45</v>
      </c>
      <c r="B48" s="2">
        <f>INT(VLOOKUP(A48,参照表!$AN$5:$AR$154,5,0)/$B$2/$D$2)</f>
        <v>30</v>
      </c>
      <c r="C48" s="2">
        <v>0</v>
      </c>
      <c r="D48" s="2">
        <f t="shared" si="5"/>
        <v>150</v>
      </c>
      <c r="F48" s="2">
        <v>45</v>
      </c>
      <c r="G48" s="2">
        <f>INT(VLOOKUP(F48,参照表!$AN$5:$AZ$154,13,0)/$G$2/$I$2)</f>
        <v>214</v>
      </c>
      <c r="H48" s="2">
        <f t="shared" si="6"/>
        <v>42</v>
      </c>
      <c r="I48" s="2">
        <f t="shared" si="7"/>
        <v>2140</v>
      </c>
      <c r="K48" s="2">
        <v>45</v>
      </c>
      <c r="L48" s="2">
        <f>INT(VLOOKUP(K48,参照表!$AN$5:$BH$154,21,0)/$L$2/$N$2)</f>
        <v>902</v>
      </c>
      <c r="M48" s="2">
        <f t="shared" si="8"/>
        <v>300</v>
      </c>
      <c r="N48" s="2">
        <f t="shared" si="9"/>
        <v>45100</v>
      </c>
    </row>
    <row r="49" ht="16.5" spans="1:14">
      <c r="A49" s="2">
        <v>46</v>
      </c>
      <c r="B49" s="2">
        <f>INT(VLOOKUP(A49,参照表!$AN$5:$AR$154,5,0)/$B$2/$D$2)</f>
        <v>31</v>
      </c>
      <c r="C49" s="2">
        <v>0</v>
      </c>
      <c r="D49" s="2">
        <f t="shared" si="5"/>
        <v>155</v>
      </c>
      <c r="F49" s="2">
        <v>46</v>
      </c>
      <c r="G49" s="2">
        <f>INT(VLOOKUP(F49,参照表!$AN$5:$AZ$154,13,0)/$G$2/$I$2)</f>
        <v>219</v>
      </c>
      <c r="H49" s="2">
        <f t="shared" si="6"/>
        <v>43</v>
      </c>
      <c r="I49" s="2">
        <f t="shared" si="7"/>
        <v>2190</v>
      </c>
      <c r="K49" s="2">
        <v>46</v>
      </c>
      <c r="L49" s="2">
        <f>INT(VLOOKUP(K49,参照表!$AN$5:$BH$154,21,0)/$L$2/$N$2)</f>
        <v>921</v>
      </c>
      <c r="M49" s="2">
        <f t="shared" si="8"/>
        <v>307</v>
      </c>
      <c r="N49" s="2">
        <f t="shared" si="9"/>
        <v>46050</v>
      </c>
    </row>
    <row r="50" ht="16.5" spans="1:14">
      <c r="A50" s="2">
        <v>47</v>
      </c>
      <c r="B50" s="2">
        <f>INT(VLOOKUP(A50,参照表!$AN$5:$AR$154,5,0)/$B$2/$D$2)</f>
        <v>32</v>
      </c>
      <c r="C50" s="2">
        <v>0</v>
      </c>
      <c r="D50" s="2">
        <f t="shared" si="5"/>
        <v>160</v>
      </c>
      <c r="F50" s="2">
        <v>47</v>
      </c>
      <c r="G50" s="2">
        <f>INT(VLOOKUP(F50,参照表!$AN$5:$AZ$154,13,0)/$G$2/$I$2)</f>
        <v>224</v>
      </c>
      <c r="H50" s="2">
        <f t="shared" si="6"/>
        <v>44</v>
      </c>
      <c r="I50" s="2">
        <f t="shared" si="7"/>
        <v>2240</v>
      </c>
      <c r="K50" s="2">
        <v>47</v>
      </c>
      <c r="L50" s="2">
        <f>INT(VLOOKUP(K50,参照表!$AN$5:$BH$154,21,0)/$L$2/$N$2)</f>
        <v>941</v>
      </c>
      <c r="M50" s="2">
        <f t="shared" si="8"/>
        <v>313</v>
      </c>
      <c r="N50" s="2">
        <f t="shared" si="9"/>
        <v>47050</v>
      </c>
    </row>
    <row r="51" ht="16.5" spans="1:14">
      <c r="A51" s="2">
        <v>48</v>
      </c>
      <c r="B51" s="2">
        <f>INT(VLOOKUP(A51,参照表!$AN$5:$AR$154,5,0)/$B$2/$D$2)</f>
        <v>32</v>
      </c>
      <c r="C51" s="2">
        <v>0</v>
      </c>
      <c r="D51" s="2">
        <f t="shared" si="5"/>
        <v>160</v>
      </c>
      <c r="F51" s="2">
        <v>48</v>
      </c>
      <c r="G51" s="2">
        <f>INT(VLOOKUP(F51,参照表!$AN$5:$AZ$154,13,0)/$G$2/$I$2)</f>
        <v>228</v>
      </c>
      <c r="H51" s="2">
        <f t="shared" si="6"/>
        <v>45</v>
      </c>
      <c r="I51" s="2">
        <f t="shared" si="7"/>
        <v>2280</v>
      </c>
      <c r="K51" s="2">
        <v>48</v>
      </c>
      <c r="L51" s="2">
        <f>INT(VLOOKUP(K51,参照表!$AN$5:$BH$154,21,0)/$L$2/$N$2)</f>
        <v>961</v>
      </c>
      <c r="M51" s="2">
        <f t="shared" si="8"/>
        <v>320</v>
      </c>
      <c r="N51" s="2">
        <f t="shared" si="9"/>
        <v>48050</v>
      </c>
    </row>
    <row r="52" ht="16.5" spans="1:14">
      <c r="A52" s="2">
        <v>49</v>
      </c>
      <c r="B52" s="2">
        <f>INT(VLOOKUP(A52,参照表!$AN$5:$AR$154,5,0)/$B$2/$D$2)</f>
        <v>33</v>
      </c>
      <c r="C52" s="2">
        <v>0</v>
      </c>
      <c r="D52" s="2">
        <f t="shared" si="5"/>
        <v>165</v>
      </c>
      <c r="F52" s="2">
        <v>49</v>
      </c>
      <c r="G52" s="2">
        <f>INT(VLOOKUP(F52,参照表!$AN$5:$AZ$154,13,0)/$G$2/$I$2)</f>
        <v>233</v>
      </c>
      <c r="H52" s="2">
        <f t="shared" si="6"/>
        <v>46</v>
      </c>
      <c r="I52" s="2">
        <f t="shared" si="7"/>
        <v>2330</v>
      </c>
      <c r="K52" s="2">
        <v>49</v>
      </c>
      <c r="L52" s="2">
        <f>INT(VLOOKUP(K52,参照表!$AN$5:$BH$154,21,0)/$L$2/$N$2)</f>
        <v>980</v>
      </c>
      <c r="M52" s="2">
        <f t="shared" si="8"/>
        <v>326</v>
      </c>
      <c r="N52" s="2">
        <f t="shared" si="9"/>
        <v>49000</v>
      </c>
    </row>
    <row r="53" ht="16.5" spans="1:14">
      <c r="A53" s="2">
        <v>50</v>
      </c>
      <c r="B53" s="2">
        <f>INT(VLOOKUP(A53,参照表!$AN$5:$AR$154,5,0)/$B$2/$D$2)</f>
        <v>34</v>
      </c>
      <c r="C53" s="2">
        <v>0</v>
      </c>
      <c r="D53" s="2">
        <f t="shared" si="5"/>
        <v>170</v>
      </c>
      <c r="F53" s="2">
        <v>50</v>
      </c>
      <c r="G53" s="2">
        <f>INT(VLOOKUP(F53,参照表!$AN$5:$AZ$154,13,0)/$G$2/$I$2)</f>
        <v>238</v>
      </c>
      <c r="H53" s="2">
        <f t="shared" si="6"/>
        <v>47</v>
      </c>
      <c r="I53" s="2">
        <f t="shared" si="7"/>
        <v>2380</v>
      </c>
      <c r="K53" s="2">
        <v>50</v>
      </c>
      <c r="L53" s="2">
        <f>INT(VLOOKUP(K53,参照表!$AN$5:$BH$154,21,0)/$L$2/$N$2)</f>
        <v>1000</v>
      </c>
      <c r="M53" s="2">
        <f t="shared" si="8"/>
        <v>333</v>
      </c>
      <c r="N53" s="2">
        <f t="shared" si="9"/>
        <v>50000</v>
      </c>
    </row>
    <row r="54" ht="16.5" spans="1:14">
      <c r="A54" s="2">
        <v>51</v>
      </c>
      <c r="B54" s="2">
        <f>INT(VLOOKUP(A54,参照表!$AN$5:$AR$154,5,0)/$B$2/$D$2)</f>
        <v>34</v>
      </c>
      <c r="C54" s="2">
        <v>0</v>
      </c>
      <c r="D54" s="2">
        <f t="shared" si="5"/>
        <v>170</v>
      </c>
      <c r="F54" s="2">
        <v>51</v>
      </c>
      <c r="G54" s="2">
        <f>INT(VLOOKUP(F54,参照表!$AN$5:$AZ$154,13,0)/$G$2/$I$2)</f>
        <v>242</v>
      </c>
      <c r="H54" s="2">
        <f t="shared" si="6"/>
        <v>48</v>
      </c>
      <c r="I54" s="2">
        <f t="shared" si="7"/>
        <v>2420</v>
      </c>
      <c r="K54" s="2">
        <v>51</v>
      </c>
      <c r="L54" s="2">
        <f>INT(VLOOKUP(K54,参照表!$AN$5:$BH$154,21,0)/$L$2/$N$2)</f>
        <v>1020</v>
      </c>
      <c r="M54" s="2">
        <f t="shared" si="8"/>
        <v>340</v>
      </c>
      <c r="N54" s="2">
        <f t="shared" si="9"/>
        <v>51000</v>
      </c>
    </row>
    <row r="55" ht="16.5" spans="1:14">
      <c r="A55" s="2">
        <v>52</v>
      </c>
      <c r="B55" s="2">
        <f>INT(VLOOKUP(A55,参照表!$AN$5:$AR$154,5,0)/$B$2/$D$2)</f>
        <v>35</v>
      </c>
      <c r="C55" s="2">
        <v>0</v>
      </c>
      <c r="D55" s="2">
        <f t="shared" si="5"/>
        <v>175</v>
      </c>
      <c r="F55" s="2">
        <v>52</v>
      </c>
      <c r="G55" s="2">
        <f>INT(VLOOKUP(F55,参照表!$AN$5:$AZ$154,13,0)/$G$2/$I$2)</f>
        <v>247</v>
      </c>
      <c r="H55" s="2">
        <f t="shared" si="6"/>
        <v>49</v>
      </c>
      <c r="I55" s="2">
        <f t="shared" si="7"/>
        <v>2470</v>
      </c>
      <c r="K55" s="2">
        <v>52</v>
      </c>
      <c r="L55" s="2">
        <f>INT(VLOOKUP(K55,参照表!$AN$5:$BH$154,21,0)/$L$2/$N$2)</f>
        <v>1040</v>
      </c>
      <c r="M55" s="2">
        <f t="shared" si="8"/>
        <v>346</v>
      </c>
      <c r="N55" s="2">
        <f t="shared" si="9"/>
        <v>52000</v>
      </c>
    </row>
    <row r="56" ht="16.5" spans="1:14">
      <c r="A56" s="2">
        <v>53</v>
      </c>
      <c r="B56" s="2">
        <f>INT(VLOOKUP(A56,参照表!$AN$5:$AR$154,5,0)/$B$2/$D$2)</f>
        <v>36</v>
      </c>
      <c r="C56" s="2">
        <v>0</v>
      </c>
      <c r="D56" s="2">
        <f t="shared" si="5"/>
        <v>180</v>
      </c>
      <c r="F56" s="2">
        <v>53</v>
      </c>
      <c r="G56" s="2">
        <f>INT(VLOOKUP(F56,参照表!$AN$5:$AZ$154,13,0)/$G$2/$I$2)</f>
        <v>252</v>
      </c>
      <c r="H56" s="2">
        <f t="shared" si="6"/>
        <v>50</v>
      </c>
      <c r="I56" s="2">
        <f t="shared" si="7"/>
        <v>2520</v>
      </c>
      <c r="K56" s="2">
        <v>53</v>
      </c>
      <c r="L56" s="2">
        <f>INT(VLOOKUP(K56,参照表!$AN$5:$BH$154,21,0)/$L$2/$N$2)</f>
        <v>1060</v>
      </c>
      <c r="M56" s="2">
        <f t="shared" si="8"/>
        <v>353</v>
      </c>
      <c r="N56" s="2">
        <f t="shared" si="9"/>
        <v>53000</v>
      </c>
    </row>
    <row r="57" ht="16.5" spans="1:14">
      <c r="A57" s="2">
        <v>54</v>
      </c>
      <c r="B57" s="2">
        <f>INT(VLOOKUP(A57,参照表!$AN$5:$AR$154,5,0)/$B$2/$D$2)</f>
        <v>37</v>
      </c>
      <c r="C57" s="2">
        <v>0</v>
      </c>
      <c r="D57" s="2">
        <f t="shared" si="5"/>
        <v>185</v>
      </c>
      <c r="F57" s="2">
        <v>54</v>
      </c>
      <c r="G57" s="2">
        <f>INT(VLOOKUP(F57,参照表!$AN$5:$AZ$154,13,0)/$G$2/$I$2)</f>
        <v>257</v>
      </c>
      <c r="H57" s="2">
        <f t="shared" si="6"/>
        <v>51</v>
      </c>
      <c r="I57" s="2">
        <f t="shared" si="7"/>
        <v>2570</v>
      </c>
      <c r="K57" s="2">
        <v>54</v>
      </c>
      <c r="L57" s="2">
        <f>INT(VLOOKUP(K57,参照表!$AN$5:$BH$154,21,0)/$L$2/$N$2)</f>
        <v>1079</v>
      </c>
      <c r="M57" s="2">
        <f t="shared" si="8"/>
        <v>359</v>
      </c>
      <c r="N57" s="2">
        <f t="shared" si="9"/>
        <v>53950</v>
      </c>
    </row>
    <row r="58" ht="16.5" spans="1:14">
      <c r="A58" s="2">
        <v>55</v>
      </c>
      <c r="B58" s="2">
        <f>INT(VLOOKUP(A58,参照表!$AN$5:$AR$154,5,0)/$B$2/$D$2)</f>
        <v>37</v>
      </c>
      <c r="C58" s="2">
        <v>0</v>
      </c>
      <c r="D58" s="2">
        <f t="shared" si="5"/>
        <v>185</v>
      </c>
      <c r="F58" s="2">
        <v>55</v>
      </c>
      <c r="G58" s="2">
        <f>INT(VLOOKUP(F58,参照表!$AN$5:$AZ$154,13,0)/$G$2/$I$2)</f>
        <v>261</v>
      </c>
      <c r="H58" s="2">
        <f t="shared" si="6"/>
        <v>52</v>
      </c>
      <c r="I58" s="2">
        <f t="shared" si="7"/>
        <v>2610</v>
      </c>
      <c r="K58" s="2">
        <v>55</v>
      </c>
      <c r="L58" s="2">
        <f>INT(VLOOKUP(K58,参照表!$AN$5:$BH$154,21,0)/$L$2/$N$2)</f>
        <v>1099</v>
      </c>
      <c r="M58" s="2">
        <f t="shared" si="8"/>
        <v>366</v>
      </c>
      <c r="N58" s="2">
        <f t="shared" si="9"/>
        <v>54950</v>
      </c>
    </row>
    <row r="59" ht="16.5" spans="1:14">
      <c r="A59" s="2">
        <v>56</v>
      </c>
      <c r="B59" s="2">
        <f>INT(VLOOKUP(A59,参照表!$AN$5:$AR$154,5,0)/$B$2/$D$2)</f>
        <v>38</v>
      </c>
      <c r="C59" s="2">
        <v>0</v>
      </c>
      <c r="D59" s="2">
        <f t="shared" si="5"/>
        <v>190</v>
      </c>
      <c r="F59" s="2">
        <v>56</v>
      </c>
      <c r="G59" s="2">
        <f>INT(VLOOKUP(F59,参照表!$AN$5:$AZ$154,13,0)/$G$2/$I$2)</f>
        <v>266</v>
      </c>
      <c r="H59" s="2">
        <f t="shared" si="6"/>
        <v>53</v>
      </c>
      <c r="I59" s="2">
        <f t="shared" si="7"/>
        <v>2660</v>
      </c>
      <c r="K59" s="2">
        <v>56</v>
      </c>
      <c r="L59" s="2">
        <f>INT(VLOOKUP(K59,参照表!$AN$5:$BH$154,21,0)/$L$2/$N$2)</f>
        <v>1119</v>
      </c>
      <c r="M59" s="2">
        <f t="shared" si="8"/>
        <v>373</v>
      </c>
      <c r="N59" s="2">
        <f t="shared" si="9"/>
        <v>55950</v>
      </c>
    </row>
    <row r="60" ht="16.5" spans="1:14">
      <c r="A60" s="2">
        <v>57</v>
      </c>
      <c r="B60" s="2">
        <f>INT(VLOOKUP(A60,参照表!$AN$5:$AR$154,5,0)/$B$2/$D$2)</f>
        <v>39</v>
      </c>
      <c r="C60" s="2">
        <v>0</v>
      </c>
      <c r="D60" s="2">
        <f t="shared" si="5"/>
        <v>195</v>
      </c>
      <c r="F60" s="2">
        <v>57</v>
      </c>
      <c r="G60" s="2">
        <f>INT(VLOOKUP(F60,参照表!$AN$5:$AZ$154,13,0)/$G$2/$I$2)</f>
        <v>271</v>
      </c>
      <c r="H60" s="2">
        <f t="shared" si="6"/>
        <v>54</v>
      </c>
      <c r="I60" s="2">
        <f t="shared" si="7"/>
        <v>2710</v>
      </c>
      <c r="K60" s="2">
        <v>57</v>
      </c>
      <c r="L60" s="2">
        <f>INT(VLOOKUP(K60,参照表!$AN$5:$BH$154,21,0)/$L$2/$N$2)</f>
        <v>1139</v>
      </c>
      <c r="M60" s="2">
        <f t="shared" si="8"/>
        <v>379</v>
      </c>
      <c r="N60" s="2">
        <f t="shared" si="9"/>
        <v>56950</v>
      </c>
    </row>
    <row r="61" ht="16.5" spans="1:14">
      <c r="A61" s="2">
        <v>58</v>
      </c>
      <c r="B61" s="2">
        <f>INT(VLOOKUP(A61,参照表!$AN$5:$AR$154,5,0)/$B$2/$D$2)</f>
        <v>39</v>
      </c>
      <c r="C61" s="2">
        <v>0</v>
      </c>
      <c r="D61" s="2">
        <f t="shared" si="5"/>
        <v>195</v>
      </c>
      <c r="F61" s="2">
        <v>58</v>
      </c>
      <c r="G61" s="2">
        <f>INT(VLOOKUP(F61,参照表!$AN$5:$AZ$154,13,0)/$G$2/$I$2)</f>
        <v>276</v>
      </c>
      <c r="H61" s="2">
        <f t="shared" si="6"/>
        <v>55</v>
      </c>
      <c r="I61" s="2">
        <f t="shared" si="7"/>
        <v>2760</v>
      </c>
      <c r="K61" s="2">
        <v>58</v>
      </c>
      <c r="L61" s="2">
        <f>INT(VLOOKUP(K61,参照表!$AN$5:$BH$154,21,0)/$L$2/$N$2)</f>
        <v>1159</v>
      </c>
      <c r="M61" s="2">
        <f t="shared" si="8"/>
        <v>386</v>
      </c>
      <c r="N61" s="2">
        <f t="shared" si="9"/>
        <v>57950</v>
      </c>
    </row>
    <row r="62" ht="16.5" spans="1:14">
      <c r="A62" s="2">
        <v>59</v>
      </c>
      <c r="B62" s="2">
        <f>INT(VLOOKUP(A62,参照表!$AN$5:$AR$154,5,0)/$B$2/$D$2)</f>
        <v>40</v>
      </c>
      <c r="C62" s="2">
        <v>0</v>
      </c>
      <c r="D62" s="2">
        <f t="shared" si="5"/>
        <v>200</v>
      </c>
      <c r="F62" s="2">
        <v>59</v>
      </c>
      <c r="G62" s="2">
        <f>INT(VLOOKUP(F62,参照表!$AN$5:$AZ$154,13,0)/$G$2/$I$2)</f>
        <v>280</v>
      </c>
      <c r="H62" s="2">
        <f t="shared" si="6"/>
        <v>56</v>
      </c>
      <c r="I62" s="2">
        <f t="shared" si="7"/>
        <v>2800</v>
      </c>
      <c r="K62" s="2">
        <v>59</v>
      </c>
      <c r="L62" s="2">
        <f>INT(VLOOKUP(K62,参照表!$AN$5:$BH$154,21,0)/$L$2/$N$2)</f>
        <v>1179</v>
      </c>
      <c r="M62" s="2">
        <f t="shared" si="8"/>
        <v>393</v>
      </c>
      <c r="N62" s="2">
        <f t="shared" si="9"/>
        <v>58950</v>
      </c>
    </row>
    <row r="63" ht="16.5" spans="1:14">
      <c r="A63" s="2">
        <v>60</v>
      </c>
      <c r="B63" s="2">
        <f>INT(VLOOKUP(A63,参照表!$AN$5:$AR$154,5,0)/$B$2/$D$2)</f>
        <v>41</v>
      </c>
      <c r="C63" s="2">
        <v>0</v>
      </c>
      <c r="D63" s="2">
        <f t="shared" si="5"/>
        <v>205</v>
      </c>
      <c r="F63" s="2">
        <v>60</v>
      </c>
      <c r="G63" s="2">
        <f>INT(VLOOKUP(F63,参照表!$AN$5:$AZ$154,13,0)/$G$2/$I$2)</f>
        <v>285</v>
      </c>
      <c r="H63" s="2">
        <f t="shared" si="6"/>
        <v>57</v>
      </c>
      <c r="I63" s="2">
        <f t="shared" si="7"/>
        <v>2850</v>
      </c>
      <c r="K63" s="2">
        <v>60</v>
      </c>
      <c r="L63" s="2">
        <f>INT(VLOOKUP(K63,参照表!$AN$5:$BH$154,21,0)/$L$2/$N$2)</f>
        <v>1199</v>
      </c>
      <c r="M63" s="2">
        <f t="shared" si="8"/>
        <v>399</v>
      </c>
      <c r="N63" s="2">
        <f t="shared" si="9"/>
        <v>59950</v>
      </c>
    </row>
    <row r="64" ht="16.5" spans="1:14">
      <c r="A64" s="2">
        <v>61</v>
      </c>
      <c r="B64" s="2">
        <f>INT(VLOOKUP(A64,参照表!$AN$5:$AR$154,5,0)/$B$2/$D$2)</f>
        <v>41</v>
      </c>
      <c r="C64" s="2">
        <v>0</v>
      </c>
      <c r="D64" s="2">
        <f t="shared" si="5"/>
        <v>205</v>
      </c>
      <c r="F64" s="2">
        <v>61</v>
      </c>
      <c r="G64" s="2">
        <f>INT(VLOOKUP(F64,参照表!$AN$5:$AZ$154,13,0)/$G$2/$I$2)</f>
        <v>290</v>
      </c>
      <c r="H64" s="2">
        <f t="shared" si="6"/>
        <v>58</v>
      </c>
      <c r="I64" s="2">
        <f t="shared" si="7"/>
        <v>2900</v>
      </c>
      <c r="K64" s="2">
        <v>61</v>
      </c>
      <c r="L64" s="2">
        <f>INT(VLOOKUP(K64,参照表!$AN$5:$BH$154,21,0)/$L$2/$N$2)</f>
        <v>1219</v>
      </c>
      <c r="M64" s="2">
        <f t="shared" si="8"/>
        <v>406</v>
      </c>
      <c r="N64" s="2">
        <f t="shared" si="9"/>
        <v>60950</v>
      </c>
    </row>
    <row r="65" ht="16.5" spans="1:14">
      <c r="A65" s="2">
        <v>62</v>
      </c>
      <c r="B65" s="2">
        <f>INT(VLOOKUP(A65,参照表!$AN$5:$AR$154,5,0)/$B$2/$D$2)</f>
        <v>42</v>
      </c>
      <c r="C65" s="2">
        <v>0</v>
      </c>
      <c r="D65" s="2">
        <f t="shared" si="5"/>
        <v>210</v>
      </c>
      <c r="F65" s="2">
        <v>62</v>
      </c>
      <c r="G65" s="2">
        <f>INT(VLOOKUP(F65,参照表!$AN$5:$AZ$154,13,0)/$G$2/$I$2)</f>
        <v>295</v>
      </c>
      <c r="H65" s="2">
        <f t="shared" si="6"/>
        <v>59</v>
      </c>
      <c r="I65" s="2">
        <f t="shared" si="7"/>
        <v>2950</v>
      </c>
      <c r="K65" s="2">
        <v>62</v>
      </c>
      <c r="L65" s="2">
        <f>INT(VLOOKUP(K65,参照表!$AN$5:$BH$154,21,0)/$L$2/$N$2)</f>
        <v>1239</v>
      </c>
      <c r="M65" s="2">
        <f t="shared" si="8"/>
        <v>413</v>
      </c>
      <c r="N65" s="2">
        <f t="shared" si="9"/>
        <v>61950</v>
      </c>
    </row>
    <row r="66" ht="16.5" spans="1:14">
      <c r="A66" s="2">
        <v>63</v>
      </c>
      <c r="B66" s="2">
        <f>INT(VLOOKUP(A66,参照表!$AN$5:$AR$154,5,0)/$B$2/$D$2)</f>
        <v>43</v>
      </c>
      <c r="C66" s="2">
        <v>0</v>
      </c>
      <c r="D66" s="2">
        <f t="shared" si="5"/>
        <v>215</v>
      </c>
      <c r="F66" s="2">
        <v>63</v>
      </c>
      <c r="G66" s="2">
        <f>INT(VLOOKUP(F66,参照表!$AN$5:$AZ$154,13,0)/$G$2/$I$2)</f>
        <v>299</v>
      </c>
      <c r="H66" s="2">
        <f t="shared" si="6"/>
        <v>59</v>
      </c>
      <c r="I66" s="2">
        <f t="shared" si="7"/>
        <v>2990</v>
      </c>
      <c r="K66" s="2">
        <v>63</v>
      </c>
      <c r="L66" s="2">
        <f>INT(VLOOKUP(K66,参照表!$AN$5:$BH$154,21,0)/$L$2/$N$2)</f>
        <v>1259</v>
      </c>
      <c r="M66" s="2">
        <f t="shared" si="8"/>
        <v>419</v>
      </c>
      <c r="N66" s="2">
        <f t="shared" si="9"/>
        <v>62950</v>
      </c>
    </row>
    <row r="67" ht="16.5" spans="1:14">
      <c r="A67" s="2">
        <v>64</v>
      </c>
      <c r="B67" s="2">
        <f>INT(VLOOKUP(A67,参照表!$AN$5:$AR$154,5,0)/$B$2/$D$2)</f>
        <v>43</v>
      </c>
      <c r="C67" s="2">
        <v>0</v>
      </c>
      <c r="D67" s="2">
        <f t="shared" si="5"/>
        <v>215</v>
      </c>
      <c r="F67" s="2">
        <v>64</v>
      </c>
      <c r="G67" s="2">
        <f>INT(VLOOKUP(F67,参照表!$AN$5:$AZ$154,13,0)/$G$2/$I$2)</f>
        <v>304</v>
      </c>
      <c r="H67" s="2">
        <f t="shared" si="6"/>
        <v>60</v>
      </c>
      <c r="I67" s="2">
        <f t="shared" si="7"/>
        <v>3040</v>
      </c>
      <c r="K67" s="2">
        <v>64</v>
      </c>
      <c r="L67" s="2">
        <f>INT(VLOOKUP(K67,参照表!$AN$5:$BH$154,21,0)/$L$2/$N$2)</f>
        <v>1279</v>
      </c>
      <c r="M67" s="2">
        <f t="shared" si="8"/>
        <v>426</v>
      </c>
      <c r="N67" s="2">
        <f t="shared" si="9"/>
        <v>63950</v>
      </c>
    </row>
    <row r="68" ht="16.5" spans="1:14">
      <c r="A68" s="2">
        <v>65</v>
      </c>
      <c r="B68" s="2">
        <f>INT(VLOOKUP(A68,参照表!$AN$5:$AR$154,5,0)/$B$2/$D$2)</f>
        <v>44</v>
      </c>
      <c r="C68" s="2">
        <v>0</v>
      </c>
      <c r="D68" s="2">
        <f t="shared" si="5"/>
        <v>220</v>
      </c>
      <c r="F68" s="2">
        <v>65</v>
      </c>
      <c r="G68" s="2">
        <f>INT(VLOOKUP(F68,参照表!$AN$5:$AZ$154,13,0)/$G$2/$I$2)</f>
        <v>309</v>
      </c>
      <c r="H68" s="2">
        <f t="shared" si="6"/>
        <v>61</v>
      </c>
      <c r="I68" s="2">
        <f t="shared" si="7"/>
        <v>3090</v>
      </c>
      <c r="K68" s="2">
        <v>65</v>
      </c>
      <c r="L68" s="2">
        <f>INT(VLOOKUP(K68,参照表!$AN$5:$BH$154,21,0)/$L$2/$N$2)</f>
        <v>1299</v>
      </c>
      <c r="M68" s="2">
        <f t="shared" si="8"/>
        <v>433</v>
      </c>
      <c r="N68" s="2">
        <f t="shared" si="9"/>
        <v>64950</v>
      </c>
    </row>
    <row r="69" ht="16.5" spans="1:14">
      <c r="A69" s="2">
        <v>66</v>
      </c>
      <c r="B69" s="2">
        <f>INT(VLOOKUP(A69,参照表!$AN$5:$AR$154,5,0)/$B$2/$D$2)</f>
        <v>45</v>
      </c>
      <c r="C69" s="2">
        <v>0</v>
      </c>
      <c r="D69" s="2">
        <f t="shared" ref="D69:D103" si="10">B69*5</f>
        <v>225</v>
      </c>
      <c r="F69" s="2">
        <v>66</v>
      </c>
      <c r="G69" s="2">
        <f>INT(VLOOKUP(F69,参照表!$AN$5:$AZ$154,13,0)/$G$2/$I$2)</f>
        <v>314</v>
      </c>
      <c r="H69" s="2">
        <f t="shared" ref="H69:H103" si="11">INT(G69*0.2)</f>
        <v>62</v>
      </c>
      <c r="I69" s="2">
        <f t="shared" ref="I69:I103" si="12">G69*10</f>
        <v>3140</v>
      </c>
      <c r="K69" s="2">
        <v>66</v>
      </c>
      <c r="L69" s="2">
        <f>INT(VLOOKUP(K69,参照表!$AN$5:$BH$154,21,0)/$L$2/$N$2)</f>
        <v>1320</v>
      </c>
      <c r="M69" s="2">
        <f t="shared" ref="M69:M103" si="13">INT(L69/3)</f>
        <v>440</v>
      </c>
      <c r="N69" s="2">
        <f t="shared" ref="N69:N103" si="14">L69*50</f>
        <v>66000</v>
      </c>
    </row>
    <row r="70" ht="16.5" spans="1:14">
      <c r="A70" s="2">
        <v>67</v>
      </c>
      <c r="B70" s="2">
        <f>INT(VLOOKUP(A70,参照表!$AN$5:$AR$154,5,0)/$B$2/$D$2)</f>
        <v>45</v>
      </c>
      <c r="C70" s="2">
        <v>0</v>
      </c>
      <c r="D70" s="2">
        <f t="shared" si="10"/>
        <v>225</v>
      </c>
      <c r="F70" s="2">
        <v>67</v>
      </c>
      <c r="G70" s="2">
        <f>INT(VLOOKUP(F70,参照表!$AN$5:$AZ$154,13,0)/$G$2/$I$2)</f>
        <v>319</v>
      </c>
      <c r="H70" s="2">
        <f t="shared" si="11"/>
        <v>63</v>
      </c>
      <c r="I70" s="2">
        <f t="shared" si="12"/>
        <v>3190</v>
      </c>
      <c r="K70" s="2">
        <v>67</v>
      </c>
      <c r="L70" s="2">
        <f>INT(VLOOKUP(K70,参照表!$AN$5:$BH$154,21,0)/$L$2/$N$2)</f>
        <v>1340</v>
      </c>
      <c r="M70" s="2">
        <f t="shared" si="13"/>
        <v>446</v>
      </c>
      <c r="N70" s="2">
        <f t="shared" si="14"/>
        <v>67000</v>
      </c>
    </row>
    <row r="71" ht="16.5" spans="1:14">
      <c r="A71" s="2">
        <v>68</v>
      </c>
      <c r="B71" s="2">
        <f>INT(VLOOKUP(A71,参照表!$AN$5:$AR$154,5,0)/$B$2/$D$2)</f>
        <v>46</v>
      </c>
      <c r="C71" s="2">
        <v>0</v>
      </c>
      <c r="D71" s="2">
        <f t="shared" si="10"/>
        <v>230</v>
      </c>
      <c r="F71" s="2">
        <v>68</v>
      </c>
      <c r="G71" s="2">
        <f>INT(VLOOKUP(F71,参照表!$AN$5:$AZ$154,13,0)/$G$2/$I$2)</f>
        <v>323</v>
      </c>
      <c r="H71" s="2">
        <f t="shared" si="11"/>
        <v>64</v>
      </c>
      <c r="I71" s="2">
        <f t="shared" si="12"/>
        <v>3230</v>
      </c>
      <c r="K71" s="2">
        <v>68</v>
      </c>
      <c r="L71" s="2">
        <f>INT(VLOOKUP(K71,参照表!$AN$5:$BH$154,21,0)/$L$2/$N$2)</f>
        <v>1360</v>
      </c>
      <c r="M71" s="2">
        <f t="shared" si="13"/>
        <v>453</v>
      </c>
      <c r="N71" s="2">
        <f t="shared" si="14"/>
        <v>68000</v>
      </c>
    </row>
    <row r="72" ht="16.5" spans="1:14">
      <c r="A72" s="2">
        <v>69</v>
      </c>
      <c r="B72" s="2">
        <f>INT(VLOOKUP(A72,参照表!$AN$5:$AR$154,5,0)/$B$2/$D$2)</f>
        <v>47</v>
      </c>
      <c r="C72" s="2">
        <v>0</v>
      </c>
      <c r="D72" s="2">
        <f t="shared" si="10"/>
        <v>235</v>
      </c>
      <c r="F72" s="2">
        <v>69</v>
      </c>
      <c r="G72" s="2">
        <f>INT(VLOOKUP(F72,参照表!$AN$5:$AZ$154,13,0)/$G$2/$I$2)</f>
        <v>328</v>
      </c>
      <c r="H72" s="2">
        <f t="shared" si="11"/>
        <v>65</v>
      </c>
      <c r="I72" s="2">
        <f t="shared" si="12"/>
        <v>3280</v>
      </c>
      <c r="K72" s="2">
        <v>69</v>
      </c>
      <c r="L72" s="2">
        <f>INT(VLOOKUP(K72,参照表!$AN$5:$BH$154,21,0)/$L$2/$N$2)</f>
        <v>1380</v>
      </c>
      <c r="M72" s="2">
        <f t="shared" si="13"/>
        <v>460</v>
      </c>
      <c r="N72" s="2">
        <f t="shared" si="14"/>
        <v>69000</v>
      </c>
    </row>
    <row r="73" ht="16.5" spans="1:14">
      <c r="A73" s="2">
        <v>70</v>
      </c>
      <c r="B73" s="2">
        <f>INT(VLOOKUP(A73,参照表!$AN$5:$AR$154,5,0)/$B$2/$D$2)</f>
        <v>48</v>
      </c>
      <c r="C73" s="2">
        <v>0</v>
      </c>
      <c r="D73" s="2">
        <f t="shared" si="10"/>
        <v>240</v>
      </c>
      <c r="F73" s="2">
        <v>70</v>
      </c>
      <c r="G73" s="2">
        <f>INT(VLOOKUP(F73,参照表!$AN$5:$AZ$154,13,0)/$G$2/$I$2)</f>
        <v>333</v>
      </c>
      <c r="H73" s="2">
        <f t="shared" si="11"/>
        <v>66</v>
      </c>
      <c r="I73" s="2">
        <f t="shared" si="12"/>
        <v>3330</v>
      </c>
      <c r="K73" s="2">
        <v>70</v>
      </c>
      <c r="L73" s="2">
        <f>INT(VLOOKUP(K73,参照表!$AN$5:$BH$154,21,0)/$L$2/$N$2)</f>
        <v>1400</v>
      </c>
      <c r="M73" s="2">
        <f t="shared" si="13"/>
        <v>466</v>
      </c>
      <c r="N73" s="2">
        <f t="shared" si="14"/>
        <v>70000</v>
      </c>
    </row>
    <row r="74" ht="16.5" spans="1:14">
      <c r="A74" s="2">
        <v>71</v>
      </c>
      <c r="B74" s="2">
        <f>INT(VLOOKUP(A74,参照表!$AN$5:$AR$154,5,0)/$B$2/$D$2)</f>
        <v>48</v>
      </c>
      <c r="C74" s="2">
        <v>0</v>
      </c>
      <c r="D74" s="2">
        <f t="shared" si="10"/>
        <v>240</v>
      </c>
      <c r="F74" s="2">
        <v>71</v>
      </c>
      <c r="G74" s="2">
        <f>INT(VLOOKUP(F74,参照表!$AN$5:$AZ$154,13,0)/$G$2/$I$2)</f>
        <v>338</v>
      </c>
      <c r="H74" s="2">
        <f t="shared" si="11"/>
        <v>67</v>
      </c>
      <c r="I74" s="2">
        <f t="shared" si="12"/>
        <v>3380</v>
      </c>
      <c r="K74" s="2">
        <v>71</v>
      </c>
      <c r="L74" s="2">
        <f>INT(VLOOKUP(K74,参照表!$AN$5:$BH$154,21,0)/$L$2/$N$2)</f>
        <v>1421</v>
      </c>
      <c r="M74" s="2">
        <f t="shared" si="13"/>
        <v>473</v>
      </c>
      <c r="N74" s="2">
        <f t="shared" si="14"/>
        <v>71050</v>
      </c>
    </row>
    <row r="75" ht="16.5" spans="1:14">
      <c r="A75" s="2">
        <v>72</v>
      </c>
      <c r="B75" s="2">
        <f>INT(VLOOKUP(A75,参照表!$AN$5:$AR$154,5,0)/$B$2/$D$2)</f>
        <v>49</v>
      </c>
      <c r="C75" s="2">
        <v>0</v>
      </c>
      <c r="D75" s="2">
        <f t="shared" si="10"/>
        <v>245</v>
      </c>
      <c r="F75" s="2">
        <v>72</v>
      </c>
      <c r="G75" s="2">
        <f>INT(VLOOKUP(F75,参照表!$AN$5:$AZ$154,13,0)/$G$2/$I$2)</f>
        <v>343</v>
      </c>
      <c r="H75" s="2">
        <f t="shared" si="11"/>
        <v>68</v>
      </c>
      <c r="I75" s="2">
        <f t="shared" si="12"/>
        <v>3430</v>
      </c>
      <c r="K75" s="2">
        <v>72</v>
      </c>
      <c r="L75" s="2">
        <f>INT(VLOOKUP(K75,参照表!$AN$5:$BH$154,21,0)/$L$2/$N$2)</f>
        <v>1441</v>
      </c>
      <c r="M75" s="2">
        <f t="shared" si="13"/>
        <v>480</v>
      </c>
      <c r="N75" s="2">
        <f t="shared" si="14"/>
        <v>72050</v>
      </c>
    </row>
    <row r="76" ht="16.5" spans="1:14">
      <c r="A76" s="2">
        <v>73</v>
      </c>
      <c r="B76" s="2">
        <f>INT(VLOOKUP(A76,参照表!$AN$5:$AR$154,5,0)/$B$2/$D$2)</f>
        <v>50</v>
      </c>
      <c r="C76" s="2">
        <v>0</v>
      </c>
      <c r="D76" s="2">
        <f t="shared" si="10"/>
        <v>250</v>
      </c>
      <c r="F76" s="2">
        <v>73</v>
      </c>
      <c r="G76" s="2">
        <f>INT(VLOOKUP(F76,参照表!$AN$5:$AZ$154,13,0)/$G$2/$I$2)</f>
        <v>348</v>
      </c>
      <c r="H76" s="2">
        <f t="shared" si="11"/>
        <v>69</v>
      </c>
      <c r="I76" s="2">
        <f t="shared" si="12"/>
        <v>3480</v>
      </c>
      <c r="K76" s="2">
        <v>73</v>
      </c>
      <c r="L76" s="2">
        <f>INT(VLOOKUP(K76,参照表!$AN$5:$BH$154,21,0)/$L$2/$N$2)</f>
        <v>1461</v>
      </c>
      <c r="M76" s="2">
        <f t="shared" si="13"/>
        <v>487</v>
      </c>
      <c r="N76" s="2">
        <f t="shared" si="14"/>
        <v>73050</v>
      </c>
    </row>
    <row r="77" ht="16.5" spans="1:14">
      <c r="A77" s="2">
        <v>74</v>
      </c>
      <c r="B77" s="2">
        <f>INT(VLOOKUP(A77,参照表!$AN$5:$AR$154,5,0)/$B$2/$D$2)</f>
        <v>50</v>
      </c>
      <c r="C77" s="2">
        <v>0</v>
      </c>
      <c r="D77" s="2">
        <f t="shared" si="10"/>
        <v>250</v>
      </c>
      <c r="F77" s="2">
        <v>74</v>
      </c>
      <c r="G77" s="2">
        <f>INT(VLOOKUP(F77,参照表!$AN$5:$AZ$154,13,0)/$G$2/$I$2)</f>
        <v>352</v>
      </c>
      <c r="H77" s="2">
        <f t="shared" si="11"/>
        <v>70</v>
      </c>
      <c r="I77" s="2">
        <f t="shared" si="12"/>
        <v>3520</v>
      </c>
      <c r="K77" s="2">
        <v>74</v>
      </c>
      <c r="L77" s="2">
        <f>INT(VLOOKUP(K77,参照表!$AN$5:$BH$154,21,0)/$L$2/$N$2)</f>
        <v>1481</v>
      </c>
      <c r="M77" s="2">
        <f t="shared" si="13"/>
        <v>493</v>
      </c>
      <c r="N77" s="2">
        <f t="shared" si="14"/>
        <v>74050</v>
      </c>
    </row>
    <row r="78" ht="16.5" spans="1:14">
      <c r="A78" s="2">
        <v>75</v>
      </c>
      <c r="B78" s="2">
        <f>INT(VLOOKUP(A78,参照表!$AN$5:$AR$154,5,0)/$B$2/$D$2)</f>
        <v>51</v>
      </c>
      <c r="C78" s="2">
        <v>0</v>
      </c>
      <c r="D78" s="2">
        <f t="shared" si="10"/>
        <v>255</v>
      </c>
      <c r="F78" s="2">
        <v>75</v>
      </c>
      <c r="G78" s="2">
        <f>INT(VLOOKUP(F78,参照表!$AN$5:$AZ$154,13,0)/$G$2/$I$2)</f>
        <v>357</v>
      </c>
      <c r="H78" s="2">
        <f t="shared" si="11"/>
        <v>71</v>
      </c>
      <c r="I78" s="2">
        <f t="shared" si="12"/>
        <v>3570</v>
      </c>
      <c r="K78" s="2">
        <v>75</v>
      </c>
      <c r="L78" s="2">
        <f>INT(VLOOKUP(K78,参照表!$AN$5:$BH$154,21,0)/$L$2/$N$2)</f>
        <v>1502</v>
      </c>
      <c r="M78" s="2">
        <f t="shared" si="13"/>
        <v>500</v>
      </c>
      <c r="N78" s="2">
        <f t="shared" si="14"/>
        <v>75100</v>
      </c>
    </row>
    <row r="79" ht="16.5" spans="1:14">
      <c r="A79" s="2">
        <v>76</v>
      </c>
      <c r="B79" s="2">
        <f>INT(VLOOKUP(A79,参照表!$AN$5:$AR$154,5,0)/$B$2/$D$2)</f>
        <v>52</v>
      </c>
      <c r="C79" s="2">
        <v>0</v>
      </c>
      <c r="D79" s="2">
        <f t="shared" si="10"/>
        <v>260</v>
      </c>
      <c r="F79" s="2">
        <v>76</v>
      </c>
      <c r="G79" s="2">
        <f>INT(VLOOKUP(F79,参照表!$AN$5:$AZ$154,13,0)/$G$2/$I$2)</f>
        <v>362</v>
      </c>
      <c r="H79" s="2">
        <f t="shared" si="11"/>
        <v>72</v>
      </c>
      <c r="I79" s="2">
        <f t="shared" si="12"/>
        <v>3620</v>
      </c>
      <c r="K79" s="2">
        <v>76</v>
      </c>
      <c r="L79" s="2">
        <f>INT(VLOOKUP(K79,参照表!$AN$5:$BH$154,21,0)/$L$2/$N$2)</f>
        <v>1522</v>
      </c>
      <c r="M79" s="2">
        <f t="shared" si="13"/>
        <v>507</v>
      </c>
      <c r="N79" s="2">
        <f t="shared" si="14"/>
        <v>76100</v>
      </c>
    </row>
    <row r="80" ht="16.5" spans="1:14">
      <c r="A80" s="2">
        <v>77</v>
      </c>
      <c r="B80" s="2">
        <f>INT(VLOOKUP(A80,参照表!$AN$5:$AR$154,5,0)/$B$2/$D$2)</f>
        <v>52</v>
      </c>
      <c r="C80" s="2">
        <v>0</v>
      </c>
      <c r="D80" s="2">
        <f t="shared" si="10"/>
        <v>260</v>
      </c>
      <c r="F80" s="2">
        <v>77</v>
      </c>
      <c r="G80" s="2">
        <f>INT(VLOOKUP(F80,参照表!$AN$5:$AZ$154,13,0)/$G$2/$I$2)</f>
        <v>367</v>
      </c>
      <c r="H80" s="2">
        <f t="shared" si="11"/>
        <v>73</v>
      </c>
      <c r="I80" s="2">
        <f t="shared" si="12"/>
        <v>3670</v>
      </c>
      <c r="K80" s="2">
        <v>77</v>
      </c>
      <c r="L80" s="2">
        <f>INT(VLOOKUP(K80,参照表!$AN$5:$BH$154,21,0)/$L$2/$N$2)</f>
        <v>1543</v>
      </c>
      <c r="M80" s="2">
        <f t="shared" si="13"/>
        <v>514</v>
      </c>
      <c r="N80" s="2">
        <f t="shared" si="14"/>
        <v>77150</v>
      </c>
    </row>
    <row r="81" ht="16.5" spans="1:14">
      <c r="A81" s="2">
        <v>78</v>
      </c>
      <c r="B81" s="2">
        <f>INT(VLOOKUP(A81,参照表!$AN$5:$AR$154,5,0)/$B$2/$D$2)</f>
        <v>53</v>
      </c>
      <c r="C81" s="2">
        <v>0</v>
      </c>
      <c r="D81" s="2">
        <f t="shared" si="10"/>
        <v>265</v>
      </c>
      <c r="F81" s="2">
        <v>78</v>
      </c>
      <c r="G81" s="2">
        <f>INT(VLOOKUP(F81,参照表!$AN$5:$AZ$154,13,0)/$G$2/$I$2)</f>
        <v>372</v>
      </c>
      <c r="H81" s="2">
        <f t="shared" si="11"/>
        <v>74</v>
      </c>
      <c r="I81" s="2">
        <f t="shared" si="12"/>
        <v>3720</v>
      </c>
      <c r="K81" s="2">
        <v>78</v>
      </c>
      <c r="L81" s="2">
        <f>INT(VLOOKUP(K81,参照表!$AN$5:$BH$154,21,0)/$L$2/$N$2)</f>
        <v>1563</v>
      </c>
      <c r="M81" s="2">
        <f t="shared" si="13"/>
        <v>521</v>
      </c>
      <c r="N81" s="2">
        <f t="shared" si="14"/>
        <v>78150</v>
      </c>
    </row>
    <row r="82" ht="16.5" spans="1:14">
      <c r="A82" s="2">
        <v>79</v>
      </c>
      <c r="B82" s="2">
        <f>INT(VLOOKUP(A82,参照表!$AN$5:$AR$154,5,0)/$B$2/$D$2)</f>
        <v>54</v>
      </c>
      <c r="C82" s="2">
        <v>0</v>
      </c>
      <c r="D82" s="2">
        <f t="shared" si="10"/>
        <v>270</v>
      </c>
      <c r="F82" s="2">
        <v>79</v>
      </c>
      <c r="G82" s="2">
        <f>INT(VLOOKUP(F82,参照表!$AN$5:$AZ$154,13,0)/$G$2/$I$2)</f>
        <v>377</v>
      </c>
      <c r="H82" s="2">
        <f t="shared" si="11"/>
        <v>75</v>
      </c>
      <c r="I82" s="2">
        <f t="shared" si="12"/>
        <v>3770</v>
      </c>
      <c r="K82" s="2">
        <v>79</v>
      </c>
      <c r="L82" s="2">
        <f>INT(VLOOKUP(K82,参照表!$AN$5:$BH$154,21,0)/$L$2/$N$2)</f>
        <v>1583</v>
      </c>
      <c r="M82" s="2">
        <f t="shared" si="13"/>
        <v>527</v>
      </c>
      <c r="N82" s="2">
        <f t="shared" si="14"/>
        <v>79150</v>
      </c>
    </row>
    <row r="83" ht="16.5" spans="1:14">
      <c r="A83" s="2">
        <v>80</v>
      </c>
      <c r="B83" s="2">
        <f>INT(VLOOKUP(A83,参照表!$AN$5:$AR$154,5,0)/$B$2/$D$2)</f>
        <v>55</v>
      </c>
      <c r="C83" s="2">
        <v>0</v>
      </c>
      <c r="D83" s="2">
        <f t="shared" si="10"/>
        <v>275</v>
      </c>
      <c r="F83" s="2">
        <v>80</v>
      </c>
      <c r="G83" s="2">
        <f>INT(VLOOKUP(F83,参照表!$AN$5:$AZ$154,13,0)/$G$2/$I$2)</f>
        <v>381</v>
      </c>
      <c r="H83" s="2">
        <f t="shared" si="11"/>
        <v>76</v>
      </c>
      <c r="I83" s="2">
        <f t="shared" si="12"/>
        <v>3810</v>
      </c>
      <c r="K83" s="2">
        <v>80</v>
      </c>
      <c r="L83" s="2">
        <f>INT(VLOOKUP(K83,参照表!$AN$5:$BH$154,21,0)/$L$2/$N$2)</f>
        <v>1604</v>
      </c>
      <c r="M83" s="2">
        <f t="shared" si="13"/>
        <v>534</v>
      </c>
      <c r="N83" s="2">
        <f t="shared" si="14"/>
        <v>80200</v>
      </c>
    </row>
    <row r="84" ht="16.5" spans="1:14">
      <c r="A84" s="2">
        <v>81</v>
      </c>
      <c r="B84" s="2">
        <f>INT(VLOOKUP(A84,参照表!$AN$5:$AR$154,5,0)/$B$2/$D$2)</f>
        <v>55</v>
      </c>
      <c r="C84" s="2">
        <v>0</v>
      </c>
      <c r="D84" s="2">
        <f t="shared" si="10"/>
        <v>275</v>
      </c>
      <c r="F84" s="2">
        <v>81</v>
      </c>
      <c r="G84" s="2">
        <f>INT(VLOOKUP(F84,参照表!$AN$5:$AZ$154,13,0)/$G$2/$I$2)</f>
        <v>386</v>
      </c>
      <c r="H84" s="2">
        <f t="shared" si="11"/>
        <v>77</v>
      </c>
      <c r="I84" s="2">
        <f t="shared" si="12"/>
        <v>3860</v>
      </c>
      <c r="K84" s="2">
        <v>81</v>
      </c>
      <c r="L84" s="2">
        <f>INT(VLOOKUP(K84,参照表!$AN$5:$BH$154,21,0)/$L$2/$N$2)</f>
        <v>1624</v>
      </c>
      <c r="M84" s="2">
        <f t="shared" si="13"/>
        <v>541</v>
      </c>
      <c r="N84" s="2">
        <f t="shared" si="14"/>
        <v>81200</v>
      </c>
    </row>
    <row r="85" ht="16.5" spans="1:14">
      <c r="A85" s="2">
        <v>82</v>
      </c>
      <c r="B85" s="2">
        <f>INT(VLOOKUP(A85,参照表!$AN$5:$AR$154,5,0)/$B$2/$D$2)</f>
        <v>56</v>
      </c>
      <c r="C85" s="2">
        <v>0</v>
      </c>
      <c r="D85" s="2">
        <f t="shared" si="10"/>
        <v>280</v>
      </c>
      <c r="F85" s="2">
        <v>82</v>
      </c>
      <c r="G85" s="2">
        <f>INT(VLOOKUP(F85,参照表!$AN$5:$AZ$154,13,0)/$G$2/$I$2)</f>
        <v>391</v>
      </c>
      <c r="H85" s="2">
        <f t="shared" si="11"/>
        <v>78</v>
      </c>
      <c r="I85" s="2">
        <f t="shared" si="12"/>
        <v>3910</v>
      </c>
      <c r="K85" s="2">
        <v>82</v>
      </c>
      <c r="L85" s="2">
        <f>INT(VLOOKUP(K85,参照表!$AN$5:$BH$154,21,0)/$L$2/$N$2)</f>
        <v>1644</v>
      </c>
      <c r="M85" s="2">
        <f t="shared" si="13"/>
        <v>548</v>
      </c>
      <c r="N85" s="2">
        <f t="shared" si="14"/>
        <v>82200</v>
      </c>
    </row>
    <row r="86" ht="16.5" spans="1:14">
      <c r="A86" s="2">
        <v>83</v>
      </c>
      <c r="B86" s="2">
        <f>INT(VLOOKUP(A86,参照表!$AN$5:$AR$154,5,0)/$B$2/$D$2)</f>
        <v>57</v>
      </c>
      <c r="C86" s="2">
        <v>0</v>
      </c>
      <c r="D86" s="2">
        <f t="shared" si="10"/>
        <v>285</v>
      </c>
      <c r="F86" s="2">
        <v>83</v>
      </c>
      <c r="G86" s="2">
        <f>INT(VLOOKUP(F86,参照表!$AN$5:$AZ$154,13,0)/$G$2/$I$2)</f>
        <v>396</v>
      </c>
      <c r="H86" s="2">
        <f t="shared" si="11"/>
        <v>79</v>
      </c>
      <c r="I86" s="2">
        <f t="shared" si="12"/>
        <v>3960</v>
      </c>
      <c r="K86" s="2">
        <v>83</v>
      </c>
      <c r="L86" s="2">
        <f>INT(VLOOKUP(K86,参照表!$AN$5:$BH$154,21,0)/$L$2/$N$2)</f>
        <v>1665</v>
      </c>
      <c r="M86" s="2">
        <f t="shared" si="13"/>
        <v>555</v>
      </c>
      <c r="N86" s="2">
        <f t="shared" si="14"/>
        <v>83250</v>
      </c>
    </row>
    <row r="87" ht="16.5" spans="1:14">
      <c r="A87" s="2">
        <v>84</v>
      </c>
      <c r="B87" s="2">
        <f>INT(VLOOKUP(A87,参照表!$AN$5:$AR$154,5,0)/$B$2/$D$2)</f>
        <v>57</v>
      </c>
      <c r="C87" s="2">
        <v>0</v>
      </c>
      <c r="D87" s="2">
        <f t="shared" si="10"/>
        <v>285</v>
      </c>
      <c r="F87" s="2">
        <v>84</v>
      </c>
      <c r="G87" s="2">
        <f>INT(VLOOKUP(F87,参照表!$AN$5:$AZ$154,13,0)/$G$2/$I$2)</f>
        <v>401</v>
      </c>
      <c r="H87" s="2">
        <f t="shared" si="11"/>
        <v>80</v>
      </c>
      <c r="I87" s="2">
        <f t="shared" si="12"/>
        <v>4010</v>
      </c>
      <c r="K87" s="2">
        <v>84</v>
      </c>
      <c r="L87" s="2">
        <f>INT(VLOOKUP(K87,参照表!$AN$5:$BH$154,21,0)/$L$2/$N$2)</f>
        <v>1685</v>
      </c>
      <c r="M87" s="2">
        <f t="shared" si="13"/>
        <v>561</v>
      </c>
      <c r="N87" s="2">
        <f t="shared" si="14"/>
        <v>84250</v>
      </c>
    </row>
    <row r="88" ht="16.5" spans="1:14">
      <c r="A88" s="2">
        <v>85</v>
      </c>
      <c r="B88" s="2">
        <f>INT(VLOOKUP(A88,参照表!$AN$5:$AR$154,5,0)/$B$2/$D$2)</f>
        <v>58</v>
      </c>
      <c r="C88" s="2">
        <v>0</v>
      </c>
      <c r="D88" s="2">
        <f t="shared" si="10"/>
        <v>290</v>
      </c>
      <c r="F88" s="2">
        <v>85</v>
      </c>
      <c r="G88" s="2">
        <f>INT(VLOOKUP(F88,参照表!$AN$5:$AZ$154,13,0)/$G$2/$I$2)</f>
        <v>406</v>
      </c>
      <c r="H88" s="2">
        <f t="shared" si="11"/>
        <v>81</v>
      </c>
      <c r="I88" s="2">
        <f t="shared" si="12"/>
        <v>4060</v>
      </c>
      <c r="K88" s="2">
        <v>85</v>
      </c>
      <c r="L88" s="2">
        <f>INT(VLOOKUP(K88,参照表!$AN$5:$BH$154,21,0)/$L$2/$N$2)</f>
        <v>1706</v>
      </c>
      <c r="M88" s="2">
        <f t="shared" si="13"/>
        <v>568</v>
      </c>
      <c r="N88" s="2">
        <f t="shared" si="14"/>
        <v>85300</v>
      </c>
    </row>
    <row r="89" ht="16.5" spans="1:14">
      <c r="A89" s="2">
        <v>86</v>
      </c>
      <c r="B89" s="2">
        <f>INT(VLOOKUP(A89,参照表!$AN$5:$AR$154,5,0)/$B$2/$D$2)</f>
        <v>59</v>
      </c>
      <c r="C89" s="2">
        <v>0</v>
      </c>
      <c r="D89" s="2">
        <f t="shared" si="10"/>
        <v>295</v>
      </c>
      <c r="F89" s="2">
        <v>86</v>
      </c>
      <c r="G89" s="2">
        <f>INT(VLOOKUP(F89,参照表!$AN$5:$AZ$154,13,0)/$G$2/$I$2)</f>
        <v>411</v>
      </c>
      <c r="H89" s="2">
        <f t="shared" si="11"/>
        <v>82</v>
      </c>
      <c r="I89" s="2">
        <f t="shared" si="12"/>
        <v>4110</v>
      </c>
      <c r="K89" s="2">
        <v>86</v>
      </c>
      <c r="L89" s="2">
        <f>INT(VLOOKUP(K89,参照表!$AN$5:$BH$154,21,0)/$L$2/$N$2)</f>
        <v>1726</v>
      </c>
      <c r="M89" s="2">
        <f t="shared" si="13"/>
        <v>575</v>
      </c>
      <c r="N89" s="2">
        <f t="shared" si="14"/>
        <v>86300</v>
      </c>
    </row>
    <row r="90" ht="16.5" spans="1:14">
      <c r="A90" s="2">
        <v>87</v>
      </c>
      <c r="B90" s="2">
        <f>INT(VLOOKUP(A90,参照表!$AN$5:$AR$154,5,0)/$B$2/$D$2)</f>
        <v>59</v>
      </c>
      <c r="C90" s="2">
        <v>0</v>
      </c>
      <c r="D90" s="2">
        <f t="shared" si="10"/>
        <v>295</v>
      </c>
      <c r="F90" s="2">
        <v>87</v>
      </c>
      <c r="G90" s="2">
        <f>INT(VLOOKUP(F90,参照表!$AN$5:$AZ$154,13,0)/$G$2/$I$2)</f>
        <v>416</v>
      </c>
      <c r="H90" s="2">
        <f t="shared" si="11"/>
        <v>83</v>
      </c>
      <c r="I90" s="2">
        <f t="shared" si="12"/>
        <v>4160</v>
      </c>
      <c r="K90" s="2">
        <v>87</v>
      </c>
      <c r="L90" s="2">
        <f>INT(VLOOKUP(K90,参照表!$AN$5:$BH$154,21,0)/$L$2/$N$2)</f>
        <v>1747</v>
      </c>
      <c r="M90" s="2">
        <f t="shared" si="13"/>
        <v>582</v>
      </c>
      <c r="N90" s="2">
        <f t="shared" si="14"/>
        <v>87350</v>
      </c>
    </row>
    <row r="91" ht="16.5" spans="1:14">
      <c r="A91" s="2">
        <v>88</v>
      </c>
      <c r="B91" s="2">
        <f>INT(VLOOKUP(A91,参照表!$AN$5:$AR$154,5,0)/$B$2/$D$2)</f>
        <v>60</v>
      </c>
      <c r="C91" s="2">
        <v>0</v>
      </c>
      <c r="D91" s="2">
        <f t="shared" si="10"/>
        <v>300</v>
      </c>
      <c r="F91" s="2">
        <v>88</v>
      </c>
      <c r="G91" s="2">
        <f>INT(VLOOKUP(F91,参照表!$AN$5:$AZ$154,13,0)/$G$2/$I$2)</f>
        <v>421</v>
      </c>
      <c r="H91" s="2">
        <f t="shared" si="11"/>
        <v>84</v>
      </c>
      <c r="I91" s="2">
        <f t="shared" si="12"/>
        <v>4210</v>
      </c>
      <c r="K91" s="2">
        <v>88</v>
      </c>
      <c r="L91" s="2">
        <f>INT(VLOOKUP(K91,参照表!$AN$5:$BH$154,21,0)/$L$2/$N$2)</f>
        <v>1768</v>
      </c>
      <c r="M91" s="2">
        <f t="shared" si="13"/>
        <v>589</v>
      </c>
      <c r="N91" s="2">
        <f t="shared" si="14"/>
        <v>88400</v>
      </c>
    </row>
    <row r="92" ht="16.5" spans="1:14">
      <c r="A92" s="2">
        <v>89</v>
      </c>
      <c r="B92" s="2">
        <f>INT(VLOOKUP(A92,参照表!$AN$5:$AR$154,5,0)/$B$2/$D$2)</f>
        <v>61</v>
      </c>
      <c r="C92" s="2">
        <v>0</v>
      </c>
      <c r="D92" s="2">
        <f t="shared" si="10"/>
        <v>305</v>
      </c>
      <c r="F92" s="2">
        <v>89</v>
      </c>
      <c r="G92" s="2">
        <f>INT(VLOOKUP(F92,参照表!$AN$5:$AZ$154,13,0)/$G$2/$I$2)</f>
        <v>425</v>
      </c>
      <c r="H92" s="2">
        <f t="shared" si="11"/>
        <v>85</v>
      </c>
      <c r="I92" s="2">
        <f t="shared" si="12"/>
        <v>4250</v>
      </c>
      <c r="K92" s="2">
        <v>89</v>
      </c>
      <c r="L92" s="2">
        <f>INT(VLOOKUP(K92,参照表!$AN$5:$BH$154,21,0)/$L$2/$N$2)</f>
        <v>1788</v>
      </c>
      <c r="M92" s="2">
        <f t="shared" si="13"/>
        <v>596</v>
      </c>
      <c r="N92" s="2">
        <f t="shared" si="14"/>
        <v>89400</v>
      </c>
    </row>
    <row r="93" ht="16.5" spans="1:14">
      <c r="A93" s="2">
        <v>90</v>
      </c>
      <c r="B93" s="2">
        <f>INT(VLOOKUP(A93,参照表!$AN$5:$AR$154,5,0)/$B$2/$D$2)</f>
        <v>62</v>
      </c>
      <c r="C93" s="2">
        <v>0</v>
      </c>
      <c r="D93" s="2">
        <f t="shared" si="10"/>
        <v>310</v>
      </c>
      <c r="F93" s="2">
        <v>90</v>
      </c>
      <c r="G93" s="2">
        <f>INT(VLOOKUP(F93,参照表!$AN$5:$AZ$154,13,0)/$G$2/$I$2)</f>
        <v>430</v>
      </c>
      <c r="H93" s="2">
        <f t="shared" si="11"/>
        <v>86</v>
      </c>
      <c r="I93" s="2">
        <f t="shared" si="12"/>
        <v>4300</v>
      </c>
      <c r="K93" s="2">
        <v>90</v>
      </c>
      <c r="L93" s="2">
        <f>INT(VLOOKUP(K93,参照表!$AN$5:$BH$154,21,0)/$L$2/$N$2)</f>
        <v>1809</v>
      </c>
      <c r="M93" s="2">
        <f t="shared" si="13"/>
        <v>603</v>
      </c>
      <c r="N93" s="2">
        <f t="shared" si="14"/>
        <v>90450</v>
      </c>
    </row>
    <row r="94" ht="16.5" spans="1:14">
      <c r="A94" s="2">
        <v>91</v>
      </c>
      <c r="B94" s="2">
        <f>INT(VLOOKUP(A94,参照表!$AN$5:$AR$154,5,0)/$B$2/$D$2)</f>
        <v>62</v>
      </c>
      <c r="C94" s="2">
        <v>0</v>
      </c>
      <c r="D94" s="2">
        <f t="shared" si="10"/>
        <v>310</v>
      </c>
      <c r="F94" s="2">
        <v>91</v>
      </c>
      <c r="G94" s="2">
        <f>INT(VLOOKUP(F94,参照表!$AN$5:$AZ$154,13,0)/$G$2/$I$2)</f>
        <v>435</v>
      </c>
      <c r="H94" s="2">
        <f t="shared" si="11"/>
        <v>87</v>
      </c>
      <c r="I94" s="2">
        <f t="shared" si="12"/>
        <v>4350</v>
      </c>
      <c r="K94" s="2">
        <v>91</v>
      </c>
      <c r="L94" s="2">
        <f>INT(VLOOKUP(K94,参照表!$AN$5:$BH$154,21,0)/$L$2/$N$2)</f>
        <v>1830</v>
      </c>
      <c r="M94" s="2">
        <f t="shared" si="13"/>
        <v>610</v>
      </c>
      <c r="N94" s="2">
        <f t="shared" si="14"/>
        <v>91500</v>
      </c>
    </row>
    <row r="95" ht="16.5" spans="1:14">
      <c r="A95" s="2">
        <v>92</v>
      </c>
      <c r="B95" s="2">
        <f>INT(VLOOKUP(A95,参照表!$AN$5:$AR$154,5,0)/$B$2/$D$2)</f>
        <v>63</v>
      </c>
      <c r="C95" s="2">
        <v>0</v>
      </c>
      <c r="D95" s="2">
        <f t="shared" si="10"/>
        <v>315</v>
      </c>
      <c r="F95" s="2">
        <v>92</v>
      </c>
      <c r="G95" s="2">
        <f>INT(VLOOKUP(F95,参照表!$AN$5:$AZ$154,13,0)/$G$2/$I$2)</f>
        <v>440</v>
      </c>
      <c r="H95" s="2">
        <f t="shared" si="11"/>
        <v>88</v>
      </c>
      <c r="I95" s="2">
        <f t="shared" si="12"/>
        <v>4400</v>
      </c>
      <c r="K95" s="2">
        <v>92</v>
      </c>
      <c r="L95" s="2">
        <f>INT(VLOOKUP(K95,参照表!$AN$5:$BH$154,21,0)/$L$2/$N$2)</f>
        <v>1850</v>
      </c>
      <c r="M95" s="2">
        <f t="shared" si="13"/>
        <v>616</v>
      </c>
      <c r="N95" s="2">
        <f t="shared" si="14"/>
        <v>92500</v>
      </c>
    </row>
    <row r="96" ht="16.5" spans="1:14">
      <c r="A96" s="2">
        <v>93</v>
      </c>
      <c r="B96" s="2">
        <f>INT(VLOOKUP(A96,参照表!$AN$5:$AR$154,5,0)/$B$2/$D$2)</f>
        <v>64</v>
      </c>
      <c r="C96" s="2">
        <v>0</v>
      </c>
      <c r="D96" s="2">
        <f t="shared" si="10"/>
        <v>320</v>
      </c>
      <c r="F96" s="2">
        <v>93</v>
      </c>
      <c r="G96" s="2">
        <f>INT(VLOOKUP(F96,参照表!$AN$5:$AZ$154,13,0)/$G$2/$I$2)</f>
        <v>445</v>
      </c>
      <c r="H96" s="2">
        <f t="shared" si="11"/>
        <v>89</v>
      </c>
      <c r="I96" s="2">
        <f t="shared" si="12"/>
        <v>4450</v>
      </c>
      <c r="K96" s="2">
        <v>93</v>
      </c>
      <c r="L96" s="2">
        <f>INT(VLOOKUP(K96,参照表!$AN$5:$BH$154,21,0)/$L$2/$N$2)</f>
        <v>1871</v>
      </c>
      <c r="M96" s="2">
        <f t="shared" si="13"/>
        <v>623</v>
      </c>
      <c r="N96" s="2">
        <f t="shared" si="14"/>
        <v>93550</v>
      </c>
    </row>
    <row r="97" ht="16.5" spans="1:14">
      <c r="A97" s="2">
        <v>94</v>
      </c>
      <c r="B97" s="2">
        <f>INT(VLOOKUP(A97,参照表!$AN$5:$AR$154,5,0)/$B$2/$D$2)</f>
        <v>64</v>
      </c>
      <c r="C97" s="2">
        <v>0</v>
      </c>
      <c r="D97" s="2">
        <f t="shared" si="10"/>
        <v>320</v>
      </c>
      <c r="F97" s="2">
        <v>94</v>
      </c>
      <c r="G97" s="2">
        <f>INT(VLOOKUP(F97,参照表!$AN$5:$AZ$154,13,0)/$G$2/$I$2)</f>
        <v>450</v>
      </c>
      <c r="H97" s="2">
        <f t="shared" si="11"/>
        <v>90</v>
      </c>
      <c r="I97" s="2">
        <f t="shared" si="12"/>
        <v>4500</v>
      </c>
      <c r="K97" s="2">
        <v>94</v>
      </c>
      <c r="L97" s="2">
        <f>INT(VLOOKUP(K97,参照表!$AN$5:$BH$154,21,0)/$L$2/$N$2)</f>
        <v>1892</v>
      </c>
      <c r="M97" s="2">
        <f t="shared" si="13"/>
        <v>630</v>
      </c>
      <c r="N97" s="2">
        <f t="shared" si="14"/>
        <v>94600</v>
      </c>
    </row>
    <row r="98" ht="16.5" spans="1:14">
      <c r="A98" s="2">
        <v>95</v>
      </c>
      <c r="B98" s="2">
        <f>INT(VLOOKUP(A98,参照表!$AN$5:$AR$154,5,0)/$B$2/$D$2)</f>
        <v>65</v>
      </c>
      <c r="C98" s="2">
        <v>0</v>
      </c>
      <c r="D98" s="2">
        <f t="shared" si="10"/>
        <v>325</v>
      </c>
      <c r="F98" s="2">
        <v>95</v>
      </c>
      <c r="G98" s="2">
        <f>INT(VLOOKUP(F98,参照表!$AN$5:$AZ$154,13,0)/$G$2/$I$2)</f>
        <v>455</v>
      </c>
      <c r="H98" s="2">
        <f t="shared" si="11"/>
        <v>91</v>
      </c>
      <c r="I98" s="2">
        <f t="shared" si="12"/>
        <v>4550</v>
      </c>
      <c r="K98" s="2">
        <v>95</v>
      </c>
      <c r="L98" s="2">
        <f>INT(VLOOKUP(K98,参照表!$AN$5:$BH$154,21,0)/$L$2/$N$2)</f>
        <v>1913</v>
      </c>
      <c r="M98" s="2">
        <f t="shared" si="13"/>
        <v>637</v>
      </c>
      <c r="N98" s="2">
        <f t="shared" si="14"/>
        <v>95650</v>
      </c>
    </row>
    <row r="99" ht="16.5" spans="1:14">
      <c r="A99" s="2">
        <v>96</v>
      </c>
      <c r="B99" s="2">
        <f>INT(VLOOKUP(A99,参照表!$AN$5:$AR$154,5,0)/$B$2/$D$2)</f>
        <v>66</v>
      </c>
      <c r="C99" s="2">
        <v>0</v>
      </c>
      <c r="D99" s="2">
        <f t="shared" si="10"/>
        <v>330</v>
      </c>
      <c r="F99" s="2">
        <v>96</v>
      </c>
      <c r="G99" s="2">
        <f>INT(VLOOKUP(F99,参照表!$AN$5:$AZ$154,13,0)/$G$2/$I$2)</f>
        <v>460</v>
      </c>
      <c r="H99" s="2">
        <f t="shared" si="11"/>
        <v>92</v>
      </c>
      <c r="I99" s="2">
        <f t="shared" si="12"/>
        <v>4600</v>
      </c>
      <c r="K99" s="2">
        <v>96</v>
      </c>
      <c r="L99" s="2">
        <f>INT(VLOOKUP(K99,参照表!$AN$5:$BH$154,21,0)/$L$2/$N$2)</f>
        <v>1933</v>
      </c>
      <c r="M99" s="2">
        <f t="shared" si="13"/>
        <v>644</v>
      </c>
      <c r="N99" s="2">
        <f t="shared" si="14"/>
        <v>96650</v>
      </c>
    </row>
    <row r="100" ht="16.5" spans="1:14">
      <c r="A100" s="2">
        <v>97</v>
      </c>
      <c r="B100" s="2">
        <f>INT(VLOOKUP(A100,参照表!$AN$5:$AR$154,5,0)/$B$2/$D$2)</f>
        <v>67</v>
      </c>
      <c r="C100" s="2">
        <v>0</v>
      </c>
      <c r="D100" s="2">
        <f t="shared" si="10"/>
        <v>335</v>
      </c>
      <c r="F100" s="2">
        <v>97</v>
      </c>
      <c r="G100" s="2">
        <f>INT(VLOOKUP(F100,参照表!$AN$5:$AZ$154,13,0)/$G$2/$I$2)</f>
        <v>465</v>
      </c>
      <c r="H100" s="2">
        <f t="shared" si="11"/>
        <v>93</v>
      </c>
      <c r="I100" s="2">
        <f t="shared" si="12"/>
        <v>4650</v>
      </c>
      <c r="K100" s="2">
        <v>97</v>
      </c>
      <c r="L100" s="2">
        <f>INT(VLOOKUP(K100,参照表!$AN$5:$BH$154,21,0)/$L$2/$N$2)</f>
        <v>1954</v>
      </c>
      <c r="M100" s="2">
        <f t="shared" si="13"/>
        <v>651</v>
      </c>
      <c r="N100" s="2">
        <f t="shared" si="14"/>
        <v>97700</v>
      </c>
    </row>
    <row r="101" ht="16.5" spans="1:14">
      <c r="A101" s="2">
        <v>98</v>
      </c>
      <c r="B101" s="2">
        <f>INT(VLOOKUP(A101,参照表!$AN$5:$AR$154,5,0)/$B$2/$D$2)</f>
        <v>67</v>
      </c>
      <c r="C101" s="2">
        <v>0</v>
      </c>
      <c r="D101" s="2">
        <f t="shared" si="10"/>
        <v>335</v>
      </c>
      <c r="F101" s="2">
        <v>98</v>
      </c>
      <c r="G101" s="2">
        <f>INT(VLOOKUP(F101,参照表!$AN$5:$AZ$154,13,0)/$G$2/$I$2)</f>
        <v>470</v>
      </c>
      <c r="H101" s="2">
        <f t="shared" si="11"/>
        <v>94</v>
      </c>
      <c r="I101" s="2">
        <f t="shared" si="12"/>
        <v>4700</v>
      </c>
      <c r="K101" s="2">
        <v>98</v>
      </c>
      <c r="L101" s="2">
        <f>INT(VLOOKUP(K101,参照表!$AN$5:$BH$154,21,0)/$L$2/$N$2)</f>
        <v>1975</v>
      </c>
      <c r="M101" s="2">
        <f t="shared" si="13"/>
        <v>658</v>
      </c>
      <c r="N101" s="2">
        <f t="shared" si="14"/>
        <v>98750</v>
      </c>
    </row>
    <row r="102" ht="16.5" spans="1:14">
      <c r="A102" s="2">
        <v>99</v>
      </c>
      <c r="B102" s="2">
        <f>INT(VLOOKUP(A102,参照表!$AN$5:$AR$154,5,0)/$B$2/$D$2)</f>
        <v>68</v>
      </c>
      <c r="C102" s="2">
        <v>0</v>
      </c>
      <c r="D102" s="2">
        <f t="shared" si="10"/>
        <v>340</v>
      </c>
      <c r="F102" s="2">
        <v>99</v>
      </c>
      <c r="G102" s="2">
        <f>INT(VLOOKUP(F102,参照表!$AN$5:$AZ$154,13,0)/$G$2/$I$2)</f>
        <v>475</v>
      </c>
      <c r="H102" s="2">
        <f t="shared" si="11"/>
        <v>95</v>
      </c>
      <c r="I102" s="2">
        <f t="shared" si="12"/>
        <v>4750</v>
      </c>
      <c r="K102" s="2">
        <v>99</v>
      </c>
      <c r="L102" s="2">
        <f>INT(VLOOKUP(K102,参照表!$AN$5:$BH$154,21,0)/$L$2/$N$2)</f>
        <v>1996</v>
      </c>
      <c r="M102" s="2">
        <f t="shared" si="13"/>
        <v>665</v>
      </c>
      <c r="N102" s="2">
        <f t="shared" si="14"/>
        <v>99800</v>
      </c>
    </row>
    <row r="103" ht="16.5" spans="1:14">
      <c r="A103" s="2">
        <v>100</v>
      </c>
      <c r="B103" s="2">
        <f>INT(VLOOKUP(A103,参照表!$AN$5:$AR$154,5,0)/$B$2/$D$2)</f>
        <v>69</v>
      </c>
      <c r="C103" s="2">
        <v>0</v>
      </c>
      <c r="D103" s="2">
        <f t="shared" si="10"/>
        <v>345</v>
      </c>
      <c r="F103" s="2">
        <v>100</v>
      </c>
      <c r="G103" s="2">
        <f>INT(VLOOKUP(F103,参照表!$AN$5:$AZ$154,13,0)/$G$2/$I$2)</f>
        <v>480</v>
      </c>
      <c r="H103" s="2">
        <f t="shared" si="11"/>
        <v>96</v>
      </c>
      <c r="I103" s="2">
        <f t="shared" si="12"/>
        <v>4800</v>
      </c>
      <c r="K103" s="2">
        <v>100</v>
      </c>
      <c r="L103" s="2">
        <f>INT(VLOOKUP(K103,参照表!$AN$5:$BH$154,21,0)/$L$2/$N$2)</f>
        <v>2016</v>
      </c>
      <c r="M103" s="2">
        <f t="shared" si="13"/>
        <v>672</v>
      </c>
      <c r="N103" s="2">
        <f t="shared" si="14"/>
        <v>100800</v>
      </c>
    </row>
    <row r="104" ht="16.5" spans="1:14">
      <c r="A104" s="2">
        <v>101</v>
      </c>
      <c r="B104" s="2">
        <f>INT(VLOOKUP(A104,参照表!$AN$5:$AR$154,5,0)/$B$2/$D$2)</f>
        <v>69</v>
      </c>
      <c r="C104" s="2">
        <v>0</v>
      </c>
      <c r="D104" s="2">
        <f t="shared" ref="D104:D135" si="15">B104*5</f>
        <v>345</v>
      </c>
      <c r="F104" s="2">
        <v>101</v>
      </c>
      <c r="G104" s="2">
        <f>INT(VLOOKUP(F104,参照表!$AN$5:$AZ$154,13,0)/$G$2/$I$2)</f>
        <v>485</v>
      </c>
      <c r="H104" s="2">
        <f t="shared" ref="H104:H135" si="16">INT(G104*0.2)</f>
        <v>97</v>
      </c>
      <c r="I104" s="2">
        <f t="shared" ref="I104:I135" si="17">G104*10</f>
        <v>4850</v>
      </c>
      <c r="K104" s="2">
        <v>101</v>
      </c>
      <c r="L104" s="2">
        <f>INT(VLOOKUP(K104,参照表!$AN$5:$BH$154,21,0)/$L$2/$N$2)</f>
        <v>2037</v>
      </c>
      <c r="M104" s="2">
        <f t="shared" ref="M104:M135" si="18">INT(L104/3)</f>
        <v>679</v>
      </c>
      <c r="N104" s="2">
        <f t="shared" ref="N104:N135" si="19">L104*50</f>
        <v>101850</v>
      </c>
    </row>
    <row r="105" ht="16.5" spans="1:14">
      <c r="A105" s="2">
        <v>102</v>
      </c>
      <c r="B105" s="2">
        <f>INT(VLOOKUP(A105,参照表!$AN$5:$AR$154,5,0)/$B$2/$D$2)</f>
        <v>70</v>
      </c>
      <c r="C105" s="2">
        <v>0</v>
      </c>
      <c r="D105" s="2">
        <f t="shared" si="15"/>
        <v>350</v>
      </c>
      <c r="F105" s="2">
        <v>102</v>
      </c>
      <c r="G105" s="2">
        <f>INT(VLOOKUP(F105,参照表!$AN$5:$AZ$154,13,0)/$G$2/$I$2)</f>
        <v>490</v>
      </c>
      <c r="H105" s="2">
        <f t="shared" si="16"/>
        <v>98</v>
      </c>
      <c r="I105" s="2">
        <f t="shared" si="17"/>
        <v>4900</v>
      </c>
      <c r="K105" s="2">
        <v>102</v>
      </c>
      <c r="L105" s="2">
        <f>INT(VLOOKUP(K105,参照表!$AN$5:$BH$154,21,0)/$L$2/$N$2)</f>
        <v>2058</v>
      </c>
      <c r="M105" s="2">
        <f t="shared" si="18"/>
        <v>686</v>
      </c>
      <c r="N105" s="2">
        <f t="shared" si="19"/>
        <v>102900</v>
      </c>
    </row>
    <row r="106" ht="16.5" spans="1:14">
      <c r="A106" s="2">
        <v>103</v>
      </c>
      <c r="B106" s="2">
        <f>INT(VLOOKUP(A106,参照表!$AN$5:$AR$154,5,0)/$B$2/$D$2)</f>
        <v>71</v>
      </c>
      <c r="C106" s="2">
        <v>0</v>
      </c>
      <c r="D106" s="2">
        <f t="shared" si="15"/>
        <v>355</v>
      </c>
      <c r="F106" s="2">
        <v>103</v>
      </c>
      <c r="G106" s="2">
        <f>INT(VLOOKUP(F106,参照表!$AN$5:$AZ$154,13,0)/$G$2/$I$2)</f>
        <v>495</v>
      </c>
      <c r="H106" s="2">
        <f t="shared" si="16"/>
        <v>99</v>
      </c>
      <c r="I106" s="2">
        <f t="shared" si="17"/>
        <v>4950</v>
      </c>
      <c r="K106" s="2">
        <v>103</v>
      </c>
      <c r="L106" s="2">
        <f>INT(VLOOKUP(K106,参照表!$AN$5:$BH$154,21,0)/$L$2/$N$2)</f>
        <v>2079</v>
      </c>
      <c r="M106" s="2">
        <f t="shared" si="18"/>
        <v>693</v>
      </c>
      <c r="N106" s="2">
        <f t="shared" si="19"/>
        <v>103950</v>
      </c>
    </row>
    <row r="107" ht="16.5" spans="1:14">
      <c r="A107" s="2">
        <v>104</v>
      </c>
      <c r="B107" s="2">
        <f>INT(VLOOKUP(A107,参照表!$AN$5:$AR$154,5,0)/$B$2/$D$2)</f>
        <v>72</v>
      </c>
      <c r="C107" s="2">
        <v>0</v>
      </c>
      <c r="D107" s="2">
        <f t="shared" si="15"/>
        <v>360</v>
      </c>
      <c r="F107" s="2">
        <v>104</v>
      </c>
      <c r="G107" s="2">
        <f>INT(VLOOKUP(F107,参照表!$AN$5:$AZ$154,13,0)/$G$2/$I$2)</f>
        <v>500</v>
      </c>
      <c r="H107" s="2">
        <f t="shared" si="16"/>
        <v>100</v>
      </c>
      <c r="I107" s="2">
        <f t="shared" si="17"/>
        <v>5000</v>
      </c>
      <c r="K107" s="2">
        <v>104</v>
      </c>
      <c r="L107" s="2">
        <f>INT(VLOOKUP(K107,参照表!$AN$5:$BH$154,21,0)/$L$2/$N$2)</f>
        <v>2100</v>
      </c>
      <c r="M107" s="2">
        <f t="shared" si="18"/>
        <v>700</v>
      </c>
      <c r="N107" s="2">
        <f t="shared" si="19"/>
        <v>105000</v>
      </c>
    </row>
    <row r="108" ht="16.5" spans="1:14">
      <c r="A108" s="2">
        <v>105</v>
      </c>
      <c r="B108" s="2">
        <f>INT(VLOOKUP(A108,参照表!$AN$5:$AR$154,5,0)/$B$2/$D$2)</f>
        <v>72</v>
      </c>
      <c r="C108" s="2">
        <v>0</v>
      </c>
      <c r="D108" s="2">
        <f t="shared" si="15"/>
        <v>360</v>
      </c>
      <c r="F108" s="2">
        <v>105</v>
      </c>
      <c r="G108" s="2">
        <f>INT(VLOOKUP(F108,参照表!$AN$5:$AZ$154,13,0)/$G$2/$I$2)</f>
        <v>505</v>
      </c>
      <c r="H108" s="2">
        <f t="shared" si="16"/>
        <v>101</v>
      </c>
      <c r="I108" s="2">
        <f t="shared" si="17"/>
        <v>5050</v>
      </c>
      <c r="K108" s="2">
        <v>105</v>
      </c>
      <c r="L108" s="2">
        <f>INT(VLOOKUP(K108,参照表!$AN$5:$BH$154,21,0)/$L$2/$N$2)</f>
        <v>2121</v>
      </c>
      <c r="M108" s="2">
        <f t="shared" si="18"/>
        <v>707</v>
      </c>
      <c r="N108" s="2">
        <f t="shared" si="19"/>
        <v>106050</v>
      </c>
    </row>
    <row r="109" ht="16.5" spans="1:14">
      <c r="A109" s="2">
        <v>106</v>
      </c>
      <c r="B109" s="2">
        <f>INT(VLOOKUP(A109,参照表!$AN$5:$AR$154,5,0)/$B$2/$D$2)</f>
        <v>73</v>
      </c>
      <c r="C109" s="2">
        <v>0</v>
      </c>
      <c r="D109" s="2">
        <f t="shared" si="15"/>
        <v>365</v>
      </c>
      <c r="F109" s="2">
        <v>106</v>
      </c>
      <c r="G109" s="2">
        <f>INT(VLOOKUP(F109,参照表!$AN$5:$AZ$154,13,0)/$G$2/$I$2)</f>
        <v>510</v>
      </c>
      <c r="H109" s="2">
        <f t="shared" si="16"/>
        <v>102</v>
      </c>
      <c r="I109" s="2">
        <f t="shared" si="17"/>
        <v>5100</v>
      </c>
      <c r="K109" s="2">
        <v>106</v>
      </c>
      <c r="L109" s="2">
        <f>INT(VLOOKUP(K109,参照表!$AN$5:$BH$154,21,0)/$L$2/$N$2)</f>
        <v>2142</v>
      </c>
      <c r="M109" s="2">
        <f t="shared" si="18"/>
        <v>714</v>
      </c>
      <c r="N109" s="2">
        <f t="shared" si="19"/>
        <v>107100</v>
      </c>
    </row>
    <row r="110" ht="16.5" spans="1:14">
      <c r="A110" s="2">
        <v>107</v>
      </c>
      <c r="B110" s="2">
        <f>INT(VLOOKUP(A110,参照表!$AN$5:$AR$154,5,0)/$B$2/$D$2)</f>
        <v>74</v>
      </c>
      <c r="C110" s="2">
        <v>0</v>
      </c>
      <c r="D110" s="2">
        <f t="shared" si="15"/>
        <v>370</v>
      </c>
      <c r="F110" s="2">
        <v>107</v>
      </c>
      <c r="G110" s="2">
        <f>INT(VLOOKUP(F110,参照表!$AN$5:$AZ$154,13,0)/$G$2/$I$2)</f>
        <v>515</v>
      </c>
      <c r="H110" s="2">
        <f t="shared" si="16"/>
        <v>103</v>
      </c>
      <c r="I110" s="2">
        <f t="shared" si="17"/>
        <v>5150</v>
      </c>
      <c r="K110" s="2">
        <v>107</v>
      </c>
      <c r="L110" s="2">
        <f>INT(VLOOKUP(K110,参照表!$AN$5:$BH$154,21,0)/$L$2/$N$2)</f>
        <v>2163</v>
      </c>
      <c r="M110" s="2">
        <f t="shared" si="18"/>
        <v>721</v>
      </c>
      <c r="N110" s="2">
        <f t="shared" si="19"/>
        <v>108150</v>
      </c>
    </row>
    <row r="111" ht="16.5" spans="1:14">
      <c r="A111" s="2">
        <v>108</v>
      </c>
      <c r="B111" s="2">
        <f>INT(VLOOKUP(A111,参照表!$AN$5:$AR$154,5,0)/$B$2/$D$2)</f>
        <v>74</v>
      </c>
      <c r="C111" s="2">
        <v>0</v>
      </c>
      <c r="D111" s="2">
        <f t="shared" si="15"/>
        <v>370</v>
      </c>
      <c r="F111" s="2">
        <v>108</v>
      </c>
      <c r="G111" s="2">
        <f>INT(VLOOKUP(F111,参照表!$AN$5:$AZ$154,13,0)/$G$2/$I$2)</f>
        <v>520</v>
      </c>
      <c r="H111" s="2">
        <f t="shared" si="16"/>
        <v>104</v>
      </c>
      <c r="I111" s="2">
        <f t="shared" si="17"/>
        <v>5200</v>
      </c>
      <c r="K111" s="2">
        <v>108</v>
      </c>
      <c r="L111" s="2">
        <f>INT(VLOOKUP(K111,参照表!$AN$5:$BH$154,21,0)/$L$2/$N$2)</f>
        <v>2184</v>
      </c>
      <c r="M111" s="2">
        <f t="shared" si="18"/>
        <v>728</v>
      </c>
      <c r="N111" s="2">
        <f t="shared" si="19"/>
        <v>109200</v>
      </c>
    </row>
    <row r="112" ht="16.5" spans="1:14">
      <c r="A112" s="2">
        <v>109</v>
      </c>
      <c r="B112" s="2">
        <f>INT(VLOOKUP(A112,参照表!$AN$5:$AR$154,5,0)/$B$2/$D$2)</f>
        <v>75</v>
      </c>
      <c r="C112" s="2">
        <v>0</v>
      </c>
      <c r="D112" s="2">
        <f t="shared" si="15"/>
        <v>375</v>
      </c>
      <c r="F112" s="2">
        <v>109</v>
      </c>
      <c r="G112" s="2">
        <f>INT(VLOOKUP(F112,参照表!$AN$5:$AZ$154,13,0)/$G$2/$I$2)</f>
        <v>525</v>
      </c>
      <c r="H112" s="2">
        <f t="shared" si="16"/>
        <v>105</v>
      </c>
      <c r="I112" s="2">
        <f t="shared" si="17"/>
        <v>5250</v>
      </c>
      <c r="K112" s="2">
        <v>109</v>
      </c>
      <c r="L112" s="2">
        <f>INT(VLOOKUP(K112,参照表!$AN$5:$BH$154,21,0)/$L$2/$N$2)</f>
        <v>2205</v>
      </c>
      <c r="M112" s="2">
        <f t="shared" si="18"/>
        <v>735</v>
      </c>
      <c r="N112" s="2">
        <f t="shared" si="19"/>
        <v>110250</v>
      </c>
    </row>
    <row r="113" ht="16.5" spans="1:14">
      <c r="A113" s="2">
        <v>110</v>
      </c>
      <c r="B113" s="2">
        <f>INT(VLOOKUP(A113,参照表!$AN$5:$AR$154,5,0)/$B$2/$D$2)</f>
        <v>76</v>
      </c>
      <c r="C113" s="2">
        <v>0</v>
      </c>
      <c r="D113" s="2">
        <f t="shared" si="15"/>
        <v>380</v>
      </c>
      <c r="F113" s="2">
        <v>110</v>
      </c>
      <c r="G113" s="2">
        <f>INT(VLOOKUP(F113,参照表!$AN$5:$AZ$154,13,0)/$G$2/$I$2)</f>
        <v>530</v>
      </c>
      <c r="H113" s="2">
        <f t="shared" si="16"/>
        <v>106</v>
      </c>
      <c r="I113" s="2">
        <f t="shared" si="17"/>
        <v>5300</v>
      </c>
      <c r="K113" s="2">
        <v>110</v>
      </c>
      <c r="L113" s="2">
        <f>INT(VLOOKUP(K113,参照表!$AN$5:$BH$154,21,0)/$L$2/$N$2)</f>
        <v>2226</v>
      </c>
      <c r="M113" s="2">
        <f t="shared" si="18"/>
        <v>742</v>
      </c>
      <c r="N113" s="2">
        <f t="shared" si="19"/>
        <v>111300</v>
      </c>
    </row>
    <row r="114" ht="16.5" spans="1:14">
      <c r="A114" s="2">
        <v>111</v>
      </c>
      <c r="B114" s="2">
        <f>INT(VLOOKUP(A114,参照表!$AN$5:$AR$154,5,0)/$B$2/$D$2)</f>
        <v>77</v>
      </c>
      <c r="C114" s="2">
        <v>0</v>
      </c>
      <c r="D114" s="2">
        <f t="shared" si="15"/>
        <v>385</v>
      </c>
      <c r="F114" s="2">
        <v>111</v>
      </c>
      <c r="G114" s="2">
        <f>INT(VLOOKUP(F114,参照表!$AN$5:$AZ$154,13,0)/$G$2/$I$2)</f>
        <v>535</v>
      </c>
      <c r="H114" s="2">
        <f t="shared" si="16"/>
        <v>107</v>
      </c>
      <c r="I114" s="2">
        <f t="shared" si="17"/>
        <v>5350</v>
      </c>
      <c r="K114" s="2">
        <v>111</v>
      </c>
      <c r="L114" s="2">
        <f>INT(VLOOKUP(K114,参照表!$AN$5:$BH$154,21,0)/$L$2/$N$2)</f>
        <v>2247</v>
      </c>
      <c r="M114" s="2">
        <f t="shared" si="18"/>
        <v>749</v>
      </c>
      <c r="N114" s="2">
        <f t="shared" si="19"/>
        <v>112350</v>
      </c>
    </row>
    <row r="115" ht="16.5" spans="1:14">
      <c r="A115" s="2">
        <v>112</v>
      </c>
      <c r="B115" s="2">
        <f>INT(VLOOKUP(A115,参照表!$AN$5:$AR$154,5,0)/$B$2/$D$2)</f>
        <v>77</v>
      </c>
      <c r="C115" s="2">
        <v>0</v>
      </c>
      <c r="D115" s="2">
        <f t="shared" si="15"/>
        <v>385</v>
      </c>
      <c r="F115" s="2">
        <v>112</v>
      </c>
      <c r="G115" s="2">
        <f>INT(VLOOKUP(F115,参照表!$AN$5:$AZ$154,13,0)/$G$2/$I$2)</f>
        <v>540</v>
      </c>
      <c r="H115" s="2">
        <f t="shared" si="16"/>
        <v>108</v>
      </c>
      <c r="I115" s="2">
        <f t="shared" si="17"/>
        <v>5400</v>
      </c>
      <c r="K115" s="2">
        <v>112</v>
      </c>
      <c r="L115" s="2">
        <f>INT(VLOOKUP(K115,参照表!$AN$5:$BH$154,21,0)/$L$2/$N$2)</f>
        <v>2269</v>
      </c>
      <c r="M115" s="2">
        <f t="shared" si="18"/>
        <v>756</v>
      </c>
      <c r="N115" s="2">
        <f t="shared" si="19"/>
        <v>113450</v>
      </c>
    </row>
    <row r="116" ht="16.5" spans="1:14">
      <c r="A116" s="2">
        <v>113</v>
      </c>
      <c r="B116" s="2">
        <f>INT(VLOOKUP(A116,参照表!$AN$5:$AR$154,5,0)/$B$2/$D$2)</f>
        <v>78</v>
      </c>
      <c r="C116" s="2">
        <v>0</v>
      </c>
      <c r="D116" s="2">
        <f t="shared" si="15"/>
        <v>390</v>
      </c>
      <c r="F116" s="2">
        <v>113</v>
      </c>
      <c r="G116" s="2">
        <f>INT(VLOOKUP(F116,参照表!$AN$5:$AZ$154,13,0)/$G$2/$I$2)</f>
        <v>545</v>
      </c>
      <c r="H116" s="2">
        <f t="shared" si="16"/>
        <v>109</v>
      </c>
      <c r="I116" s="2">
        <f t="shared" si="17"/>
        <v>5450</v>
      </c>
      <c r="K116" s="2">
        <v>113</v>
      </c>
      <c r="L116" s="2">
        <f>INT(VLOOKUP(K116,参照表!$AN$5:$BH$154,21,0)/$L$2/$N$2)</f>
        <v>2290</v>
      </c>
      <c r="M116" s="2">
        <f t="shared" si="18"/>
        <v>763</v>
      </c>
      <c r="N116" s="2">
        <f t="shared" si="19"/>
        <v>114500</v>
      </c>
    </row>
    <row r="117" ht="16.5" spans="1:14">
      <c r="A117" s="2">
        <v>114</v>
      </c>
      <c r="B117" s="2">
        <f>INT(VLOOKUP(A117,参照表!$AN$5:$AR$154,5,0)/$B$2/$D$2)</f>
        <v>79</v>
      </c>
      <c r="C117" s="2">
        <v>0</v>
      </c>
      <c r="D117" s="2">
        <f t="shared" si="15"/>
        <v>395</v>
      </c>
      <c r="F117" s="2">
        <v>114</v>
      </c>
      <c r="G117" s="2">
        <f>INT(VLOOKUP(F117,参照表!$AN$5:$AZ$154,13,0)/$G$2/$I$2)</f>
        <v>550</v>
      </c>
      <c r="H117" s="2">
        <f t="shared" si="16"/>
        <v>110</v>
      </c>
      <c r="I117" s="2">
        <f t="shared" si="17"/>
        <v>5500</v>
      </c>
      <c r="K117" s="2">
        <v>114</v>
      </c>
      <c r="L117" s="2">
        <f>INT(VLOOKUP(K117,参照表!$AN$5:$BH$154,21,0)/$L$2/$N$2)</f>
        <v>2311</v>
      </c>
      <c r="M117" s="2">
        <f t="shared" si="18"/>
        <v>770</v>
      </c>
      <c r="N117" s="2">
        <f t="shared" si="19"/>
        <v>115550</v>
      </c>
    </row>
    <row r="118" ht="16.5" spans="1:14">
      <c r="A118" s="2">
        <v>115</v>
      </c>
      <c r="B118" s="2">
        <f>INT(VLOOKUP(A118,参照表!$AN$5:$AR$154,5,0)/$B$2/$D$2)</f>
        <v>79</v>
      </c>
      <c r="C118" s="2">
        <v>0</v>
      </c>
      <c r="D118" s="2">
        <f t="shared" si="15"/>
        <v>395</v>
      </c>
      <c r="F118" s="2">
        <v>115</v>
      </c>
      <c r="G118" s="2">
        <f>INT(VLOOKUP(F118,参照表!$AN$5:$AZ$154,13,0)/$G$2/$I$2)</f>
        <v>555</v>
      </c>
      <c r="H118" s="2">
        <f t="shared" si="16"/>
        <v>111</v>
      </c>
      <c r="I118" s="2">
        <f t="shared" si="17"/>
        <v>5550</v>
      </c>
      <c r="K118" s="2">
        <v>115</v>
      </c>
      <c r="L118" s="2">
        <f>INT(VLOOKUP(K118,参照表!$AN$5:$BH$154,21,0)/$L$2/$N$2)</f>
        <v>2332</v>
      </c>
      <c r="M118" s="2">
        <f t="shared" si="18"/>
        <v>777</v>
      </c>
      <c r="N118" s="2">
        <f t="shared" si="19"/>
        <v>116600</v>
      </c>
    </row>
    <row r="119" ht="16.5" spans="1:14">
      <c r="A119" s="2">
        <v>116</v>
      </c>
      <c r="B119" s="2">
        <f>INT(VLOOKUP(A119,参照表!$AN$5:$AR$154,5,0)/$B$2/$D$2)</f>
        <v>80</v>
      </c>
      <c r="C119" s="2">
        <v>0</v>
      </c>
      <c r="D119" s="2">
        <f t="shared" si="15"/>
        <v>400</v>
      </c>
      <c r="F119" s="2">
        <v>116</v>
      </c>
      <c r="G119" s="2">
        <f>INT(VLOOKUP(F119,参照表!$AN$5:$AZ$154,13,0)/$G$2/$I$2)</f>
        <v>560</v>
      </c>
      <c r="H119" s="2">
        <f t="shared" si="16"/>
        <v>112</v>
      </c>
      <c r="I119" s="2">
        <f t="shared" si="17"/>
        <v>5600</v>
      </c>
      <c r="K119" s="2">
        <v>116</v>
      </c>
      <c r="L119" s="2">
        <f>INT(VLOOKUP(K119,参照表!$AN$5:$BH$154,21,0)/$L$2/$N$2)</f>
        <v>2353</v>
      </c>
      <c r="M119" s="2">
        <f t="shared" si="18"/>
        <v>784</v>
      </c>
      <c r="N119" s="2">
        <f t="shared" si="19"/>
        <v>117650</v>
      </c>
    </row>
    <row r="120" ht="16.5" spans="1:14">
      <c r="A120" s="2">
        <v>117</v>
      </c>
      <c r="B120" s="2">
        <f>INT(VLOOKUP(A120,参照表!$AN$5:$AR$154,5,0)/$B$2/$D$2)</f>
        <v>81</v>
      </c>
      <c r="C120" s="2">
        <v>0</v>
      </c>
      <c r="D120" s="2">
        <f t="shared" si="15"/>
        <v>405</v>
      </c>
      <c r="F120" s="2">
        <v>117</v>
      </c>
      <c r="G120" s="2">
        <f>INT(VLOOKUP(F120,参照表!$AN$5:$AZ$154,13,0)/$G$2/$I$2)</f>
        <v>565</v>
      </c>
      <c r="H120" s="2">
        <f t="shared" si="16"/>
        <v>113</v>
      </c>
      <c r="I120" s="2">
        <f t="shared" si="17"/>
        <v>5650</v>
      </c>
      <c r="K120" s="2">
        <v>117</v>
      </c>
      <c r="L120" s="2">
        <f>INT(VLOOKUP(K120,参照表!$AN$5:$BH$154,21,0)/$L$2/$N$2)</f>
        <v>2374</v>
      </c>
      <c r="M120" s="2">
        <f t="shared" si="18"/>
        <v>791</v>
      </c>
      <c r="N120" s="2">
        <f t="shared" si="19"/>
        <v>118700</v>
      </c>
    </row>
    <row r="121" ht="16.5" spans="1:14">
      <c r="A121" s="2">
        <v>118</v>
      </c>
      <c r="B121" s="2">
        <f>INT(VLOOKUP(A121,参照表!$AN$5:$AR$154,5,0)/$B$2/$D$2)</f>
        <v>82</v>
      </c>
      <c r="C121" s="2">
        <v>0</v>
      </c>
      <c r="D121" s="2">
        <f t="shared" si="15"/>
        <v>410</v>
      </c>
      <c r="F121" s="2">
        <v>118</v>
      </c>
      <c r="G121" s="2">
        <f>INT(VLOOKUP(F121,参照表!$AN$5:$AZ$154,13,0)/$G$2/$I$2)</f>
        <v>570</v>
      </c>
      <c r="H121" s="2">
        <f t="shared" si="16"/>
        <v>114</v>
      </c>
      <c r="I121" s="2">
        <f t="shared" si="17"/>
        <v>5700</v>
      </c>
      <c r="K121" s="2">
        <v>118</v>
      </c>
      <c r="L121" s="2">
        <f>INT(VLOOKUP(K121,参照表!$AN$5:$BH$154,21,0)/$L$2/$N$2)</f>
        <v>2396</v>
      </c>
      <c r="M121" s="2">
        <f t="shared" si="18"/>
        <v>798</v>
      </c>
      <c r="N121" s="2">
        <f t="shared" si="19"/>
        <v>119800</v>
      </c>
    </row>
    <row r="122" ht="16.5" spans="1:14">
      <c r="A122" s="2">
        <v>119</v>
      </c>
      <c r="B122" s="2">
        <f>INT(VLOOKUP(A122,参照表!$AN$5:$AR$154,5,0)/$B$2/$D$2)</f>
        <v>82</v>
      </c>
      <c r="C122" s="2">
        <v>0</v>
      </c>
      <c r="D122" s="2">
        <f t="shared" si="15"/>
        <v>410</v>
      </c>
      <c r="F122" s="2">
        <v>119</v>
      </c>
      <c r="G122" s="2">
        <f>INT(VLOOKUP(F122,参照表!$AN$5:$AZ$154,13,0)/$G$2/$I$2)</f>
        <v>575</v>
      </c>
      <c r="H122" s="2">
        <f t="shared" si="16"/>
        <v>115</v>
      </c>
      <c r="I122" s="2">
        <f t="shared" si="17"/>
        <v>5750</v>
      </c>
      <c r="K122" s="2">
        <v>119</v>
      </c>
      <c r="L122" s="2">
        <f>INT(VLOOKUP(K122,参照表!$AN$5:$BH$154,21,0)/$L$2/$N$2)</f>
        <v>2417</v>
      </c>
      <c r="M122" s="2">
        <f t="shared" si="18"/>
        <v>805</v>
      </c>
      <c r="N122" s="2">
        <f t="shared" si="19"/>
        <v>120850</v>
      </c>
    </row>
    <row r="123" ht="16.5" spans="1:14">
      <c r="A123" s="2">
        <v>120</v>
      </c>
      <c r="B123" s="2">
        <f>INT(VLOOKUP(A123,参照表!$AN$5:$AR$154,5,0)/$B$2/$D$2)</f>
        <v>83</v>
      </c>
      <c r="C123" s="2">
        <v>0</v>
      </c>
      <c r="D123" s="2">
        <f t="shared" si="15"/>
        <v>415</v>
      </c>
      <c r="F123" s="2">
        <v>120</v>
      </c>
      <c r="G123" s="2">
        <f>INT(VLOOKUP(F123,参照表!$AN$5:$AZ$154,13,0)/$G$2/$I$2)</f>
        <v>580</v>
      </c>
      <c r="H123" s="2">
        <f t="shared" si="16"/>
        <v>116</v>
      </c>
      <c r="I123" s="2">
        <f t="shared" si="17"/>
        <v>5800</v>
      </c>
      <c r="K123" s="2">
        <v>120</v>
      </c>
      <c r="L123" s="2">
        <f>INT(VLOOKUP(K123,参照表!$AN$5:$BH$154,21,0)/$L$2/$N$2)</f>
        <v>2438</v>
      </c>
      <c r="M123" s="2">
        <f t="shared" si="18"/>
        <v>812</v>
      </c>
      <c r="N123" s="2">
        <f t="shared" si="19"/>
        <v>121900</v>
      </c>
    </row>
    <row r="124" ht="16.5" spans="1:14">
      <c r="A124" s="2">
        <v>121</v>
      </c>
      <c r="B124" s="2">
        <f>INT(VLOOKUP(A124,参照表!$AN$5:$AR$154,5,0)/$B$2/$D$2)</f>
        <v>84</v>
      </c>
      <c r="C124" s="2">
        <v>0</v>
      </c>
      <c r="D124" s="2">
        <f t="shared" si="15"/>
        <v>420</v>
      </c>
      <c r="F124" s="2">
        <v>121</v>
      </c>
      <c r="G124" s="2">
        <f>INT(VLOOKUP(F124,参照表!$AN$5:$AZ$154,13,0)/$G$2/$I$2)</f>
        <v>585</v>
      </c>
      <c r="H124" s="2">
        <f t="shared" si="16"/>
        <v>117</v>
      </c>
      <c r="I124" s="2">
        <f t="shared" si="17"/>
        <v>5850</v>
      </c>
      <c r="K124" s="2">
        <v>121</v>
      </c>
      <c r="L124" s="2">
        <f>INT(VLOOKUP(K124,参照表!$AN$5:$BH$154,21,0)/$L$2/$N$2)</f>
        <v>2460</v>
      </c>
      <c r="M124" s="2">
        <f t="shared" si="18"/>
        <v>820</v>
      </c>
      <c r="N124" s="2">
        <f t="shared" si="19"/>
        <v>123000</v>
      </c>
    </row>
    <row r="125" ht="16.5" spans="1:14">
      <c r="A125" s="2">
        <v>122</v>
      </c>
      <c r="B125" s="2">
        <f>INT(VLOOKUP(A125,参照表!$AN$5:$AR$154,5,0)/$B$2/$D$2)</f>
        <v>85</v>
      </c>
      <c r="C125" s="2">
        <v>0</v>
      </c>
      <c r="D125" s="2">
        <f t="shared" si="15"/>
        <v>425</v>
      </c>
      <c r="F125" s="2">
        <v>122</v>
      </c>
      <c r="G125" s="2">
        <f>INT(VLOOKUP(F125,参照表!$AN$5:$AZ$154,13,0)/$G$2/$I$2)</f>
        <v>590</v>
      </c>
      <c r="H125" s="2">
        <f t="shared" si="16"/>
        <v>118</v>
      </c>
      <c r="I125" s="2">
        <f t="shared" si="17"/>
        <v>5900</v>
      </c>
      <c r="K125" s="2">
        <v>122</v>
      </c>
      <c r="L125" s="2">
        <f>INT(VLOOKUP(K125,参照表!$AN$5:$BH$154,21,0)/$L$2/$N$2)</f>
        <v>2481</v>
      </c>
      <c r="M125" s="2">
        <f t="shared" si="18"/>
        <v>827</v>
      </c>
      <c r="N125" s="2">
        <f t="shared" si="19"/>
        <v>124050</v>
      </c>
    </row>
    <row r="126" ht="16.5" spans="1:14">
      <c r="A126" s="2">
        <v>123</v>
      </c>
      <c r="B126" s="2">
        <f>INT(VLOOKUP(A126,参照表!$AN$5:$AR$154,5,0)/$B$2/$D$2)</f>
        <v>85</v>
      </c>
      <c r="C126" s="2">
        <v>0</v>
      </c>
      <c r="D126" s="2">
        <f t="shared" si="15"/>
        <v>425</v>
      </c>
      <c r="F126" s="2">
        <v>123</v>
      </c>
      <c r="G126" s="2">
        <f>INT(VLOOKUP(F126,参照表!$AN$5:$AZ$154,13,0)/$G$2/$I$2)</f>
        <v>595</v>
      </c>
      <c r="H126" s="2">
        <f t="shared" si="16"/>
        <v>119</v>
      </c>
      <c r="I126" s="2">
        <f t="shared" si="17"/>
        <v>5950</v>
      </c>
      <c r="K126" s="2">
        <v>123</v>
      </c>
      <c r="L126" s="2">
        <f>INT(VLOOKUP(K126,参照表!$AN$5:$BH$154,21,0)/$L$2/$N$2)</f>
        <v>2502</v>
      </c>
      <c r="M126" s="2">
        <f t="shared" si="18"/>
        <v>834</v>
      </c>
      <c r="N126" s="2">
        <f t="shared" si="19"/>
        <v>125100</v>
      </c>
    </row>
    <row r="127" ht="16.5" spans="1:14">
      <c r="A127" s="2">
        <v>124</v>
      </c>
      <c r="B127" s="2">
        <f>INT(VLOOKUP(A127,参照表!$AN$5:$AR$154,5,0)/$B$2/$D$2)</f>
        <v>86</v>
      </c>
      <c r="C127" s="2">
        <v>0</v>
      </c>
      <c r="D127" s="2">
        <f t="shared" si="15"/>
        <v>430</v>
      </c>
      <c r="F127" s="2">
        <v>124</v>
      </c>
      <c r="G127" s="2">
        <f>INT(VLOOKUP(F127,参照表!$AN$5:$AZ$154,13,0)/$G$2/$I$2)</f>
        <v>600</v>
      </c>
      <c r="H127" s="2">
        <f t="shared" si="16"/>
        <v>120</v>
      </c>
      <c r="I127" s="2">
        <f t="shared" si="17"/>
        <v>6000</v>
      </c>
      <c r="K127" s="2">
        <v>124</v>
      </c>
      <c r="L127" s="2">
        <f>INT(VLOOKUP(K127,参照表!$AN$5:$BH$154,21,0)/$L$2/$N$2)</f>
        <v>2523</v>
      </c>
      <c r="M127" s="2">
        <f t="shared" si="18"/>
        <v>841</v>
      </c>
      <c r="N127" s="2">
        <f t="shared" si="19"/>
        <v>126150</v>
      </c>
    </row>
    <row r="128" ht="16.5" spans="1:14">
      <c r="A128" s="2">
        <v>125</v>
      </c>
      <c r="B128" s="2">
        <f>INT(VLOOKUP(A128,参照表!$AN$5:$AR$154,5,0)/$B$2/$D$2)</f>
        <v>87</v>
      </c>
      <c r="C128" s="2">
        <v>0</v>
      </c>
      <c r="D128" s="2">
        <f t="shared" si="15"/>
        <v>435</v>
      </c>
      <c r="F128" s="2">
        <v>125</v>
      </c>
      <c r="G128" s="2">
        <f>INT(VLOOKUP(F128,参照表!$AN$5:$AZ$154,13,0)/$G$2/$I$2)</f>
        <v>606</v>
      </c>
      <c r="H128" s="2">
        <f t="shared" si="16"/>
        <v>121</v>
      </c>
      <c r="I128" s="2">
        <f t="shared" si="17"/>
        <v>6060</v>
      </c>
      <c r="K128" s="2">
        <v>125</v>
      </c>
      <c r="L128" s="2">
        <f>INT(VLOOKUP(K128,参照表!$AN$5:$BH$154,21,0)/$L$2/$N$2)</f>
        <v>2545</v>
      </c>
      <c r="M128" s="2">
        <f t="shared" si="18"/>
        <v>848</v>
      </c>
      <c r="N128" s="2">
        <f t="shared" si="19"/>
        <v>127250</v>
      </c>
    </row>
    <row r="129" ht="16.5" spans="1:14">
      <c r="A129" s="2">
        <v>126</v>
      </c>
      <c r="B129" s="2">
        <f>INT(VLOOKUP(A129,参照表!$AN$5:$AR$154,5,0)/$B$2/$D$2)</f>
        <v>88</v>
      </c>
      <c r="C129" s="2">
        <v>0</v>
      </c>
      <c r="D129" s="2">
        <f t="shared" si="15"/>
        <v>440</v>
      </c>
      <c r="F129" s="2">
        <v>126</v>
      </c>
      <c r="G129" s="2">
        <f>INT(VLOOKUP(F129,参照表!$AN$5:$AZ$154,13,0)/$G$2/$I$2)</f>
        <v>611</v>
      </c>
      <c r="H129" s="2">
        <f t="shared" si="16"/>
        <v>122</v>
      </c>
      <c r="I129" s="2">
        <f t="shared" si="17"/>
        <v>6110</v>
      </c>
      <c r="K129" s="2">
        <v>126</v>
      </c>
      <c r="L129" s="2">
        <f>INT(VLOOKUP(K129,参照表!$AN$5:$BH$154,21,0)/$L$2/$N$2)</f>
        <v>2566</v>
      </c>
      <c r="M129" s="2">
        <f t="shared" si="18"/>
        <v>855</v>
      </c>
      <c r="N129" s="2">
        <f t="shared" si="19"/>
        <v>128300</v>
      </c>
    </row>
    <row r="130" ht="16.5" spans="1:14">
      <c r="A130" s="2">
        <v>127</v>
      </c>
      <c r="B130" s="2">
        <f>INT(VLOOKUP(A130,参照表!$AN$5:$AR$154,5,0)/$B$2/$D$2)</f>
        <v>88</v>
      </c>
      <c r="C130" s="2">
        <v>0</v>
      </c>
      <c r="D130" s="2">
        <f t="shared" si="15"/>
        <v>440</v>
      </c>
      <c r="F130" s="2">
        <v>127</v>
      </c>
      <c r="G130" s="2">
        <f>INT(VLOOKUP(F130,参照表!$AN$5:$AZ$154,13,0)/$G$2/$I$2)</f>
        <v>616</v>
      </c>
      <c r="H130" s="2">
        <f t="shared" si="16"/>
        <v>123</v>
      </c>
      <c r="I130" s="2">
        <f t="shared" si="17"/>
        <v>6160</v>
      </c>
      <c r="K130" s="2">
        <v>127</v>
      </c>
      <c r="L130" s="2">
        <f>INT(VLOOKUP(K130,参照表!$AN$5:$BH$154,21,0)/$L$2/$N$2)</f>
        <v>2588</v>
      </c>
      <c r="M130" s="2">
        <f t="shared" si="18"/>
        <v>862</v>
      </c>
      <c r="N130" s="2">
        <f t="shared" si="19"/>
        <v>129400</v>
      </c>
    </row>
    <row r="131" ht="16.5" spans="1:14">
      <c r="A131" s="2">
        <v>128</v>
      </c>
      <c r="B131" s="2">
        <f>INT(VLOOKUP(A131,参照表!$AN$5:$AR$154,5,0)/$B$2/$D$2)</f>
        <v>89</v>
      </c>
      <c r="C131" s="2">
        <v>0</v>
      </c>
      <c r="D131" s="2">
        <f t="shared" si="15"/>
        <v>445</v>
      </c>
      <c r="F131" s="2">
        <v>128</v>
      </c>
      <c r="G131" s="2">
        <f>INT(VLOOKUP(F131,参照表!$AN$5:$AZ$154,13,0)/$G$2/$I$2)</f>
        <v>621</v>
      </c>
      <c r="H131" s="2">
        <f t="shared" si="16"/>
        <v>124</v>
      </c>
      <c r="I131" s="2">
        <f t="shared" si="17"/>
        <v>6210</v>
      </c>
      <c r="K131" s="2">
        <v>128</v>
      </c>
      <c r="L131" s="2">
        <f>INT(VLOOKUP(K131,参照表!$AN$5:$BH$154,21,0)/$L$2/$N$2)</f>
        <v>2609</v>
      </c>
      <c r="M131" s="2">
        <f t="shared" si="18"/>
        <v>869</v>
      </c>
      <c r="N131" s="2">
        <f t="shared" si="19"/>
        <v>130450</v>
      </c>
    </row>
    <row r="132" ht="16.5" spans="1:14">
      <c r="A132" s="2">
        <v>129</v>
      </c>
      <c r="B132" s="2">
        <f>INT(VLOOKUP(A132,参照表!$AN$5:$AR$154,5,0)/$B$2/$D$2)</f>
        <v>90</v>
      </c>
      <c r="C132" s="2">
        <v>0</v>
      </c>
      <c r="D132" s="2">
        <f t="shared" si="15"/>
        <v>450</v>
      </c>
      <c r="F132" s="2">
        <v>129</v>
      </c>
      <c r="G132" s="2">
        <f>INT(VLOOKUP(F132,参照表!$AN$5:$AZ$154,13,0)/$G$2/$I$2)</f>
        <v>626</v>
      </c>
      <c r="H132" s="2">
        <f t="shared" si="16"/>
        <v>125</v>
      </c>
      <c r="I132" s="2">
        <f t="shared" si="17"/>
        <v>6260</v>
      </c>
      <c r="K132" s="2">
        <v>129</v>
      </c>
      <c r="L132" s="2">
        <f>INT(VLOOKUP(K132,参照表!$AN$5:$BH$154,21,0)/$L$2/$N$2)</f>
        <v>2631</v>
      </c>
      <c r="M132" s="2">
        <f t="shared" si="18"/>
        <v>877</v>
      </c>
      <c r="N132" s="2">
        <f t="shared" si="19"/>
        <v>131550</v>
      </c>
    </row>
    <row r="133" ht="16.5" spans="1:14">
      <c r="A133" s="2">
        <v>130</v>
      </c>
      <c r="B133" s="2">
        <f>INT(VLOOKUP(A133,参照表!$AN$5:$AR$154,5,0)/$B$2/$D$2)</f>
        <v>90</v>
      </c>
      <c r="C133" s="2">
        <v>0</v>
      </c>
      <c r="D133" s="2">
        <f t="shared" si="15"/>
        <v>450</v>
      </c>
      <c r="F133" s="2">
        <v>130</v>
      </c>
      <c r="G133" s="2">
        <f>INT(VLOOKUP(F133,参照表!$AN$5:$AZ$154,13,0)/$G$2/$I$2)</f>
        <v>631</v>
      </c>
      <c r="H133" s="2">
        <f t="shared" si="16"/>
        <v>126</v>
      </c>
      <c r="I133" s="2">
        <f t="shared" si="17"/>
        <v>6310</v>
      </c>
      <c r="K133" s="2">
        <v>130</v>
      </c>
      <c r="L133" s="2">
        <f>INT(VLOOKUP(K133,参照表!$AN$5:$BH$154,21,0)/$L$2/$N$2)</f>
        <v>2652</v>
      </c>
      <c r="M133" s="2">
        <f t="shared" si="18"/>
        <v>884</v>
      </c>
      <c r="N133" s="2">
        <f t="shared" si="19"/>
        <v>132600</v>
      </c>
    </row>
    <row r="134" ht="16.5" spans="1:14">
      <c r="A134" s="2">
        <v>131</v>
      </c>
      <c r="B134" s="2">
        <f>INT(VLOOKUP(A134,参照表!$AN$5:$AR$154,5,0)/$B$2/$D$2)</f>
        <v>91</v>
      </c>
      <c r="C134" s="2">
        <v>0</v>
      </c>
      <c r="D134" s="2">
        <f t="shared" si="15"/>
        <v>455</v>
      </c>
      <c r="F134" s="2">
        <v>131</v>
      </c>
      <c r="G134" s="2">
        <f>INT(VLOOKUP(F134,参照表!$AN$5:$AZ$154,13,0)/$G$2/$I$2)</f>
        <v>636</v>
      </c>
      <c r="H134" s="2">
        <f t="shared" si="16"/>
        <v>127</v>
      </c>
      <c r="I134" s="2">
        <f t="shared" si="17"/>
        <v>6360</v>
      </c>
      <c r="K134" s="2">
        <v>131</v>
      </c>
      <c r="L134" s="2">
        <f>INT(VLOOKUP(K134,参照表!$AN$5:$BH$154,21,0)/$L$2/$N$2)</f>
        <v>2674</v>
      </c>
      <c r="M134" s="2">
        <f t="shared" si="18"/>
        <v>891</v>
      </c>
      <c r="N134" s="2">
        <f t="shared" si="19"/>
        <v>133700</v>
      </c>
    </row>
    <row r="135" ht="16.5" spans="1:14">
      <c r="A135" s="2">
        <v>132</v>
      </c>
      <c r="B135" s="2">
        <f>INT(VLOOKUP(A135,参照表!$AN$5:$AR$154,5,0)/$B$2/$D$2)</f>
        <v>92</v>
      </c>
      <c r="C135" s="2">
        <v>0</v>
      </c>
      <c r="D135" s="2">
        <f t="shared" si="15"/>
        <v>460</v>
      </c>
      <c r="F135" s="2">
        <v>132</v>
      </c>
      <c r="G135" s="2">
        <f>INT(VLOOKUP(F135,参照表!$AN$5:$AZ$154,13,0)/$G$2/$I$2)</f>
        <v>641</v>
      </c>
      <c r="H135" s="2">
        <f t="shared" si="16"/>
        <v>128</v>
      </c>
      <c r="I135" s="2">
        <f t="shared" si="17"/>
        <v>6410</v>
      </c>
      <c r="K135" s="2">
        <v>132</v>
      </c>
      <c r="L135" s="2">
        <f>INT(VLOOKUP(K135,参照表!$AN$5:$BH$154,21,0)/$L$2/$N$2)</f>
        <v>2695</v>
      </c>
      <c r="M135" s="2">
        <f t="shared" si="18"/>
        <v>898</v>
      </c>
      <c r="N135" s="2">
        <f t="shared" si="19"/>
        <v>134750</v>
      </c>
    </row>
    <row r="136" ht="16.5" spans="1:14">
      <c r="A136" s="2">
        <v>133</v>
      </c>
      <c r="B136" s="2">
        <f>INT(VLOOKUP(A136,参照表!$AN$5:$AR$154,5,0)/$B$2/$D$2)</f>
        <v>93</v>
      </c>
      <c r="C136" s="2">
        <v>0</v>
      </c>
      <c r="D136" s="2">
        <f t="shared" ref="D136:D155" si="20">B136*5</f>
        <v>465</v>
      </c>
      <c r="F136" s="2">
        <v>133</v>
      </c>
      <c r="G136" s="2">
        <f>INT(VLOOKUP(F136,参照表!$AN$5:$AZ$154,13,0)/$G$2/$I$2)</f>
        <v>647</v>
      </c>
      <c r="H136" s="2">
        <f t="shared" ref="H136:H153" si="21">INT(G136*0.2)</f>
        <v>129</v>
      </c>
      <c r="I136" s="2">
        <f t="shared" ref="I136:I153" si="22">G136*10</f>
        <v>6470</v>
      </c>
      <c r="K136" s="2">
        <v>133</v>
      </c>
      <c r="L136" s="2">
        <f>INT(VLOOKUP(K136,参照表!$AN$5:$BH$154,21,0)/$L$2/$N$2)</f>
        <v>2717</v>
      </c>
      <c r="M136" s="2">
        <f t="shared" ref="M136:M153" si="23">INT(L136/3)</f>
        <v>905</v>
      </c>
      <c r="N136" s="2">
        <f t="shared" ref="N136:N153" si="24">L136*50</f>
        <v>135850</v>
      </c>
    </row>
    <row r="137" ht="16.5" spans="1:14">
      <c r="A137" s="2">
        <v>134</v>
      </c>
      <c r="B137" s="2">
        <f>INT(VLOOKUP(A137,参照表!$AN$5:$AR$154,5,0)/$B$2/$D$2)</f>
        <v>93</v>
      </c>
      <c r="C137" s="2">
        <v>0</v>
      </c>
      <c r="D137" s="2">
        <f t="shared" si="20"/>
        <v>465</v>
      </c>
      <c r="F137" s="2">
        <v>134</v>
      </c>
      <c r="G137" s="2">
        <f>INT(VLOOKUP(F137,参照表!$AN$5:$AZ$154,13,0)/$G$2/$I$2)</f>
        <v>652</v>
      </c>
      <c r="H137" s="2">
        <f t="shared" si="21"/>
        <v>130</v>
      </c>
      <c r="I137" s="2">
        <f t="shared" si="22"/>
        <v>6520</v>
      </c>
      <c r="K137" s="2">
        <v>134</v>
      </c>
      <c r="L137" s="2">
        <f>INT(VLOOKUP(K137,参照表!$AN$5:$BH$154,21,0)/$L$2/$N$2)</f>
        <v>2739</v>
      </c>
      <c r="M137" s="2">
        <f t="shared" si="23"/>
        <v>913</v>
      </c>
      <c r="N137" s="2">
        <f t="shared" si="24"/>
        <v>136950</v>
      </c>
    </row>
    <row r="138" ht="16.5" spans="1:14">
      <c r="A138" s="2">
        <v>135</v>
      </c>
      <c r="B138" s="2">
        <f>INT(VLOOKUP(A138,参照表!$AN$5:$AR$154,5,0)/$B$2/$D$2)</f>
        <v>94</v>
      </c>
      <c r="C138" s="2">
        <v>0</v>
      </c>
      <c r="D138" s="2">
        <f t="shared" si="20"/>
        <v>470</v>
      </c>
      <c r="F138" s="2">
        <v>135</v>
      </c>
      <c r="G138" s="2">
        <f>INT(VLOOKUP(F138,参照表!$AN$5:$AZ$154,13,0)/$G$2/$I$2)</f>
        <v>657</v>
      </c>
      <c r="H138" s="2">
        <f t="shared" si="21"/>
        <v>131</v>
      </c>
      <c r="I138" s="2">
        <f t="shared" si="22"/>
        <v>6570</v>
      </c>
      <c r="K138" s="2">
        <v>135</v>
      </c>
      <c r="L138" s="2">
        <f>INT(VLOOKUP(K138,参照表!$AN$5:$BH$154,21,0)/$L$2/$N$2)</f>
        <v>2760</v>
      </c>
      <c r="M138" s="2">
        <f t="shared" si="23"/>
        <v>920</v>
      </c>
      <c r="N138" s="2">
        <f t="shared" si="24"/>
        <v>138000</v>
      </c>
    </row>
    <row r="139" ht="16.5" spans="1:14">
      <c r="A139" s="2">
        <v>136</v>
      </c>
      <c r="B139" s="2">
        <f>INT(VLOOKUP(A139,参照表!$AN$5:$AR$154,5,0)/$B$2/$D$2)</f>
        <v>95</v>
      </c>
      <c r="C139" s="2">
        <v>0</v>
      </c>
      <c r="D139" s="2">
        <f t="shared" si="20"/>
        <v>475</v>
      </c>
      <c r="F139" s="2">
        <v>136</v>
      </c>
      <c r="G139" s="2">
        <f>INT(VLOOKUP(F139,参照表!$AN$5:$AZ$154,13,0)/$G$2/$I$2)</f>
        <v>662</v>
      </c>
      <c r="H139" s="2">
        <f t="shared" si="21"/>
        <v>132</v>
      </c>
      <c r="I139" s="2">
        <f t="shared" si="22"/>
        <v>6620</v>
      </c>
      <c r="K139" s="2">
        <v>136</v>
      </c>
      <c r="L139" s="2">
        <f>INT(VLOOKUP(K139,参照表!$AN$5:$BH$154,21,0)/$L$2/$N$2)</f>
        <v>2782</v>
      </c>
      <c r="M139" s="2">
        <f t="shared" si="23"/>
        <v>927</v>
      </c>
      <c r="N139" s="2">
        <f t="shared" si="24"/>
        <v>139100</v>
      </c>
    </row>
    <row r="140" ht="16.5" spans="1:14">
      <c r="A140" s="2">
        <v>137</v>
      </c>
      <c r="B140" s="2">
        <f>INT(VLOOKUP(A140,参照表!$AN$5:$AR$154,5,0)/$B$2/$D$2)</f>
        <v>96</v>
      </c>
      <c r="C140" s="2">
        <v>0</v>
      </c>
      <c r="D140" s="2">
        <f t="shared" si="20"/>
        <v>480</v>
      </c>
      <c r="F140" s="2">
        <v>137</v>
      </c>
      <c r="G140" s="2">
        <f>INT(VLOOKUP(F140,参照表!$AN$5:$AZ$154,13,0)/$G$2/$I$2)</f>
        <v>667</v>
      </c>
      <c r="H140" s="2">
        <f t="shared" si="21"/>
        <v>133</v>
      </c>
      <c r="I140" s="2">
        <f t="shared" si="22"/>
        <v>6670</v>
      </c>
      <c r="K140" s="2">
        <v>137</v>
      </c>
      <c r="L140" s="2">
        <f>INT(VLOOKUP(K140,参照表!$AN$5:$BH$154,21,0)/$L$2/$N$2)</f>
        <v>2803</v>
      </c>
      <c r="M140" s="2">
        <f t="shared" si="23"/>
        <v>934</v>
      </c>
      <c r="N140" s="2">
        <f t="shared" si="24"/>
        <v>140150</v>
      </c>
    </row>
    <row r="141" ht="16.5" spans="1:14">
      <c r="A141" s="2">
        <v>138</v>
      </c>
      <c r="B141" s="2">
        <f>INT(VLOOKUP(A141,参照表!$AN$5:$AR$154,5,0)/$B$2/$D$2)</f>
        <v>96</v>
      </c>
      <c r="C141" s="2">
        <v>0</v>
      </c>
      <c r="D141" s="2">
        <f t="shared" si="20"/>
        <v>480</v>
      </c>
      <c r="F141" s="2">
        <v>138</v>
      </c>
      <c r="G141" s="2">
        <f>INT(VLOOKUP(F141,参照表!$AN$5:$AZ$154,13,0)/$G$2/$I$2)</f>
        <v>672</v>
      </c>
      <c r="H141" s="2">
        <f t="shared" si="21"/>
        <v>134</v>
      </c>
      <c r="I141" s="2">
        <f t="shared" si="22"/>
        <v>6720</v>
      </c>
      <c r="K141" s="2">
        <v>138</v>
      </c>
      <c r="L141" s="2">
        <f>INT(VLOOKUP(K141,参照表!$AN$5:$BH$154,21,0)/$L$2/$N$2)</f>
        <v>2825</v>
      </c>
      <c r="M141" s="2">
        <f t="shared" si="23"/>
        <v>941</v>
      </c>
      <c r="N141" s="2">
        <f t="shared" si="24"/>
        <v>141250</v>
      </c>
    </row>
    <row r="142" ht="16.5" spans="1:14">
      <c r="A142" s="2">
        <v>139</v>
      </c>
      <c r="B142" s="2">
        <f>INT(VLOOKUP(A142,参照表!$AN$5:$AR$154,5,0)/$B$2/$D$2)</f>
        <v>97</v>
      </c>
      <c r="C142" s="2">
        <v>0</v>
      </c>
      <c r="D142" s="2">
        <f t="shared" si="20"/>
        <v>485</v>
      </c>
      <c r="F142" s="2">
        <v>139</v>
      </c>
      <c r="G142" s="2">
        <f>INT(VLOOKUP(F142,参照表!$AN$5:$AZ$154,13,0)/$G$2/$I$2)</f>
        <v>677</v>
      </c>
      <c r="H142" s="2">
        <f t="shared" si="21"/>
        <v>135</v>
      </c>
      <c r="I142" s="2">
        <f t="shared" si="22"/>
        <v>6770</v>
      </c>
      <c r="K142" s="2">
        <v>139</v>
      </c>
      <c r="L142" s="2">
        <f>INT(VLOOKUP(K142,参照表!$AN$5:$BH$154,21,0)/$L$2/$N$2)</f>
        <v>2847</v>
      </c>
      <c r="M142" s="2">
        <f t="shared" si="23"/>
        <v>949</v>
      </c>
      <c r="N142" s="2">
        <f t="shared" si="24"/>
        <v>142350</v>
      </c>
    </row>
    <row r="143" ht="16.5" spans="1:14">
      <c r="A143" s="2">
        <v>140</v>
      </c>
      <c r="B143" s="2">
        <f>INT(VLOOKUP(A143,参照表!$AN$5:$AR$154,5,0)/$B$2/$D$2)</f>
        <v>98</v>
      </c>
      <c r="C143" s="2">
        <v>0</v>
      </c>
      <c r="D143" s="2">
        <f t="shared" si="20"/>
        <v>490</v>
      </c>
      <c r="F143" s="2">
        <v>140</v>
      </c>
      <c r="G143" s="2">
        <f>INT(VLOOKUP(F143,参照表!$AN$5:$AZ$154,13,0)/$G$2/$I$2)</f>
        <v>683</v>
      </c>
      <c r="H143" s="2">
        <f t="shared" si="21"/>
        <v>136</v>
      </c>
      <c r="I143" s="2">
        <f t="shared" si="22"/>
        <v>6830</v>
      </c>
      <c r="K143" s="2">
        <v>140</v>
      </c>
      <c r="L143" s="2">
        <f>INT(VLOOKUP(K143,参照表!$AN$5:$BH$154,21,0)/$L$2/$N$2)</f>
        <v>2868</v>
      </c>
      <c r="M143" s="2">
        <f t="shared" si="23"/>
        <v>956</v>
      </c>
      <c r="N143" s="2">
        <f t="shared" si="24"/>
        <v>143400</v>
      </c>
    </row>
    <row r="144" ht="16.5" spans="1:14">
      <c r="A144" s="2">
        <v>141</v>
      </c>
      <c r="B144" s="2">
        <f>INT(VLOOKUP(A144,参照表!$AN$5:$AR$154,5,0)/$B$2/$D$2)</f>
        <v>99</v>
      </c>
      <c r="C144" s="2">
        <v>0</v>
      </c>
      <c r="D144" s="2">
        <f t="shared" si="20"/>
        <v>495</v>
      </c>
      <c r="F144" s="2">
        <v>141</v>
      </c>
      <c r="G144" s="2">
        <f>INT(VLOOKUP(F144,参照表!$AN$5:$AZ$154,13,0)/$G$2/$I$2)</f>
        <v>688</v>
      </c>
      <c r="H144" s="2">
        <f t="shared" si="21"/>
        <v>137</v>
      </c>
      <c r="I144" s="2">
        <f t="shared" si="22"/>
        <v>6880</v>
      </c>
      <c r="K144" s="2">
        <v>141</v>
      </c>
      <c r="L144" s="2">
        <f>INT(VLOOKUP(K144,参照表!$AN$5:$BH$154,21,0)/$L$2/$N$2)</f>
        <v>2890</v>
      </c>
      <c r="M144" s="2">
        <f t="shared" si="23"/>
        <v>963</v>
      </c>
      <c r="N144" s="2">
        <f t="shared" si="24"/>
        <v>144500</v>
      </c>
    </row>
    <row r="145" ht="16.5" spans="1:14">
      <c r="A145" s="2">
        <v>142</v>
      </c>
      <c r="B145" s="2">
        <f>INT(VLOOKUP(A145,参照表!$AN$5:$AR$154,5,0)/$B$2/$D$2)</f>
        <v>99</v>
      </c>
      <c r="C145" s="2">
        <v>0</v>
      </c>
      <c r="D145" s="2">
        <f t="shared" si="20"/>
        <v>495</v>
      </c>
      <c r="F145" s="2">
        <v>142</v>
      </c>
      <c r="G145" s="2">
        <f>INT(VLOOKUP(F145,参照表!$AN$5:$AZ$154,13,0)/$G$2/$I$2)</f>
        <v>693</v>
      </c>
      <c r="H145" s="2">
        <f t="shared" si="21"/>
        <v>138</v>
      </c>
      <c r="I145" s="2">
        <f t="shared" si="22"/>
        <v>6930</v>
      </c>
      <c r="K145" s="2">
        <v>142</v>
      </c>
      <c r="L145" s="2">
        <f>INT(VLOOKUP(K145,参照表!$AN$5:$BH$154,21,0)/$L$2/$N$2)</f>
        <v>2912</v>
      </c>
      <c r="M145" s="2">
        <f t="shared" si="23"/>
        <v>970</v>
      </c>
      <c r="N145" s="2">
        <f t="shared" si="24"/>
        <v>145600</v>
      </c>
    </row>
    <row r="146" ht="16.5" spans="1:14">
      <c r="A146" s="2">
        <v>143</v>
      </c>
      <c r="B146" s="2">
        <f>INT(VLOOKUP(A146,参照表!$AN$5:$AR$154,5,0)/$B$2/$D$2)</f>
        <v>100</v>
      </c>
      <c r="C146" s="2">
        <v>0</v>
      </c>
      <c r="D146" s="2">
        <f t="shared" si="20"/>
        <v>500</v>
      </c>
      <c r="F146" s="2">
        <v>143</v>
      </c>
      <c r="G146" s="2">
        <f>INT(VLOOKUP(F146,参照表!$AN$5:$AZ$154,13,0)/$G$2/$I$2)</f>
        <v>698</v>
      </c>
      <c r="H146" s="2">
        <f t="shared" si="21"/>
        <v>139</v>
      </c>
      <c r="I146" s="2">
        <f t="shared" si="22"/>
        <v>6980</v>
      </c>
      <c r="K146" s="2">
        <v>143</v>
      </c>
      <c r="L146" s="2">
        <f>INT(VLOOKUP(K146,参照表!$AN$5:$BH$154,21,0)/$L$2/$N$2)</f>
        <v>2934</v>
      </c>
      <c r="M146" s="2">
        <f t="shared" si="23"/>
        <v>978</v>
      </c>
      <c r="N146" s="2">
        <f t="shared" si="24"/>
        <v>146700</v>
      </c>
    </row>
    <row r="147" ht="16.5" spans="1:14">
      <c r="A147" s="2">
        <v>144</v>
      </c>
      <c r="B147" s="2">
        <f>INT(VLOOKUP(A147,参照表!$AN$5:$AR$154,5,0)/$B$2/$D$2)</f>
        <v>101</v>
      </c>
      <c r="C147" s="2">
        <v>0</v>
      </c>
      <c r="D147" s="2">
        <f t="shared" si="20"/>
        <v>505</v>
      </c>
      <c r="F147" s="2">
        <v>144</v>
      </c>
      <c r="G147" s="2">
        <f>INT(VLOOKUP(F147,参照表!$AN$5:$AZ$154,13,0)/$G$2/$I$2)</f>
        <v>703</v>
      </c>
      <c r="H147" s="2">
        <f t="shared" si="21"/>
        <v>140</v>
      </c>
      <c r="I147" s="2">
        <f t="shared" si="22"/>
        <v>7030</v>
      </c>
      <c r="K147" s="2">
        <v>144</v>
      </c>
      <c r="L147" s="2">
        <f>INT(VLOOKUP(K147,参照表!$AN$5:$BH$154,21,0)/$L$2/$N$2)</f>
        <v>2955</v>
      </c>
      <c r="M147" s="2">
        <f t="shared" si="23"/>
        <v>985</v>
      </c>
      <c r="N147" s="2">
        <f t="shared" si="24"/>
        <v>147750</v>
      </c>
    </row>
    <row r="148" ht="16.5" spans="1:14">
      <c r="A148" s="2">
        <v>145</v>
      </c>
      <c r="B148" s="2">
        <f>INT(VLOOKUP(A148,参照表!$AN$5:$AR$154,5,0)/$B$2/$D$2)</f>
        <v>102</v>
      </c>
      <c r="C148" s="2">
        <v>0</v>
      </c>
      <c r="D148" s="2">
        <f t="shared" si="20"/>
        <v>510</v>
      </c>
      <c r="F148" s="2">
        <v>145</v>
      </c>
      <c r="G148" s="2">
        <f>INT(VLOOKUP(F148,参照表!$AN$5:$AZ$154,13,0)/$G$2/$I$2)</f>
        <v>709</v>
      </c>
      <c r="H148" s="2">
        <f t="shared" si="21"/>
        <v>141</v>
      </c>
      <c r="I148" s="2">
        <f t="shared" si="22"/>
        <v>7090</v>
      </c>
      <c r="K148" s="2">
        <v>145</v>
      </c>
      <c r="L148" s="2">
        <f>INT(VLOOKUP(K148,参照表!$AN$5:$BH$154,21,0)/$L$2/$N$2)</f>
        <v>2977</v>
      </c>
      <c r="M148" s="2">
        <f t="shared" si="23"/>
        <v>992</v>
      </c>
      <c r="N148" s="2">
        <f t="shared" si="24"/>
        <v>148850</v>
      </c>
    </row>
    <row r="149" ht="16.5" spans="1:14">
      <c r="A149" s="2">
        <v>146</v>
      </c>
      <c r="B149" s="2">
        <f>INT(VLOOKUP(A149,参照表!$AN$5:$AR$154,5,0)/$B$2/$D$2)</f>
        <v>102</v>
      </c>
      <c r="C149" s="2">
        <v>0</v>
      </c>
      <c r="D149" s="2">
        <f t="shared" si="20"/>
        <v>510</v>
      </c>
      <c r="F149" s="2">
        <v>146</v>
      </c>
      <c r="G149" s="2">
        <f>INT(VLOOKUP(F149,参照表!$AN$5:$AZ$154,13,0)/$G$2/$I$2)</f>
        <v>714</v>
      </c>
      <c r="H149" s="2">
        <f t="shared" si="21"/>
        <v>142</v>
      </c>
      <c r="I149" s="2">
        <f t="shared" si="22"/>
        <v>7140</v>
      </c>
      <c r="K149" s="2">
        <v>146</v>
      </c>
      <c r="L149" s="2">
        <f>INT(VLOOKUP(K149,参照表!$AN$5:$BH$154,21,0)/$L$2/$N$2)</f>
        <v>2999</v>
      </c>
      <c r="M149" s="2">
        <f t="shared" si="23"/>
        <v>999</v>
      </c>
      <c r="N149" s="2">
        <f t="shared" si="24"/>
        <v>149950</v>
      </c>
    </row>
    <row r="150" ht="16.5" spans="1:14">
      <c r="A150" s="2">
        <v>147</v>
      </c>
      <c r="B150" s="2">
        <f>INT(VLOOKUP(A150,参照表!$AN$5:$AR$154,5,0)/$B$2/$D$2)</f>
        <v>103</v>
      </c>
      <c r="C150" s="2">
        <v>0</v>
      </c>
      <c r="D150" s="2">
        <f t="shared" si="20"/>
        <v>515</v>
      </c>
      <c r="F150" s="2">
        <v>147</v>
      </c>
      <c r="G150" s="2">
        <f>INT(VLOOKUP(F150,参照表!$AN$5:$AZ$154,13,0)/$G$2/$I$2)</f>
        <v>719</v>
      </c>
      <c r="H150" s="2">
        <f t="shared" si="21"/>
        <v>143</v>
      </c>
      <c r="I150" s="2">
        <f t="shared" si="22"/>
        <v>7190</v>
      </c>
      <c r="K150" s="2">
        <v>147</v>
      </c>
      <c r="L150" s="2">
        <f>INT(VLOOKUP(K150,参照表!$AN$5:$BH$154,21,0)/$L$2/$N$2)</f>
        <v>3021</v>
      </c>
      <c r="M150" s="2">
        <f t="shared" si="23"/>
        <v>1007</v>
      </c>
      <c r="N150" s="2">
        <f t="shared" si="24"/>
        <v>151050</v>
      </c>
    </row>
    <row r="151" ht="16.5" spans="1:14">
      <c r="A151" s="2">
        <v>148</v>
      </c>
      <c r="B151" s="2">
        <f>INT(VLOOKUP(A151,参照表!$AN$5:$AR$154,5,0)/$B$2/$D$2)</f>
        <v>104</v>
      </c>
      <c r="C151" s="2">
        <v>0</v>
      </c>
      <c r="D151" s="2">
        <f t="shared" si="20"/>
        <v>520</v>
      </c>
      <c r="F151" s="2">
        <v>148</v>
      </c>
      <c r="G151" s="2">
        <f>INT(VLOOKUP(F151,参照表!$AN$5:$AZ$154,13,0)/$G$2/$I$2)</f>
        <v>724</v>
      </c>
      <c r="H151" s="2">
        <f t="shared" si="21"/>
        <v>144</v>
      </c>
      <c r="I151" s="2">
        <f t="shared" si="22"/>
        <v>7240</v>
      </c>
      <c r="K151" s="2">
        <v>148</v>
      </c>
      <c r="L151" s="2">
        <f>INT(VLOOKUP(K151,参照表!$AN$5:$BH$154,21,0)/$L$2/$N$2)</f>
        <v>3043</v>
      </c>
      <c r="M151" s="2">
        <f t="shared" si="23"/>
        <v>1014</v>
      </c>
      <c r="N151" s="2">
        <f t="shared" si="24"/>
        <v>152150</v>
      </c>
    </row>
    <row r="152" ht="16.5" spans="1:14">
      <c r="A152" s="2">
        <v>149</v>
      </c>
      <c r="B152" s="2">
        <f>INT(VLOOKUP(A152,参照表!$AN$5:$AR$154,5,0)/$B$2/$D$2)</f>
        <v>105</v>
      </c>
      <c r="C152" s="2">
        <v>0</v>
      </c>
      <c r="D152" s="2">
        <f t="shared" si="20"/>
        <v>525</v>
      </c>
      <c r="F152" s="2">
        <v>149</v>
      </c>
      <c r="G152" s="2">
        <f>INT(VLOOKUP(F152,参照表!$AN$5:$AZ$154,13,0)/$G$2/$I$2)</f>
        <v>729</v>
      </c>
      <c r="H152" s="2">
        <f t="shared" si="21"/>
        <v>145</v>
      </c>
      <c r="I152" s="2">
        <f t="shared" si="22"/>
        <v>7290</v>
      </c>
      <c r="K152" s="2">
        <v>149</v>
      </c>
      <c r="L152" s="2">
        <f>INT(VLOOKUP(K152,参照表!$AN$5:$BH$154,21,0)/$L$2/$N$2)</f>
        <v>3065</v>
      </c>
      <c r="M152" s="2">
        <f t="shared" si="23"/>
        <v>1021</v>
      </c>
      <c r="N152" s="2">
        <f t="shared" si="24"/>
        <v>153250</v>
      </c>
    </row>
    <row r="153" ht="16.5" spans="1:14">
      <c r="A153" s="2">
        <v>150</v>
      </c>
      <c r="B153" s="2">
        <f>INT(VLOOKUP(A153,参照表!$AN$5:$AR$154,5,0)/$B$2/$D$2)</f>
        <v>105</v>
      </c>
      <c r="C153" s="2">
        <v>0</v>
      </c>
      <c r="D153" s="2">
        <f t="shared" si="20"/>
        <v>525</v>
      </c>
      <c r="F153" s="2">
        <v>150</v>
      </c>
      <c r="G153" s="2">
        <f>INT(VLOOKUP(F153,参照表!$AN$5:$AZ$154,13,0)/$G$2/$I$2)</f>
        <v>735</v>
      </c>
      <c r="H153" s="2">
        <f t="shared" si="21"/>
        <v>147</v>
      </c>
      <c r="I153" s="2">
        <f t="shared" si="22"/>
        <v>7350</v>
      </c>
      <c r="K153" s="2">
        <v>150</v>
      </c>
      <c r="L153" s="2">
        <f>INT(VLOOKUP(K153,参照表!$AN$5:$BH$154,21,0)/$L$2/$N$2)</f>
        <v>3087</v>
      </c>
      <c r="M153" s="2">
        <f t="shared" si="23"/>
        <v>1029</v>
      </c>
      <c r="N153" s="2">
        <f t="shared" si="24"/>
        <v>154350</v>
      </c>
    </row>
  </sheetData>
  <mergeCells count="3">
    <mergeCell ref="A1:D1"/>
    <mergeCell ref="F1:I1"/>
    <mergeCell ref="K1:N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K301"/>
  <sheetViews>
    <sheetView topLeftCell="A63" workbookViewId="0">
      <selection activeCell="F2" sqref="F2:F31"/>
    </sheetView>
  </sheetViews>
  <sheetFormatPr defaultColWidth="9" defaultRowHeight="13.5"/>
  <cols>
    <col min="5" max="5" width="11" customWidth="1"/>
    <col min="8" max="8" width="9.25833333333333"/>
    <col min="10" max="10" width="79.375" customWidth="1"/>
    <col min="11" max="11" width="41.875" customWidth="1"/>
  </cols>
  <sheetData>
    <row r="1" ht="16.5" spans="1:11">
      <c r="A1" s="2" t="s">
        <v>461</v>
      </c>
      <c r="B1" s="2" t="s">
        <v>462</v>
      </c>
      <c r="C1" s="2" t="s">
        <v>463</v>
      </c>
      <c r="D1" s="18" t="s">
        <v>464</v>
      </c>
      <c r="E1" s="18" t="s">
        <v>465</v>
      </c>
      <c r="F1" s="18" t="s">
        <v>466</v>
      </c>
      <c r="G1" s="19" t="s">
        <v>467</v>
      </c>
      <c r="H1" s="19" t="s">
        <v>465</v>
      </c>
      <c r="I1" s="19" t="s">
        <v>468</v>
      </c>
      <c r="J1" s="2" t="s">
        <v>469</v>
      </c>
      <c r="K1" s="2" t="s">
        <v>470</v>
      </c>
    </row>
    <row r="2" ht="16.5" spans="1:11">
      <c r="A2" s="20" t="s">
        <v>471</v>
      </c>
      <c r="B2" s="21" t="s">
        <v>472</v>
      </c>
      <c r="C2" s="22">
        <v>1</v>
      </c>
      <c r="D2" s="22">
        <v>1</v>
      </c>
      <c r="E2" s="22">
        <f>D2*10000</f>
        <v>10000</v>
      </c>
      <c r="F2" s="22">
        <f>D2*10</f>
        <v>10</v>
      </c>
      <c r="G2" s="3">
        <v>1</v>
      </c>
      <c r="H2" s="3">
        <f>G2*500000</f>
        <v>500000</v>
      </c>
      <c r="I2" s="3">
        <f>G2*100</f>
        <v>100</v>
      </c>
      <c r="J2" s="22" t="s">
        <v>473</v>
      </c>
      <c r="K2" s="6" t="s">
        <v>474</v>
      </c>
    </row>
    <row r="3" ht="16.5" spans="1:11">
      <c r="A3" s="20"/>
      <c r="B3" s="21"/>
      <c r="C3" s="22">
        <v>2</v>
      </c>
      <c r="D3" s="22">
        <f>C3*5</f>
        <v>10</v>
      </c>
      <c r="E3" s="22">
        <f t="shared" ref="E3:E66" si="0">D3*10000</f>
        <v>100000</v>
      </c>
      <c r="F3" s="22">
        <f t="shared" ref="F3:F66" si="1">D3*10</f>
        <v>100</v>
      </c>
      <c r="G3" s="4"/>
      <c r="H3" s="4"/>
      <c r="I3" s="4"/>
      <c r="J3" s="22" t="s">
        <v>475</v>
      </c>
      <c r="K3" s="23"/>
    </row>
    <row r="4" ht="16.5" spans="1:11">
      <c r="A4" s="20"/>
      <c r="B4" s="21"/>
      <c r="C4" s="22">
        <v>3</v>
      </c>
      <c r="D4" s="22">
        <f t="shared" ref="D4:D31" si="2">C4*5</f>
        <v>15</v>
      </c>
      <c r="E4" s="22">
        <f t="shared" si="0"/>
        <v>150000</v>
      </c>
      <c r="F4" s="22">
        <f t="shared" si="1"/>
        <v>150</v>
      </c>
      <c r="G4" s="4"/>
      <c r="H4" s="4"/>
      <c r="I4" s="4"/>
      <c r="J4" s="22" t="s">
        <v>476</v>
      </c>
      <c r="K4" s="23"/>
    </row>
    <row r="5" ht="16.5" spans="1:11">
      <c r="A5" s="20"/>
      <c r="B5" s="21"/>
      <c r="C5" s="22">
        <v>4</v>
      </c>
      <c r="D5" s="22">
        <f t="shared" si="2"/>
        <v>20</v>
      </c>
      <c r="E5" s="22">
        <f t="shared" si="0"/>
        <v>200000</v>
      </c>
      <c r="F5" s="22">
        <f t="shared" si="1"/>
        <v>200</v>
      </c>
      <c r="G5" s="4"/>
      <c r="H5" s="4"/>
      <c r="I5" s="4"/>
      <c r="J5" s="22" t="s">
        <v>477</v>
      </c>
      <c r="K5" s="23"/>
    </row>
    <row r="6" ht="16.5" spans="1:11">
      <c r="A6" s="20"/>
      <c r="B6" s="21"/>
      <c r="C6" s="22">
        <v>5</v>
      </c>
      <c r="D6" s="22">
        <f t="shared" si="2"/>
        <v>25</v>
      </c>
      <c r="E6" s="22">
        <f t="shared" si="0"/>
        <v>250000</v>
      </c>
      <c r="F6" s="22">
        <f t="shared" si="1"/>
        <v>250</v>
      </c>
      <c r="G6" s="5"/>
      <c r="H6" s="5"/>
      <c r="I6" s="5"/>
      <c r="J6" s="22" t="s">
        <v>478</v>
      </c>
      <c r="K6" s="7"/>
    </row>
    <row r="7" ht="16.5" spans="1:11">
      <c r="A7" s="20"/>
      <c r="B7" s="21"/>
      <c r="C7" s="22">
        <v>6</v>
      </c>
      <c r="D7" s="22">
        <f t="shared" si="2"/>
        <v>30</v>
      </c>
      <c r="E7" s="22">
        <f t="shared" si="0"/>
        <v>300000</v>
      </c>
      <c r="F7" s="22">
        <f t="shared" si="1"/>
        <v>300</v>
      </c>
      <c r="G7" s="3">
        <v>2</v>
      </c>
      <c r="H7" s="3">
        <f>G7*500000</f>
        <v>1000000</v>
      </c>
      <c r="I7" s="3">
        <f>G7*100</f>
        <v>200</v>
      </c>
      <c r="J7" s="22" t="s">
        <v>479</v>
      </c>
      <c r="K7" s="6" t="s">
        <v>480</v>
      </c>
    </row>
    <row r="8" ht="16.5" spans="1:11">
      <c r="A8" s="20"/>
      <c r="B8" s="21"/>
      <c r="C8" s="22">
        <v>7</v>
      </c>
      <c r="D8" s="22">
        <f t="shared" si="2"/>
        <v>35</v>
      </c>
      <c r="E8" s="22">
        <f t="shared" si="0"/>
        <v>350000</v>
      </c>
      <c r="F8" s="22">
        <f t="shared" si="1"/>
        <v>350</v>
      </c>
      <c r="G8" s="4"/>
      <c r="H8" s="4"/>
      <c r="I8" s="4"/>
      <c r="J8" s="22" t="s">
        <v>481</v>
      </c>
      <c r="K8" s="23"/>
    </row>
    <row r="9" ht="16.5" spans="1:11">
      <c r="A9" s="20"/>
      <c r="B9" s="21"/>
      <c r="C9" s="22">
        <v>8</v>
      </c>
      <c r="D9" s="22">
        <f t="shared" si="2"/>
        <v>40</v>
      </c>
      <c r="E9" s="22">
        <f t="shared" si="0"/>
        <v>400000</v>
      </c>
      <c r="F9" s="22">
        <f t="shared" si="1"/>
        <v>400</v>
      </c>
      <c r="G9" s="4"/>
      <c r="H9" s="4"/>
      <c r="I9" s="4"/>
      <c r="J9" s="22" t="s">
        <v>482</v>
      </c>
      <c r="K9" s="23"/>
    </row>
    <row r="10" ht="16.5" spans="1:11">
      <c r="A10" s="20"/>
      <c r="B10" s="21"/>
      <c r="C10" s="22">
        <v>9</v>
      </c>
      <c r="D10" s="22">
        <f t="shared" si="2"/>
        <v>45</v>
      </c>
      <c r="E10" s="22">
        <f t="shared" si="0"/>
        <v>450000</v>
      </c>
      <c r="F10" s="22">
        <f t="shared" si="1"/>
        <v>450</v>
      </c>
      <c r="G10" s="4"/>
      <c r="H10" s="4"/>
      <c r="I10" s="4"/>
      <c r="J10" s="22" t="s">
        <v>483</v>
      </c>
      <c r="K10" s="23"/>
    </row>
    <row r="11" ht="16.5" spans="1:11">
      <c r="A11" s="20"/>
      <c r="B11" s="21"/>
      <c r="C11" s="22">
        <v>10</v>
      </c>
      <c r="D11" s="22">
        <f t="shared" si="2"/>
        <v>50</v>
      </c>
      <c r="E11" s="22">
        <f t="shared" si="0"/>
        <v>500000</v>
      </c>
      <c r="F11" s="22">
        <f t="shared" si="1"/>
        <v>500</v>
      </c>
      <c r="G11" s="5"/>
      <c r="H11" s="5"/>
      <c r="I11" s="5"/>
      <c r="J11" s="22" t="s">
        <v>484</v>
      </c>
      <c r="K11" s="7"/>
    </row>
    <row r="12" ht="16.5" spans="1:11">
      <c r="A12" s="20"/>
      <c r="B12" s="21"/>
      <c r="C12" s="22">
        <v>11</v>
      </c>
      <c r="D12" s="22">
        <f t="shared" si="2"/>
        <v>55</v>
      </c>
      <c r="E12" s="22">
        <f t="shared" si="0"/>
        <v>550000</v>
      </c>
      <c r="F12" s="22">
        <f t="shared" si="1"/>
        <v>550</v>
      </c>
      <c r="G12" s="3">
        <v>3</v>
      </c>
      <c r="H12" s="3">
        <f>G12*500000</f>
        <v>1500000</v>
      </c>
      <c r="I12" s="3">
        <f>G12*100</f>
        <v>300</v>
      </c>
      <c r="J12" s="22" t="s">
        <v>485</v>
      </c>
      <c r="K12" s="6" t="s">
        <v>486</v>
      </c>
    </row>
    <row r="13" ht="16.5" spans="1:11">
      <c r="A13" s="20"/>
      <c r="B13" s="21"/>
      <c r="C13" s="22">
        <v>12</v>
      </c>
      <c r="D13" s="22">
        <f t="shared" si="2"/>
        <v>60</v>
      </c>
      <c r="E13" s="22">
        <f t="shared" si="0"/>
        <v>600000</v>
      </c>
      <c r="F13" s="22">
        <f t="shared" si="1"/>
        <v>600</v>
      </c>
      <c r="G13" s="4"/>
      <c r="H13" s="4"/>
      <c r="I13" s="4"/>
      <c r="J13" s="22" t="s">
        <v>487</v>
      </c>
      <c r="K13" s="23"/>
    </row>
    <row r="14" ht="16.5" spans="1:11">
      <c r="A14" s="20"/>
      <c r="B14" s="21"/>
      <c r="C14" s="22">
        <v>13</v>
      </c>
      <c r="D14" s="22">
        <f t="shared" si="2"/>
        <v>65</v>
      </c>
      <c r="E14" s="22">
        <f t="shared" si="0"/>
        <v>650000</v>
      </c>
      <c r="F14" s="22">
        <f t="shared" si="1"/>
        <v>650</v>
      </c>
      <c r="G14" s="4"/>
      <c r="H14" s="4"/>
      <c r="I14" s="4"/>
      <c r="J14" s="22" t="s">
        <v>488</v>
      </c>
      <c r="K14" s="23"/>
    </row>
    <row r="15" ht="16.5" spans="1:11">
      <c r="A15" s="20"/>
      <c r="B15" s="21"/>
      <c r="C15" s="22">
        <v>14</v>
      </c>
      <c r="D15" s="22">
        <f t="shared" si="2"/>
        <v>70</v>
      </c>
      <c r="E15" s="22">
        <f t="shared" si="0"/>
        <v>700000</v>
      </c>
      <c r="F15" s="22">
        <f t="shared" si="1"/>
        <v>700</v>
      </c>
      <c r="G15" s="4"/>
      <c r="H15" s="4"/>
      <c r="I15" s="4"/>
      <c r="J15" s="22" t="s">
        <v>489</v>
      </c>
      <c r="K15" s="23"/>
    </row>
    <row r="16" ht="16.5" spans="1:11">
      <c r="A16" s="20"/>
      <c r="B16" s="21"/>
      <c r="C16" s="22">
        <v>15</v>
      </c>
      <c r="D16" s="22">
        <f t="shared" si="2"/>
        <v>75</v>
      </c>
      <c r="E16" s="22">
        <f t="shared" si="0"/>
        <v>750000</v>
      </c>
      <c r="F16" s="22">
        <f t="shared" si="1"/>
        <v>750</v>
      </c>
      <c r="G16" s="5"/>
      <c r="H16" s="5"/>
      <c r="I16" s="5"/>
      <c r="J16" s="22" t="s">
        <v>490</v>
      </c>
      <c r="K16" s="7"/>
    </row>
    <row r="17" ht="16.5" spans="1:11">
      <c r="A17" s="20"/>
      <c r="B17" s="21"/>
      <c r="C17" s="22">
        <v>16</v>
      </c>
      <c r="D17" s="22">
        <f t="shared" si="2"/>
        <v>80</v>
      </c>
      <c r="E17" s="22">
        <f t="shared" si="0"/>
        <v>800000</v>
      </c>
      <c r="F17" s="22">
        <f t="shared" si="1"/>
        <v>800</v>
      </c>
      <c r="G17" s="3">
        <v>4</v>
      </c>
      <c r="H17" s="3">
        <f>G17*500000</f>
        <v>2000000</v>
      </c>
      <c r="I17" s="3">
        <f>G17*100</f>
        <v>400</v>
      </c>
      <c r="J17" s="22" t="s">
        <v>491</v>
      </c>
      <c r="K17" s="6" t="s">
        <v>492</v>
      </c>
    </row>
    <row r="18" ht="16.5" spans="1:11">
      <c r="A18" s="20"/>
      <c r="B18" s="21"/>
      <c r="C18" s="22">
        <v>17</v>
      </c>
      <c r="D18" s="22">
        <f t="shared" si="2"/>
        <v>85</v>
      </c>
      <c r="E18" s="22">
        <f t="shared" si="0"/>
        <v>850000</v>
      </c>
      <c r="F18" s="22">
        <f t="shared" si="1"/>
        <v>850</v>
      </c>
      <c r="G18" s="4"/>
      <c r="H18" s="4"/>
      <c r="I18" s="4"/>
      <c r="J18" s="22" t="s">
        <v>493</v>
      </c>
      <c r="K18" s="23"/>
    </row>
    <row r="19" ht="16.5" spans="1:11">
      <c r="A19" s="20"/>
      <c r="B19" s="21"/>
      <c r="C19" s="22">
        <v>18</v>
      </c>
      <c r="D19" s="22">
        <f t="shared" si="2"/>
        <v>90</v>
      </c>
      <c r="E19" s="22">
        <f t="shared" si="0"/>
        <v>900000</v>
      </c>
      <c r="F19" s="22">
        <f t="shared" si="1"/>
        <v>900</v>
      </c>
      <c r="G19" s="4"/>
      <c r="H19" s="4"/>
      <c r="I19" s="4"/>
      <c r="J19" s="22" t="s">
        <v>494</v>
      </c>
      <c r="K19" s="23"/>
    </row>
    <row r="20" ht="16.5" spans="1:11">
      <c r="A20" s="20"/>
      <c r="B20" s="21"/>
      <c r="C20" s="22">
        <v>19</v>
      </c>
      <c r="D20" s="22">
        <f t="shared" si="2"/>
        <v>95</v>
      </c>
      <c r="E20" s="22">
        <f t="shared" si="0"/>
        <v>950000</v>
      </c>
      <c r="F20" s="22">
        <f t="shared" si="1"/>
        <v>950</v>
      </c>
      <c r="G20" s="4"/>
      <c r="H20" s="4"/>
      <c r="I20" s="4"/>
      <c r="J20" s="22" t="s">
        <v>495</v>
      </c>
      <c r="K20" s="23"/>
    </row>
    <row r="21" ht="16.5" spans="1:11">
      <c r="A21" s="20"/>
      <c r="B21" s="21"/>
      <c r="C21" s="22">
        <v>20</v>
      </c>
      <c r="D21" s="22">
        <f t="shared" si="2"/>
        <v>100</v>
      </c>
      <c r="E21" s="22">
        <f t="shared" si="0"/>
        <v>1000000</v>
      </c>
      <c r="F21" s="22">
        <f t="shared" si="1"/>
        <v>1000</v>
      </c>
      <c r="G21" s="5"/>
      <c r="H21" s="5"/>
      <c r="I21" s="5"/>
      <c r="J21" s="22" t="s">
        <v>496</v>
      </c>
      <c r="K21" s="7"/>
    </row>
    <row r="22" ht="16.5" spans="1:11">
      <c r="A22" s="20"/>
      <c r="B22" s="21"/>
      <c r="C22" s="22">
        <v>21</v>
      </c>
      <c r="D22" s="22">
        <f t="shared" si="2"/>
        <v>105</v>
      </c>
      <c r="E22" s="22">
        <f t="shared" si="0"/>
        <v>1050000</v>
      </c>
      <c r="F22" s="22">
        <f t="shared" si="1"/>
        <v>1050</v>
      </c>
      <c r="G22" s="3">
        <v>5</v>
      </c>
      <c r="H22" s="3">
        <f>G22*500000</f>
        <v>2500000</v>
      </c>
      <c r="I22" s="3">
        <f>G22*100</f>
        <v>500</v>
      </c>
      <c r="J22" s="22" t="s">
        <v>497</v>
      </c>
      <c r="K22" s="6" t="s">
        <v>498</v>
      </c>
    </row>
    <row r="23" ht="16.5" spans="1:11">
      <c r="A23" s="20"/>
      <c r="B23" s="21"/>
      <c r="C23" s="22">
        <v>22</v>
      </c>
      <c r="D23" s="22">
        <f t="shared" si="2"/>
        <v>110</v>
      </c>
      <c r="E23" s="22">
        <f t="shared" si="0"/>
        <v>1100000</v>
      </c>
      <c r="F23" s="22">
        <f t="shared" si="1"/>
        <v>1100</v>
      </c>
      <c r="G23" s="4"/>
      <c r="H23" s="4"/>
      <c r="I23" s="4"/>
      <c r="J23" s="22" t="s">
        <v>499</v>
      </c>
      <c r="K23" s="23"/>
    </row>
    <row r="24" ht="16.5" spans="1:11">
      <c r="A24" s="20"/>
      <c r="B24" s="21"/>
      <c r="C24" s="22">
        <v>23</v>
      </c>
      <c r="D24" s="22">
        <f t="shared" si="2"/>
        <v>115</v>
      </c>
      <c r="E24" s="22">
        <f t="shared" si="0"/>
        <v>1150000</v>
      </c>
      <c r="F24" s="22">
        <f t="shared" si="1"/>
        <v>1150</v>
      </c>
      <c r="G24" s="4"/>
      <c r="H24" s="4"/>
      <c r="I24" s="4"/>
      <c r="J24" s="22" t="s">
        <v>500</v>
      </c>
      <c r="K24" s="23"/>
    </row>
    <row r="25" ht="16.5" spans="1:11">
      <c r="A25" s="20"/>
      <c r="B25" s="21"/>
      <c r="C25" s="22">
        <v>24</v>
      </c>
      <c r="D25" s="22">
        <f t="shared" si="2"/>
        <v>120</v>
      </c>
      <c r="E25" s="22">
        <f t="shared" si="0"/>
        <v>1200000</v>
      </c>
      <c r="F25" s="22">
        <f t="shared" si="1"/>
        <v>1200</v>
      </c>
      <c r="G25" s="4"/>
      <c r="H25" s="4"/>
      <c r="I25" s="4"/>
      <c r="J25" s="22" t="s">
        <v>501</v>
      </c>
      <c r="K25" s="23"/>
    </row>
    <row r="26" ht="16.5" spans="1:11">
      <c r="A26" s="20"/>
      <c r="B26" s="21"/>
      <c r="C26" s="22">
        <v>25</v>
      </c>
      <c r="D26" s="22">
        <f t="shared" si="2"/>
        <v>125</v>
      </c>
      <c r="E26" s="22">
        <f t="shared" si="0"/>
        <v>1250000</v>
      </c>
      <c r="F26" s="22">
        <f t="shared" si="1"/>
        <v>1250</v>
      </c>
      <c r="G26" s="5"/>
      <c r="H26" s="5"/>
      <c r="I26" s="5"/>
      <c r="J26" s="22" t="s">
        <v>502</v>
      </c>
      <c r="K26" s="7"/>
    </row>
    <row r="27" ht="16.5" spans="1:11">
      <c r="A27" s="20"/>
      <c r="B27" s="21"/>
      <c r="C27" s="22">
        <v>26</v>
      </c>
      <c r="D27" s="22">
        <f t="shared" si="2"/>
        <v>130</v>
      </c>
      <c r="E27" s="22">
        <f t="shared" si="0"/>
        <v>1300000</v>
      </c>
      <c r="F27" s="22">
        <f t="shared" si="1"/>
        <v>1300</v>
      </c>
      <c r="G27" s="3">
        <v>6</v>
      </c>
      <c r="H27" s="3">
        <f>G27*500000</f>
        <v>3000000</v>
      </c>
      <c r="I27" s="3">
        <f>G27*100</f>
        <v>600</v>
      </c>
      <c r="J27" s="22" t="s">
        <v>503</v>
      </c>
      <c r="K27" s="6" t="s">
        <v>504</v>
      </c>
    </row>
    <row r="28" ht="16.5" spans="1:11">
      <c r="A28" s="20"/>
      <c r="B28" s="21"/>
      <c r="C28" s="22">
        <v>27</v>
      </c>
      <c r="D28" s="22">
        <f t="shared" si="2"/>
        <v>135</v>
      </c>
      <c r="E28" s="22">
        <f t="shared" si="0"/>
        <v>1350000</v>
      </c>
      <c r="F28" s="22">
        <f t="shared" si="1"/>
        <v>1350</v>
      </c>
      <c r="G28" s="4"/>
      <c r="H28" s="4"/>
      <c r="I28" s="4"/>
      <c r="J28" s="22" t="s">
        <v>505</v>
      </c>
      <c r="K28" s="23"/>
    </row>
    <row r="29" ht="16.5" spans="1:11">
      <c r="A29" s="20"/>
      <c r="B29" s="21"/>
      <c r="C29" s="22">
        <v>28</v>
      </c>
      <c r="D29" s="22">
        <f t="shared" si="2"/>
        <v>140</v>
      </c>
      <c r="E29" s="22">
        <f t="shared" si="0"/>
        <v>1400000</v>
      </c>
      <c r="F29" s="22">
        <f t="shared" si="1"/>
        <v>1400</v>
      </c>
      <c r="G29" s="4"/>
      <c r="H29" s="4"/>
      <c r="I29" s="4"/>
      <c r="J29" s="22" t="s">
        <v>506</v>
      </c>
      <c r="K29" s="23"/>
    </row>
    <row r="30" ht="16.5" spans="1:11">
      <c r="A30" s="20"/>
      <c r="B30" s="21"/>
      <c r="C30" s="22">
        <v>29</v>
      </c>
      <c r="D30" s="22">
        <f t="shared" si="2"/>
        <v>145</v>
      </c>
      <c r="E30" s="22">
        <f t="shared" si="0"/>
        <v>1450000</v>
      </c>
      <c r="F30" s="22">
        <f t="shared" si="1"/>
        <v>1450</v>
      </c>
      <c r="G30" s="4"/>
      <c r="H30" s="4"/>
      <c r="I30" s="4"/>
      <c r="J30" s="22" t="s">
        <v>507</v>
      </c>
      <c r="K30" s="23"/>
    </row>
    <row r="31" ht="16.5" spans="1:11">
      <c r="A31" s="20"/>
      <c r="B31" s="21"/>
      <c r="C31" s="22">
        <v>30</v>
      </c>
      <c r="D31" s="22">
        <f t="shared" si="2"/>
        <v>150</v>
      </c>
      <c r="E31" s="22">
        <f t="shared" si="0"/>
        <v>1500000</v>
      </c>
      <c r="F31" s="22">
        <f t="shared" si="1"/>
        <v>1500</v>
      </c>
      <c r="G31" s="5"/>
      <c r="H31" s="5"/>
      <c r="I31" s="5"/>
      <c r="J31" s="22" t="s">
        <v>508</v>
      </c>
      <c r="K31" s="7"/>
    </row>
    <row r="32" ht="16.5" spans="1:11">
      <c r="A32" s="20"/>
      <c r="B32" s="21" t="s">
        <v>509</v>
      </c>
      <c r="C32" s="22">
        <v>1</v>
      </c>
      <c r="D32" s="22">
        <v>1</v>
      </c>
      <c r="E32" s="22">
        <f t="shared" si="0"/>
        <v>10000</v>
      </c>
      <c r="F32" s="22">
        <f t="shared" si="1"/>
        <v>10</v>
      </c>
      <c r="G32" s="3">
        <v>1</v>
      </c>
      <c r="H32" s="3">
        <f>G32*500000</f>
        <v>500000</v>
      </c>
      <c r="I32" s="3">
        <f>G32*100</f>
        <v>100</v>
      </c>
      <c r="J32" s="22" t="s">
        <v>510</v>
      </c>
      <c r="K32" s="6" t="s">
        <v>511</v>
      </c>
    </row>
    <row r="33" ht="16.5" spans="1:11">
      <c r="A33" s="20"/>
      <c r="B33" s="21"/>
      <c r="C33" s="22">
        <v>2</v>
      </c>
      <c r="D33" s="22">
        <f t="shared" ref="D33:D61" si="3">C33*5</f>
        <v>10</v>
      </c>
      <c r="E33" s="22">
        <f t="shared" si="0"/>
        <v>100000</v>
      </c>
      <c r="F33" s="22">
        <f t="shared" si="1"/>
        <v>100</v>
      </c>
      <c r="G33" s="4"/>
      <c r="H33" s="4"/>
      <c r="I33" s="4"/>
      <c r="J33" s="22" t="s">
        <v>512</v>
      </c>
      <c r="K33" s="23"/>
    </row>
    <row r="34" ht="16.5" spans="1:11">
      <c r="A34" s="20"/>
      <c r="B34" s="21"/>
      <c r="C34" s="22">
        <v>3</v>
      </c>
      <c r="D34" s="22">
        <f t="shared" si="3"/>
        <v>15</v>
      </c>
      <c r="E34" s="22">
        <f t="shared" si="0"/>
        <v>150000</v>
      </c>
      <c r="F34" s="22">
        <f t="shared" si="1"/>
        <v>150</v>
      </c>
      <c r="G34" s="4"/>
      <c r="H34" s="4"/>
      <c r="I34" s="4"/>
      <c r="J34" s="22" t="s">
        <v>513</v>
      </c>
      <c r="K34" s="23"/>
    </row>
    <row r="35" ht="16.5" spans="1:11">
      <c r="A35" s="20"/>
      <c r="B35" s="21"/>
      <c r="C35" s="22">
        <v>4</v>
      </c>
      <c r="D35" s="22">
        <f t="shared" si="3"/>
        <v>20</v>
      </c>
      <c r="E35" s="22">
        <f t="shared" si="0"/>
        <v>200000</v>
      </c>
      <c r="F35" s="22">
        <f t="shared" si="1"/>
        <v>200</v>
      </c>
      <c r="G35" s="4"/>
      <c r="H35" s="4"/>
      <c r="I35" s="4"/>
      <c r="J35" s="22" t="s">
        <v>514</v>
      </c>
      <c r="K35" s="23"/>
    </row>
    <row r="36" ht="16.5" spans="1:11">
      <c r="A36" s="20"/>
      <c r="B36" s="21"/>
      <c r="C36" s="22">
        <v>5</v>
      </c>
      <c r="D36" s="22">
        <f t="shared" si="3"/>
        <v>25</v>
      </c>
      <c r="E36" s="22">
        <f t="shared" si="0"/>
        <v>250000</v>
      </c>
      <c r="F36" s="22">
        <f t="shared" si="1"/>
        <v>250</v>
      </c>
      <c r="G36" s="5"/>
      <c r="H36" s="5"/>
      <c r="I36" s="5"/>
      <c r="J36" s="22" t="s">
        <v>515</v>
      </c>
      <c r="K36" s="7"/>
    </row>
    <row r="37" ht="16.5" spans="1:11">
      <c r="A37" s="20"/>
      <c r="B37" s="21"/>
      <c r="C37" s="22">
        <v>6</v>
      </c>
      <c r="D37" s="22">
        <f t="shared" si="3"/>
        <v>30</v>
      </c>
      <c r="E37" s="22">
        <f t="shared" si="0"/>
        <v>300000</v>
      </c>
      <c r="F37" s="22">
        <f t="shared" si="1"/>
        <v>300</v>
      </c>
      <c r="G37" s="3">
        <v>2</v>
      </c>
      <c r="H37" s="3">
        <f>G37*500000</f>
        <v>1000000</v>
      </c>
      <c r="I37" s="3">
        <f>G37*100</f>
        <v>200</v>
      </c>
      <c r="J37" s="22" t="s">
        <v>516</v>
      </c>
      <c r="K37" s="6" t="s">
        <v>517</v>
      </c>
    </row>
    <row r="38" ht="16.5" spans="1:11">
      <c r="A38" s="20"/>
      <c r="B38" s="21"/>
      <c r="C38" s="22">
        <v>7</v>
      </c>
      <c r="D38" s="22">
        <f t="shared" si="3"/>
        <v>35</v>
      </c>
      <c r="E38" s="22">
        <f t="shared" si="0"/>
        <v>350000</v>
      </c>
      <c r="F38" s="22">
        <f t="shared" si="1"/>
        <v>350</v>
      </c>
      <c r="G38" s="4"/>
      <c r="H38" s="4"/>
      <c r="I38" s="4"/>
      <c r="J38" s="22" t="s">
        <v>518</v>
      </c>
      <c r="K38" s="23"/>
    </row>
    <row r="39" ht="16.5" spans="1:11">
      <c r="A39" s="20"/>
      <c r="B39" s="21"/>
      <c r="C39" s="22">
        <v>8</v>
      </c>
      <c r="D39" s="22">
        <f t="shared" si="3"/>
        <v>40</v>
      </c>
      <c r="E39" s="22">
        <f t="shared" si="0"/>
        <v>400000</v>
      </c>
      <c r="F39" s="22">
        <f t="shared" si="1"/>
        <v>400</v>
      </c>
      <c r="G39" s="4"/>
      <c r="H39" s="4"/>
      <c r="I39" s="4"/>
      <c r="J39" s="22" t="s">
        <v>519</v>
      </c>
      <c r="K39" s="23"/>
    </row>
    <row r="40" ht="16.5" spans="1:11">
      <c r="A40" s="20"/>
      <c r="B40" s="21"/>
      <c r="C40" s="22">
        <v>9</v>
      </c>
      <c r="D40" s="22">
        <f t="shared" si="3"/>
        <v>45</v>
      </c>
      <c r="E40" s="22">
        <f t="shared" si="0"/>
        <v>450000</v>
      </c>
      <c r="F40" s="22">
        <f t="shared" si="1"/>
        <v>450</v>
      </c>
      <c r="G40" s="4"/>
      <c r="H40" s="4"/>
      <c r="I40" s="4"/>
      <c r="J40" s="22" t="s">
        <v>520</v>
      </c>
      <c r="K40" s="23"/>
    </row>
    <row r="41" ht="16.5" spans="1:11">
      <c r="A41" s="20"/>
      <c r="B41" s="21"/>
      <c r="C41" s="22">
        <v>10</v>
      </c>
      <c r="D41" s="22">
        <f t="shared" si="3"/>
        <v>50</v>
      </c>
      <c r="E41" s="22">
        <f t="shared" si="0"/>
        <v>500000</v>
      </c>
      <c r="F41" s="22">
        <f t="shared" si="1"/>
        <v>500</v>
      </c>
      <c r="G41" s="5"/>
      <c r="H41" s="5"/>
      <c r="I41" s="5"/>
      <c r="J41" s="22" t="s">
        <v>521</v>
      </c>
      <c r="K41" s="7"/>
    </row>
    <row r="42" ht="16.5" spans="1:11">
      <c r="A42" s="20"/>
      <c r="B42" s="21"/>
      <c r="C42" s="22">
        <v>11</v>
      </c>
      <c r="D42" s="22">
        <f t="shared" si="3"/>
        <v>55</v>
      </c>
      <c r="E42" s="22">
        <f t="shared" si="0"/>
        <v>550000</v>
      </c>
      <c r="F42" s="22">
        <f t="shared" si="1"/>
        <v>550</v>
      </c>
      <c r="G42" s="3">
        <v>3</v>
      </c>
      <c r="H42" s="3">
        <f>G42*500000</f>
        <v>1500000</v>
      </c>
      <c r="I42" s="3">
        <f>G42*100</f>
        <v>300</v>
      </c>
      <c r="J42" s="22" t="s">
        <v>522</v>
      </c>
      <c r="K42" s="6" t="s">
        <v>523</v>
      </c>
    </row>
    <row r="43" ht="16.5" spans="1:11">
      <c r="A43" s="20"/>
      <c r="B43" s="21"/>
      <c r="C43" s="22">
        <v>12</v>
      </c>
      <c r="D43" s="22">
        <f t="shared" si="3"/>
        <v>60</v>
      </c>
      <c r="E43" s="22">
        <f t="shared" si="0"/>
        <v>600000</v>
      </c>
      <c r="F43" s="22">
        <f t="shared" si="1"/>
        <v>600</v>
      </c>
      <c r="G43" s="4"/>
      <c r="H43" s="4"/>
      <c r="I43" s="4"/>
      <c r="J43" s="22" t="s">
        <v>524</v>
      </c>
      <c r="K43" s="23"/>
    </row>
    <row r="44" ht="16.5" spans="1:11">
      <c r="A44" s="20"/>
      <c r="B44" s="21"/>
      <c r="C44" s="22">
        <v>13</v>
      </c>
      <c r="D44" s="22">
        <f t="shared" si="3"/>
        <v>65</v>
      </c>
      <c r="E44" s="22">
        <f t="shared" si="0"/>
        <v>650000</v>
      </c>
      <c r="F44" s="22">
        <f t="shared" si="1"/>
        <v>650</v>
      </c>
      <c r="G44" s="4"/>
      <c r="H44" s="4"/>
      <c r="I44" s="4"/>
      <c r="J44" s="22" t="s">
        <v>525</v>
      </c>
      <c r="K44" s="23"/>
    </row>
    <row r="45" ht="16.5" spans="1:11">
      <c r="A45" s="20"/>
      <c r="B45" s="21"/>
      <c r="C45" s="22">
        <v>14</v>
      </c>
      <c r="D45" s="22">
        <f t="shared" si="3"/>
        <v>70</v>
      </c>
      <c r="E45" s="22">
        <f t="shared" si="0"/>
        <v>700000</v>
      </c>
      <c r="F45" s="22">
        <f t="shared" si="1"/>
        <v>700</v>
      </c>
      <c r="G45" s="4"/>
      <c r="H45" s="4"/>
      <c r="I45" s="4"/>
      <c r="J45" s="22" t="s">
        <v>526</v>
      </c>
      <c r="K45" s="23"/>
    </row>
    <row r="46" ht="16.5" spans="1:11">
      <c r="A46" s="20"/>
      <c r="B46" s="21"/>
      <c r="C46" s="22">
        <v>15</v>
      </c>
      <c r="D46" s="22">
        <f t="shared" si="3"/>
        <v>75</v>
      </c>
      <c r="E46" s="22">
        <f t="shared" si="0"/>
        <v>750000</v>
      </c>
      <c r="F46" s="22">
        <f t="shared" si="1"/>
        <v>750</v>
      </c>
      <c r="G46" s="5"/>
      <c r="H46" s="5"/>
      <c r="I46" s="5"/>
      <c r="J46" s="22" t="s">
        <v>527</v>
      </c>
      <c r="K46" s="7"/>
    </row>
    <row r="47" ht="16.5" spans="1:11">
      <c r="A47" s="20"/>
      <c r="B47" s="21"/>
      <c r="C47" s="22">
        <v>16</v>
      </c>
      <c r="D47" s="22">
        <f t="shared" si="3"/>
        <v>80</v>
      </c>
      <c r="E47" s="22">
        <f t="shared" si="0"/>
        <v>800000</v>
      </c>
      <c r="F47" s="22">
        <f t="shared" si="1"/>
        <v>800</v>
      </c>
      <c r="G47" s="3">
        <v>4</v>
      </c>
      <c r="H47" s="3">
        <f>G47*500000</f>
        <v>2000000</v>
      </c>
      <c r="I47" s="3">
        <f>G47*100</f>
        <v>400</v>
      </c>
      <c r="J47" s="22" t="s">
        <v>528</v>
      </c>
      <c r="K47" s="6" t="s">
        <v>529</v>
      </c>
    </row>
    <row r="48" ht="16.5" spans="1:11">
      <c r="A48" s="20"/>
      <c r="B48" s="21"/>
      <c r="C48" s="22">
        <v>17</v>
      </c>
      <c r="D48" s="22">
        <f t="shared" si="3"/>
        <v>85</v>
      </c>
      <c r="E48" s="22">
        <f t="shared" si="0"/>
        <v>850000</v>
      </c>
      <c r="F48" s="22">
        <f t="shared" si="1"/>
        <v>850</v>
      </c>
      <c r="G48" s="4"/>
      <c r="H48" s="4"/>
      <c r="I48" s="4"/>
      <c r="J48" s="22" t="s">
        <v>530</v>
      </c>
      <c r="K48" s="23"/>
    </row>
    <row r="49" ht="16.5" spans="1:11">
      <c r="A49" s="20"/>
      <c r="B49" s="21"/>
      <c r="C49" s="22">
        <v>18</v>
      </c>
      <c r="D49" s="22">
        <f t="shared" si="3"/>
        <v>90</v>
      </c>
      <c r="E49" s="22">
        <f t="shared" si="0"/>
        <v>900000</v>
      </c>
      <c r="F49" s="22">
        <f t="shared" si="1"/>
        <v>900</v>
      </c>
      <c r="G49" s="4"/>
      <c r="H49" s="4"/>
      <c r="I49" s="4"/>
      <c r="J49" s="22" t="s">
        <v>531</v>
      </c>
      <c r="K49" s="23"/>
    </row>
    <row r="50" ht="16.5" spans="1:11">
      <c r="A50" s="20"/>
      <c r="B50" s="21"/>
      <c r="C50" s="22">
        <v>19</v>
      </c>
      <c r="D50" s="22">
        <f t="shared" si="3"/>
        <v>95</v>
      </c>
      <c r="E50" s="22">
        <f t="shared" si="0"/>
        <v>950000</v>
      </c>
      <c r="F50" s="22">
        <f t="shared" si="1"/>
        <v>950</v>
      </c>
      <c r="G50" s="4"/>
      <c r="H50" s="4"/>
      <c r="I50" s="4"/>
      <c r="J50" s="22" t="s">
        <v>532</v>
      </c>
      <c r="K50" s="23"/>
    </row>
    <row r="51" ht="16.5" spans="1:11">
      <c r="A51" s="20"/>
      <c r="B51" s="21"/>
      <c r="C51" s="22">
        <v>20</v>
      </c>
      <c r="D51" s="22">
        <f t="shared" si="3"/>
        <v>100</v>
      </c>
      <c r="E51" s="22">
        <f t="shared" si="0"/>
        <v>1000000</v>
      </c>
      <c r="F51" s="22">
        <f t="shared" si="1"/>
        <v>1000</v>
      </c>
      <c r="G51" s="5"/>
      <c r="H51" s="5"/>
      <c r="I51" s="5"/>
      <c r="J51" s="22" t="s">
        <v>533</v>
      </c>
      <c r="K51" s="7"/>
    </row>
    <row r="52" ht="16.5" spans="1:11">
      <c r="A52" s="20"/>
      <c r="B52" s="21"/>
      <c r="C52" s="22">
        <v>21</v>
      </c>
      <c r="D52" s="22">
        <f t="shared" si="3"/>
        <v>105</v>
      </c>
      <c r="E52" s="22">
        <f t="shared" si="0"/>
        <v>1050000</v>
      </c>
      <c r="F52" s="22">
        <f t="shared" si="1"/>
        <v>1050</v>
      </c>
      <c r="G52" s="3">
        <v>5</v>
      </c>
      <c r="H52" s="3">
        <f>G52*500000</f>
        <v>2500000</v>
      </c>
      <c r="I52" s="3">
        <f>G52*100</f>
        <v>500</v>
      </c>
      <c r="J52" s="22" t="s">
        <v>534</v>
      </c>
      <c r="K52" s="6" t="s">
        <v>535</v>
      </c>
    </row>
    <row r="53" ht="16.5" spans="1:11">
      <c r="A53" s="20"/>
      <c r="B53" s="21"/>
      <c r="C53" s="22">
        <v>22</v>
      </c>
      <c r="D53" s="22">
        <f t="shared" si="3"/>
        <v>110</v>
      </c>
      <c r="E53" s="22">
        <f t="shared" si="0"/>
        <v>1100000</v>
      </c>
      <c r="F53" s="22">
        <f t="shared" si="1"/>
        <v>1100</v>
      </c>
      <c r="G53" s="4"/>
      <c r="H53" s="4"/>
      <c r="I53" s="4"/>
      <c r="J53" s="22" t="s">
        <v>536</v>
      </c>
      <c r="K53" s="23"/>
    </row>
    <row r="54" ht="16.5" spans="1:11">
      <c r="A54" s="20"/>
      <c r="B54" s="21"/>
      <c r="C54" s="22">
        <v>23</v>
      </c>
      <c r="D54" s="22">
        <f t="shared" si="3"/>
        <v>115</v>
      </c>
      <c r="E54" s="22">
        <f t="shared" si="0"/>
        <v>1150000</v>
      </c>
      <c r="F54" s="22">
        <f t="shared" si="1"/>
        <v>1150</v>
      </c>
      <c r="G54" s="4"/>
      <c r="H54" s="4"/>
      <c r="I54" s="4"/>
      <c r="J54" s="22" t="s">
        <v>537</v>
      </c>
      <c r="K54" s="23"/>
    </row>
    <row r="55" ht="16.5" spans="1:11">
      <c r="A55" s="20"/>
      <c r="B55" s="21"/>
      <c r="C55" s="22">
        <v>24</v>
      </c>
      <c r="D55" s="22">
        <f t="shared" si="3"/>
        <v>120</v>
      </c>
      <c r="E55" s="22">
        <f t="shared" si="0"/>
        <v>1200000</v>
      </c>
      <c r="F55" s="22">
        <f t="shared" si="1"/>
        <v>1200</v>
      </c>
      <c r="G55" s="4"/>
      <c r="H55" s="4"/>
      <c r="I55" s="4"/>
      <c r="J55" s="22" t="s">
        <v>538</v>
      </c>
      <c r="K55" s="23"/>
    </row>
    <row r="56" ht="16.5" spans="1:11">
      <c r="A56" s="20"/>
      <c r="B56" s="21"/>
      <c r="C56" s="22">
        <v>25</v>
      </c>
      <c r="D56" s="22">
        <f t="shared" si="3"/>
        <v>125</v>
      </c>
      <c r="E56" s="22">
        <f t="shared" si="0"/>
        <v>1250000</v>
      </c>
      <c r="F56" s="22">
        <f t="shared" si="1"/>
        <v>1250</v>
      </c>
      <c r="G56" s="5"/>
      <c r="H56" s="5"/>
      <c r="I56" s="5"/>
      <c r="J56" s="22" t="s">
        <v>539</v>
      </c>
      <c r="K56" s="7"/>
    </row>
    <row r="57" ht="16.5" spans="1:11">
      <c r="A57" s="20"/>
      <c r="B57" s="21"/>
      <c r="C57" s="22">
        <v>26</v>
      </c>
      <c r="D57" s="22">
        <f t="shared" si="3"/>
        <v>130</v>
      </c>
      <c r="E57" s="22">
        <f t="shared" si="0"/>
        <v>1300000</v>
      </c>
      <c r="F57" s="22">
        <f t="shared" si="1"/>
        <v>1300</v>
      </c>
      <c r="G57" s="3">
        <v>6</v>
      </c>
      <c r="H57" s="3">
        <f>G57*500000</f>
        <v>3000000</v>
      </c>
      <c r="I57" s="3">
        <f>G57*100</f>
        <v>600</v>
      </c>
      <c r="J57" s="22" t="s">
        <v>540</v>
      </c>
      <c r="K57" s="6" t="s">
        <v>541</v>
      </c>
    </row>
    <row r="58" ht="16.5" spans="1:11">
      <c r="A58" s="20"/>
      <c r="B58" s="21"/>
      <c r="C58" s="22">
        <v>27</v>
      </c>
      <c r="D58" s="22">
        <f t="shared" si="3"/>
        <v>135</v>
      </c>
      <c r="E58" s="22">
        <f t="shared" si="0"/>
        <v>1350000</v>
      </c>
      <c r="F58" s="22">
        <f t="shared" si="1"/>
        <v>1350</v>
      </c>
      <c r="G58" s="4"/>
      <c r="H58" s="4"/>
      <c r="I58" s="4"/>
      <c r="J58" s="22" t="s">
        <v>542</v>
      </c>
      <c r="K58" s="23"/>
    </row>
    <row r="59" ht="16.5" spans="1:11">
      <c r="A59" s="20"/>
      <c r="B59" s="21"/>
      <c r="C59" s="22">
        <v>28</v>
      </c>
      <c r="D59" s="22">
        <f t="shared" si="3"/>
        <v>140</v>
      </c>
      <c r="E59" s="22">
        <f t="shared" si="0"/>
        <v>1400000</v>
      </c>
      <c r="F59" s="22">
        <f t="shared" si="1"/>
        <v>1400</v>
      </c>
      <c r="G59" s="4"/>
      <c r="H59" s="4"/>
      <c r="I59" s="4"/>
      <c r="J59" s="22" t="s">
        <v>543</v>
      </c>
      <c r="K59" s="23"/>
    </row>
    <row r="60" ht="16.5" spans="1:11">
      <c r="A60" s="20"/>
      <c r="B60" s="21"/>
      <c r="C60" s="22">
        <v>29</v>
      </c>
      <c r="D60" s="22">
        <f t="shared" si="3"/>
        <v>145</v>
      </c>
      <c r="E60" s="22">
        <f t="shared" si="0"/>
        <v>1450000</v>
      </c>
      <c r="F60" s="22">
        <f t="shared" si="1"/>
        <v>1450</v>
      </c>
      <c r="G60" s="4"/>
      <c r="H60" s="4"/>
      <c r="I60" s="4"/>
      <c r="J60" s="22" t="s">
        <v>544</v>
      </c>
      <c r="K60" s="23"/>
    </row>
    <row r="61" ht="16.5" spans="1:11">
      <c r="A61" s="20"/>
      <c r="B61" s="21"/>
      <c r="C61" s="22">
        <v>30</v>
      </c>
      <c r="D61" s="22">
        <f t="shared" si="3"/>
        <v>150</v>
      </c>
      <c r="E61" s="22">
        <f t="shared" si="0"/>
        <v>1500000</v>
      </c>
      <c r="F61" s="22">
        <f t="shared" si="1"/>
        <v>1500</v>
      </c>
      <c r="G61" s="5"/>
      <c r="H61" s="5"/>
      <c r="I61" s="5"/>
      <c r="J61" s="22" t="s">
        <v>545</v>
      </c>
      <c r="K61" s="7"/>
    </row>
    <row r="62" ht="16.5" spans="1:11">
      <c r="A62" s="20"/>
      <c r="B62" s="21" t="s">
        <v>546</v>
      </c>
      <c r="C62" s="22">
        <v>1</v>
      </c>
      <c r="D62" s="22">
        <v>1</v>
      </c>
      <c r="E62" s="22">
        <f t="shared" si="0"/>
        <v>10000</v>
      </c>
      <c r="F62" s="22">
        <f t="shared" si="1"/>
        <v>10</v>
      </c>
      <c r="G62" s="3">
        <v>1</v>
      </c>
      <c r="H62" s="3">
        <f>G62*500000</f>
        <v>500000</v>
      </c>
      <c r="I62" s="3">
        <f>G62*100</f>
        <v>100</v>
      </c>
      <c r="J62" s="22" t="s">
        <v>547</v>
      </c>
      <c r="K62" s="6" t="s">
        <v>548</v>
      </c>
    </row>
    <row r="63" ht="16.5" spans="1:11">
      <c r="A63" s="20"/>
      <c r="B63" s="21"/>
      <c r="C63" s="22">
        <v>2</v>
      </c>
      <c r="D63" s="22">
        <f t="shared" ref="D63:D91" si="4">C63*5</f>
        <v>10</v>
      </c>
      <c r="E63" s="22">
        <f t="shared" si="0"/>
        <v>100000</v>
      </c>
      <c r="F63" s="22">
        <f t="shared" si="1"/>
        <v>100</v>
      </c>
      <c r="G63" s="4"/>
      <c r="H63" s="4"/>
      <c r="I63" s="4"/>
      <c r="J63" s="22" t="s">
        <v>549</v>
      </c>
      <c r="K63" s="23"/>
    </row>
    <row r="64" ht="16.5" spans="1:11">
      <c r="A64" s="20"/>
      <c r="B64" s="21"/>
      <c r="C64" s="22">
        <v>3</v>
      </c>
      <c r="D64" s="22">
        <f t="shared" si="4"/>
        <v>15</v>
      </c>
      <c r="E64" s="22">
        <f t="shared" si="0"/>
        <v>150000</v>
      </c>
      <c r="F64" s="22">
        <f t="shared" si="1"/>
        <v>150</v>
      </c>
      <c r="G64" s="4"/>
      <c r="H64" s="4"/>
      <c r="I64" s="4"/>
      <c r="J64" s="22" t="s">
        <v>550</v>
      </c>
      <c r="K64" s="23"/>
    </row>
    <row r="65" ht="16.5" spans="1:11">
      <c r="A65" s="20"/>
      <c r="B65" s="21"/>
      <c r="C65" s="22">
        <v>4</v>
      </c>
      <c r="D65" s="22">
        <f t="shared" si="4"/>
        <v>20</v>
      </c>
      <c r="E65" s="22">
        <f t="shared" si="0"/>
        <v>200000</v>
      </c>
      <c r="F65" s="22">
        <f t="shared" si="1"/>
        <v>200</v>
      </c>
      <c r="G65" s="4"/>
      <c r="H65" s="4"/>
      <c r="I65" s="4"/>
      <c r="J65" s="22" t="s">
        <v>551</v>
      </c>
      <c r="K65" s="23"/>
    </row>
    <row r="66" ht="16.5" spans="1:11">
      <c r="A66" s="20"/>
      <c r="B66" s="21"/>
      <c r="C66" s="22">
        <v>5</v>
      </c>
      <c r="D66" s="22">
        <f t="shared" si="4"/>
        <v>25</v>
      </c>
      <c r="E66" s="22">
        <f t="shared" si="0"/>
        <v>250000</v>
      </c>
      <c r="F66" s="22">
        <f t="shared" si="1"/>
        <v>250</v>
      </c>
      <c r="G66" s="5"/>
      <c r="H66" s="5"/>
      <c r="I66" s="5"/>
      <c r="J66" s="22" t="s">
        <v>552</v>
      </c>
      <c r="K66" s="7"/>
    </row>
    <row r="67" ht="16.5" spans="1:11">
      <c r="A67" s="20"/>
      <c r="B67" s="21"/>
      <c r="C67" s="22">
        <v>6</v>
      </c>
      <c r="D67" s="22">
        <f t="shared" si="4"/>
        <v>30</v>
      </c>
      <c r="E67" s="22">
        <f t="shared" ref="E67:E130" si="5">D67*10000</f>
        <v>300000</v>
      </c>
      <c r="F67" s="22">
        <f t="shared" ref="F67:F130" si="6">D67*10</f>
        <v>300</v>
      </c>
      <c r="G67" s="3">
        <v>2</v>
      </c>
      <c r="H67" s="3">
        <f>G67*500000</f>
        <v>1000000</v>
      </c>
      <c r="I67" s="3">
        <f>G67*100</f>
        <v>200</v>
      </c>
      <c r="J67" s="22" t="s">
        <v>553</v>
      </c>
      <c r="K67" s="6" t="s">
        <v>554</v>
      </c>
    </row>
    <row r="68" ht="16.5" spans="1:11">
      <c r="A68" s="20"/>
      <c r="B68" s="21"/>
      <c r="C68" s="22">
        <v>7</v>
      </c>
      <c r="D68" s="22">
        <f t="shared" si="4"/>
        <v>35</v>
      </c>
      <c r="E68" s="22">
        <f t="shared" si="5"/>
        <v>350000</v>
      </c>
      <c r="F68" s="22">
        <f t="shared" si="6"/>
        <v>350</v>
      </c>
      <c r="G68" s="4"/>
      <c r="H68" s="4"/>
      <c r="I68" s="4"/>
      <c r="J68" s="22" t="s">
        <v>555</v>
      </c>
      <c r="K68" s="23"/>
    </row>
    <row r="69" ht="16.5" spans="1:11">
      <c r="A69" s="20"/>
      <c r="B69" s="21"/>
      <c r="C69" s="22">
        <v>8</v>
      </c>
      <c r="D69" s="22">
        <f t="shared" si="4"/>
        <v>40</v>
      </c>
      <c r="E69" s="22">
        <f t="shared" si="5"/>
        <v>400000</v>
      </c>
      <c r="F69" s="22">
        <f t="shared" si="6"/>
        <v>400</v>
      </c>
      <c r="G69" s="4"/>
      <c r="H69" s="4"/>
      <c r="I69" s="4"/>
      <c r="J69" s="22" t="s">
        <v>556</v>
      </c>
      <c r="K69" s="23"/>
    </row>
    <row r="70" ht="16.5" spans="1:11">
      <c r="A70" s="20"/>
      <c r="B70" s="21"/>
      <c r="C70" s="22">
        <v>9</v>
      </c>
      <c r="D70" s="22">
        <f t="shared" si="4"/>
        <v>45</v>
      </c>
      <c r="E70" s="22">
        <f t="shared" si="5"/>
        <v>450000</v>
      </c>
      <c r="F70" s="22">
        <f t="shared" si="6"/>
        <v>450</v>
      </c>
      <c r="G70" s="4"/>
      <c r="H70" s="4"/>
      <c r="I70" s="4"/>
      <c r="J70" s="22" t="s">
        <v>557</v>
      </c>
      <c r="K70" s="23"/>
    </row>
    <row r="71" ht="16.5" spans="1:11">
      <c r="A71" s="20"/>
      <c r="B71" s="21"/>
      <c r="C71" s="22">
        <v>10</v>
      </c>
      <c r="D71" s="22">
        <f t="shared" si="4"/>
        <v>50</v>
      </c>
      <c r="E71" s="22">
        <f t="shared" si="5"/>
        <v>500000</v>
      </c>
      <c r="F71" s="22">
        <f t="shared" si="6"/>
        <v>500</v>
      </c>
      <c r="G71" s="5"/>
      <c r="H71" s="5"/>
      <c r="I71" s="5"/>
      <c r="J71" s="22" t="s">
        <v>558</v>
      </c>
      <c r="K71" s="7"/>
    </row>
    <row r="72" ht="16.5" spans="1:11">
      <c r="A72" s="20"/>
      <c r="B72" s="21"/>
      <c r="C72" s="22">
        <v>11</v>
      </c>
      <c r="D72" s="22">
        <f t="shared" si="4"/>
        <v>55</v>
      </c>
      <c r="E72" s="22">
        <f t="shared" si="5"/>
        <v>550000</v>
      </c>
      <c r="F72" s="22">
        <f t="shared" si="6"/>
        <v>550</v>
      </c>
      <c r="G72" s="3">
        <v>3</v>
      </c>
      <c r="H72" s="3">
        <f>G72*500000</f>
        <v>1500000</v>
      </c>
      <c r="I72" s="3">
        <f>G72*100</f>
        <v>300</v>
      </c>
      <c r="J72" s="22" t="s">
        <v>559</v>
      </c>
      <c r="K72" s="6" t="s">
        <v>560</v>
      </c>
    </row>
    <row r="73" ht="16.5" spans="1:11">
      <c r="A73" s="20"/>
      <c r="B73" s="21"/>
      <c r="C73" s="22">
        <v>12</v>
      </c>
      <c r="D73" s="22">
        <f t="shared" si="4"/>
        <v>60</v>
      </c>
      <c r="E73" s="22">
        <f t="shared" si="5"/>
        <v>600000</v>
      </c>
      <c r="F73" s="22">
        <f t="shared" si="6"/>
        <v>600</v>
      </c>
      <c r="G73" s="4"/>
      <c r="H73" s="4"/>
      <c r="I73" s="4"/>
      <c r="J73" s="22" t="s">
        <v>561</v>
      </c>
      <c r="K73" s="23"/>
    </row>
    <row r="74" ht="16.5" spans="1:11">
      <c r="A74" s="20"/>
      <c r="B74" s="21"/>
      <c r="C74" s="22">
        <v>13</v>
      </c>
      <c r="D74" s="22">
        <f t="shared" si="4"/>
        <v>65</v>
      </c>
      <c r="E74" s="22">
        <f t="shared" si="5"/>
        <v>650000</v>
      </c>
      <c r="F74" s="22">
        <f t="shared" si="6"/>
        <v>650</v>
      </c>
      <c r="G74" s="4"/>
      <c r="H74" s="4"/>
      <c r="I74" s="4"/>
      <c r="J74" s="22" t="s">
        <v>562</v>
      </c>
      <c r="K74" s="23"/>
    </row>
    <row r="75" ht="16.5" spans="1:11">
      <c r="A75" s="20"/>
      <c r="B75" s="21"/>
      <c r="C75" s="22">
        <v>14</v>
      </c>
      <c r="D75" s="22">
        <f t="shared" si="4"/>
        <v>70</v>
      </c>
      <c r="E75" s="22">
        <f t="shared" si="5"/>
        <v>700000</v>
      </c>
      <c r="F75" s="22">
        <f t="shared" si="6"/>
        <v>700</v>
      </c>
      <c r="G75" s="4"/>
      <c r="H75" s="4"/>
      <c r="I75" s="4"/>
      <c r="J75" s="22" t="s">
        <v>563</v>
      </c>
      <c r="K75" s="23"/>
    </row>
    <row r="76" ht="16.5" spans="1:11">
      <c r="A76" s="20"/>
      <c r="B76" s="21"/>
      <c r="C76" s="22">
        <v>15</v>
      </c>
      <c r="D76" s="22">
        <f t="shared" si="4"/>
        <v>75</v>
      </c>
      <c r="E76" s="22">
        <f t="shared" si="5"/>
        <v>750000</v>
      </c>
      <c r="F76" s="22">
        <f t="shared" si="6"/>
        <v>750</v>
      </c>
      <c r="G76" s="5"/>
      <c r="H76" s="5"/>
      <c r="I76" s="5"/>
      <c r="J76" s="22" t="s">
        <v>564</v>
      </c>
      <c r="K76" s="7"/>
    </row>
    <row r="77" ht="16.5" spans="1:11">
      <c r="A77" s="20"/>
      <c r="B77" s="21"/>
      <c r="C77" s="22">
        <v>16</v>
      </c>
      <c r="D77" s="22">
        <f t="shared" si="4"/>
        <v>80</v>
      </c>
      <c r="E77" s="22">
        <f t="shared" si="5"/>
        <v>800000</v>
      </c>
      <c r="F77" s="22">
        <f t="shared" si="6"/>
        <v>800</v>
      </c>
      <c r="G77" s="3">
        <v>4</v>
      </c>
      <c r="H77" s="3">
        <f>G77*500000</f>
        <v>2000000</v>
      </c>
      <c r="I77" s="3">
        <f>G77*100</f>
        <v>400</v>
      </c>
      <c r="J77" s="22" t="s">
        <v>565</v>
      </c>
      <c r="K77" s="6" t="s">
        <v>566</v>
      </c>
    </row>
    <row r="78" ht="16.5" spans="1:11">
      <c r="A78" s="20"/>
      <c r="B78" s="21"/>
      <c r="C78" s="22">
        <v>17</v>
      </c>
      <c r="D78" s="22">
        <f t="shared" si="4"/>
        <v>85</v>
      </c>
      <c r="E78" s="22">
        <f t="shared" si="5"/>
        <v>850000</v>
      </c>
      <c r="F78" s="22">
        <f t="shared" si="6"/>
        <v>850</v>
      </c>
      <c r="G78" s="4"/>
      <c r="H78" s="4"/>
      <c r="I78" s="4"/>
      <c r="J78" s="22" t="s">
        <v>567</v>
      </c>
      <c r="K78" s="23"/>
    </row>
    <row r="79" ht="16.5" spans="1:11">
      <c r="A79" s="20"/>
      <c r="B79" s="21"/>
      <c r="C79" s="22">
        <v>18</v>
      </c>
      <c r="D79" s="22">
        <f t="shared" si="4"/>
        <v>90</v>
      </c>
      <c r="E79" s="22">
        <f t="shared" si="5"/>
        <v>900000</v>
      </c>
      <c r="F79" s="22">
        <f t="shared" si="6"/>
        <v>900</v>
      </c>
      <c r="G79" s="4"/>
      <c r="H79" s="4"/>
      <c r="I79" s="4"/>
      <c r="J79" s="22" t="s">
        <v>568</v>
      </c>
      <c r="K79" s="23"/>
    </row>
    <row r="80" ht="16.5" spans="1:11">
      <c r="A80" s="20"/>
      <c r="B80" s="21"/>
      <c r="C80" s="22">
        <v>19</v>
      </c>
      <c r="D80" s="22">
        <f t="shared" si="4"/>
        <v>95</v>
      </c>
      <c r="E80" s="22">
        <f t="shared" si="5"/>
        <v>950000</v>
      </c>
      <c r="F80" s="22">
        <f t="shared" si="6"/>
        <v>950</v>
      </c>
      <c r="G80" s="4"/>
      <c r="H80" s="4"/>
      <c r="I80" s="4"/>
      <c r="J80" s="22" t="s">
        <v>569</v>
      </c>
      <c r="K80" s="23"/>
    </row>
    <row r="81" ht="16.5" spans="1:11">
      <c r="A81" s="20"/>
      <c r="B81" s="21"/>
      <c r="C81" s="22">
        <v>20</v>
      </c>
      <c r="D81" s="22">
        <f t="shared" si="4"/>
        <v>100</v>
      </c>
      <c r="E81" s="22">
        <f t="shared" si="5"/>
        <v>1000000</v>
      </c>
      <c r="F81" s="22">
        <f t="shared" si="6"/>
        <v>1000</v>
      </c>
      <c r="G81" s="5"/>
      <c r="H81" s="5"/>
      <c r="I81" s="5"/>
      <c r="J81" s="22" t="s">
        <v>570</v>
      </c>
      <c r="K81" s="7"/>
    </row>
    <row r="82" ht="16.5" spans="1:11">
      <c r="A82" s="20"/>
      <c r="B82" s="21"/>
      <c r="C82" s="22">
        <v>21</v>
      </c>
      <c r="D82" s="22">
        <f t="shared" si="4"/>
        <v>105</v>
      </c>
      <c r="E82" s="22">
        <f t="shared" si="5"/>
        <v>1050000</v>
      </c>
      <c r="F82" s="22">
        <f t="shared" si="6"/>
        <v>1050</v>
      </c>
      <c r="G82" s="3">
        <v>5</v>
      </c>
      <c r="H82" s="3">
        <f>G82*500000</f>
        <v>2500000</v>
      </c>
      <c r="I82" s="3">
        <f>G82*100</f>
        <v>500</v>
      </c>
      <c r="J82" s="22" t="s">
        <v>571</v>
      </c>
      <c r="K82" s="6" t="s">
        <v>572</v>
      </c>
    </row>
    <row r="83" ht="16.5" spans="1:11">
      <c r="A83" s="20"/>
      <c r="B83" s="21"/>
      <c r="C83" s="22">
        <v>22</v>
      </c>
      <c r="D83" s="22">
        <f t="shared" si="4"/>
        <v>110</v>
      </c>
      <c r="E83" s="22">
        <f t="shared" si="5"/>
        <v>1100000</v>
      </c>
      <c r="F83" s="22">
        <f t="shared" si="6"/>
        <v>1100</v>
      </c>
      <c r="G83" s="4"/>
      <c r="H83" s="4"/>
      <c r="I83" s="4"/>
      <c r="J83" s="22" t="s">
        <v>573</v>
      </c>
      <c r="K83" s="23"/>
    </row>
    <row r="84" ht="16.5" spans="1:11">
      <c r="A84" s="20"/>
      <c r="B84" s="21"/>
      <c r="C84" s="22">
        <v>23</v>
      </c>
      <c r="D84" s="22">
        <f t="shared" si="4"/>
        <v>115</v>
      </c>
      <c r="E84" s="22">
        <f t="shared" si="5"/>
        <v>1150000</v>
      </c>
      <c r="F84" s="22">
        <f t="shared" si="6"/>
        <v>1150</v>
      </c>
      <c r="G84" s="4"/>
      <c r="H84" s="4"/>
      <c r="I84" s="4"/>
      <c r="J84" s="22" t="s">
        <v>574</v>
      </c>
      <c r="K84" s="23"/>
    </row>
    <row r="85" ht="16.5" spans="1:11">
      <c r="A85" s="20"/>
      <c r="B85" s="21"/>
      <c r="C85" s="22">
        <v>24</v>
      </c>
      <c r="D85" s="22">
        <f t="shared" si="4"/>
        <v>120</v>
      </c>
      <c r="E85" s="22">
        <f t="shared" si="5"/>
        <v>1200000</v>
      </c>
      <c r="F85" s="22">
        <f t="shared" si="6"/>
        <v>1200</v>
      </c>
      <c r="G85" s="4"/>
      <c r="H85" s="4"/>
      <c r="I85" s="4"/>
      <c r="J85" s="22" t="s">
        <v>575</v>
      </c>
      <c r="K85" s="23"/>
    </row>
    <row r="86" ht="16.5" spans="1:11">
      <c r="A86" s="20"/>
      <c r="B86" s="21"/>
      <c r="C86" s="22">
        <v>25</v>
      </c>
      <c r="D86" s="22">
        <f t="shared" si="4"/>
        <v>125</v>
      </c>
      <c r="E86" s="22">
        <f t="shared" si="5"/>
        <v>1250000</v>
      </c>
      <c r="F86" s="22">
        <f t="shared" si="6"/>
        <v>1250</v>
      </c>
      <c r="G86" s="5"/>
      <c r="H86" s="5"/>
      <c r="I86" s="5"/>
      <c r="J86" s="22" t="s">
        <v>576</v>
      </c>
      <c r="K86" s="7"/>
    </row>
    <row r="87" ht="16.5" spans="1:11">
      <c r="A87" s="20"/>
      <c r="B87" s="21"/>
      <c r="C87" s="22">
        <v>26</v>
      </c>
      <c r="D87" s="22">
        <f t="shared" si="4"/>
        <v>130</v>
      </c>
      <c r="E87" s="22">
        <f t="shared" si="5"/>
        <v>1300000</v>
      </c>
      <c r="F87" s="22">
        <f t="shared" si="6"/>
        <v>1300</v>
      </c>
      <c r="G87" s="3">
        <v>6</v>
      </c>
      <c r="H87" s="3">
        <f>G87*500000</f>
        <v>3000000</v>
      </c>
      <c r="I87" s="3">
        <f>G87*100</f>
        <v>600</v>
      </c>
      <c r="J87" s="22" t="s">
        <v>577</v>
      </c>
      <c r="K87" s="6" t="s">
        <v>578</v>
      </c>
    </row>
    <row r="88" ht="16.5" spans="1:11">
      <c r="A88" s="20"/>
      <c r="B88" s="21"/>
      <c r="C88" s="22">
        <v>27</v>
      </c>
      <c r="D88" s="22">
        <f t="shared" si="4"/>
        <v>135</v>
      </c>
      <c r="E88" s="22">
        <f t="shared" si="5"/>
        <v>1350000</v>
      </c>
      <c r="F88" s="22">
        <f t="shared" si="6"/>
        <v>1350</v>
      </c>
      <c r="G88" s="4"/>
      <c r="H88" s="4"/>
      <c r="I88" s="4"/>
      <c r="J88" s="22" t="s">
        <v>579</v>
      </c>
      <c r="K88" s="23"/>
    </row>
    <row r="89" ht="16.5" spans="1:11">
      <c r="A89" s="20"/>
      <c r="B89" s="21"/>
      <c r="C89" s="22">
        <v>28</v>
      </c>
      <c r="D89" s="22">
        <f t="shared" si="4"/>
        <v>140</v>
      </c>
      <c r="E89" s="22">
        <f t="shared" si="5"/>
        <v>1400000</v>
      </c>
      <c r="F89" s="22">
        <f t="shared" si="6"/>
        <v>1400</v>
      </c>
      <c r="G89" s="4"/>
      <c r="H89" s="4"/>
      <c r="I89" s="4"/>
      <c r="J89" s="22" t="s">
        <v>580</v>
      </c>
      <c r="K89" s="23"/>
    </row>
    <row r="90" ht="16.5" spans="1:11">
      <c r="A90" s="20"/>
      <c r="B90" s="21"/>
      <c r="C90" s="22">
        <v>29</v>
      </c>
      <c r="D90" s="22">
        <f t="shared" si="4"/>
        <v>145</v>
      </c>
      <c r="E90" s="22">
        <f t="shared" si="5"/>
        <v>1450000</v>
      </c>
      <c r="F90" s="22">
        <f t="shared" si="6"/>
        <v>1450</v>
      </c>
      <c r="G90" s="4"/>
      <c r="H90" s="4"/>
      <c r="I90" s="4"/>
      <c r="J90" s="22" t="s">
        <v>581</v>
      </c>
      <c r="K90" s="23"/>
    </row>
    <row r="91" ht="16.5" spans="1:11">
      <c r="A91" s="20"/>
      <c r="B91" s="21"/>
      <c r="C91" s="22">
        <v>30</v>
      </c>
      <c r="D91" s="22">
        <f t="shared" si="4"/>
        <v>150</v>
      </c>
      <c r="E91" s="22">
        <f t="shared" si="5"/>
        <v>1500000</v>
      </c>
      <c r="F91" s="22">
        <f t="shared" si="6"/>
        <v>1500</v>
      </c>
      <c r="G91" s="5"/>
      <c r="H91" s="5"/>
      <c r="I91" s="5"/>
      <c r="J91" s="22" t="s">
        <v>582</v>
      </c>
      <c r="K91" s="7"/>
    </row>
    <row r="92" ht="16.5" spans="1:11">
      <c r="A92" s="20"/>
      <c r="B92" s="21" t="s">
        <v>583</v>
      </c>
      <c r="C92" s="22">
        <v>1</v>
      </c>
      <c r="D92" s="22">
        <v>1</v>
      </c>
      <c r="E92" s="22">
        <f t="shared" si="5"/>
        <v>10000</v>
      </c>
      <c r="F92" s="22">
        <f t="shared" si="6"/>
        <v>10</v>
      </c>
      <c r="G92" s="3">
        <v>1</v>
      </c>
      <c r="H92" s="3">
        <f>G92*500000</f>
        <v>500000</v>
      </c>
      <c r="I92" s="3">
        <f>G92*100</f>
        <v>100</v>
      </c>
      <c r="J92" s="22" t="s">
        <v>584</v>
      </c>
      <c r="K92" s="6" t="s">
        <v>585</v>
      </c>
    </row>
    <row r="93" ht="16.5" spans="1:11">
      <c r="A93" s="20"/>
      <c r="B93" s="21"/>
      <c r="C93" s="22">
        <v>2</v>
      </c>
      <c r="D93" s="22">
        <f t="shared" ref="D93:D121" si="7">C93*5</f>
        <v>10</v>
      </c>
      <c r="E93" s="22">
        <f t="shared" si="5"/>
        <v>100000</v>
      </c>
      <c r="F93" s="22">
        <f t="shared" si="6"/>
        <v>100</v>
      </c>
      <c r="G93" s="4"/>
      <c r="H93" s="4"/>
      <c r="I93" s="4"/>
      <c r="J93" s="22" t="s">
        <v>586</v>
      </c>
      <c r="K93" s="23"/>
    </row>
    <row r="94" ht="16.5" spans="1:11">
      <c r="A94" s="20"/>
      <c r="B94" s="21"/>
      <c r="C94" s="22">
        <v>3</v>
      </c>
      <c r="D94" s="22">
        <f t="shared" si="7"/>
        <v>15</v>
      </c>
      <c r="E94" s="22">
        <f t="shared" si="5"/>
        <v>150000</v>
      </c>
      <c r="F94" s="22">
        <f t="shared" si="6"/>
        <v>150</v>
      </c>
      <c r="G94" s="4"/>
      <c r="H94" s="4"/>
      <c r="I94" s="4"/>
      <c r="J94" s="22" t="s">
        <v>587</v>
      </c>
      <c r="K94" s="23"/>
    </row>
    <row r="95" ht="16.5" spans="1:11">
      <c r="A95" s="20"/>
      <c r="B95" s="21"/>
      <c r="C95" s="22">
        <v>4</v>
      </c>
      <c r="D95" s="22">
        <f t="shared" si="7"/>
        <v>20</v>
      </c>
      <c r="E95" s="22">
        <f t="shared" si="5"/>
        <v>200000</v>
      </c>
      <c r="F95" s="22">
        <f t="shared" si="6"/>
        <v>200</v>
      </c>
      <c r="G95" s="4"/>
      <c r="H95" s="4"/>
      <c r="I95" s="4"/>
      <c r="J95" s="22" t="s">
        <v>588</v>
      </c>
      <c r="K95" s="23"/>
    </row>
    <row r="96" ht="16.5" spans="1:11">
      <c r="A96" s="20"/>
      <c r="B96" s="21"/>
      <c r="C96" s="22">
        <v>5</v>
      </c>
      <c r="D96" s="22">
        <f t="shared" si="7"/>
        <v>25</v>
      </c>
      <c r="E96" s="22">
        <f t="shared" si="5"/>
        <v>250000</v>
      </c>
      <c r="F96" s="22">
        <f t="shared" si="6"/>
        <v>250</v>
      </c>
      <c r="G96" s="5"/>
      <c r="H96" s="5"/>
      <c r="I96" s="5"/>
      <c r="J96" s="22" t="s">
        <v>589</v>
      </c>
      <c r="K96" s="7"/>
    </row>
    <row r="97" ht="16.5" spans="1:11">
      <c r="A97" s="20"/>
      <c r="B97" s="21"/>
      <c r="C97" s="22">
        <v>6</v>
      </c>
      <c r="D97" s="22">
        <f t="shared" si="7"/>
        <v>30</v>
      </c>
      <c r="E97" s="22">
        <f t="shared" si="5"/>
        <v>300000</v>
      </c>
      <c r="F97" s="22">
        <f t="shared" si="6"/>
        <v>300</v>
      </c>
      <c r="G97" s="3">
        <v>2</v>
      </c>
      <c r="H97" s="3">
        <f>G97*500000</f>
        <v>1000000</v>
      </c>
      <c r="I97" s="3">
        <f>G97*100</f>
        <v>200</v>
      </c>
      <c r="J97" s="22" t="s">
        <v>590</v>
      </c>
      <c r="K97" s="6" t="s">
        <v>591</v>
      </c>
    </row>
    <row r="98" ht="16.5" spans="1:11">
      <c r="A98" s="20"/>
      <c r="B98" s="21"/>
      <c r="C98" s="22">
        <v>7</v>
      </c>
      <c r="D98" s="22">
        <f t="shared" si="7"/>
        <v>35</v>
      </c>
      <c r="E98" s="22">
        <f t="shared" si="5"/>
        <v>350000</v>
      </c>
      <c r="F98" s="22">
        <f t="shared" si="6"/>
        <v>350</v>
      </c>
      <c r="G98" s="4"/>
      <c r="H98" s="4"/>
      <c r="I98" s="4"/>
      <c r="J98" s="22" t="s">
        <v>592</v>
      </c>
      <c r="K98" s="23"/>
    </row>
    <row r="99" ht="16.5" spans="1:11">
      <c r="A99" s="20"/>
      <c r="B99" s="21"/>
      <c r="C99" s="22">
        <v>8</v>
      </c>
      <c r="D99" s="22">
        <f t="shared" si="7"/>
        <v>40</v>
      </c>
      <c r="E99" s="22">
        <f t="shared" si="5"/>
        <v>400000</v>
      </c>
      <c r="F99" s="22">
        <f t="shared" si="6"/>
        <v>400</v>
      </c>
      <c r="G99" s="4"/>
      <c r="H99" s="4"/>
      <c r="I99" s="4"/>
      <c r="J99" s="22" t="s">
        <v>593</v>
      </c>
      <c r="K99" s="23"/>
    </row>
    <row r="100" ht="16.5" spans="1:11">
      <c r="A100" s="20"/>
      <c r="B100" s="21"/>
      <c r="C100" s="22">
        <v>9</v>
      </c>
      <c r="D100" s="22">
        <f t="shared" si="7"/>
        <v>45</v>
      </c>
      <c r="E100" s="22">
        <f t="shared" si="5"/>
        <v>450000</v>
      </c>
      <c r="F100" s="22">
        <f t="shared" si="6"/>
        <v>450</v>
      </c>
      <c r="G100" s="4"/>
      <c r="H100" s="4"/>
      <c r="I100" s="4"/>
      <c r="J100" s="22" t="s">
        <v>594</v>
      </c>
      <c r="K100" s="23"/>
    </row>
    <row r="101" ht="16.5" spans="1:11">
      <c r="A101" s="20"/>
      <c r="B101" s="21"/>
      <c r="C101" s="22">
        <v>10</v>
      </c>
      <c r="D101" s="22">
        <f t="shared" si="7"/>
        <v>50</v>
      </c>
      <c r="E101" s="22">
        <f t="shared" si="5"/>
        <v>500000</v>
      </c>
      <c r="F101" s="22">
        <f t="shared" si="6"/>
        <v>500</v>
      </c>
      <c r="G101" s="5"/>
      <c r="H101" s="5"/>
      <c r="I101" s="5"/>
      <c r="J101" s="22" t="s">
        <v>595</v>
      </c>
      <c r="K101" s="7"/>
    </row>
    <row r="102" ht="16.5" spans="1:11">
      <c r="A102" s="20"/>
      <c r="B102" s="21"/>
      <c r="C102" s="22">
        <v>11</v>
      </c>
      <c r="D102" s="22">
        <f t="shared" si="7"/>
        <v>55</v>
      </c>
      <c r="E102" s="22">
        <f t="shared" si="5"/>
        <v>550000</v>
      </c>
      <c r="F102" s="22">
        <f t="shared" si="6"/>
        <v>550</v>
      </c>
      <c r="G102" s="3">
        <v>3</v>
      </c>
      <c r="H102" s="3">
        <f>G102*500000</f>
        <v>1500000</v>
      </c>
      <c r="I102" s="3">
        <f>G102*100</f>
        <v>300</v>
      </c>
      <c r="J102" s="22" t="s">
        <v>596</v>
      </c>
      <c r="K102" s="6" t="s">
        <v>597</v>
      </c>
    </row>
    <row r="103" ht="16.5" spans="1:11">
      <c r="A103" s="20"/>
      <c r="B103" s="21"/>
      <c r="C103" s="22">
        <v>12</v>
      </c>
      <c r="D103" s="22">
        <f t="shared" si="7"/>
        <v>60</v>
      </c>
      <c r="E103" s="22">
        <f t="shared" si="5"/>
        <v>600000</v>
      </c>
      <c r="F103" s="22">
        <f t="shared" si="6"/>
        <v>600</v>
      </c>
      <c r="G103" s="4"/>
      <c r="H103" s="4"/>
      <c r="I103" s="4"/>
      <c r="J103" s="22" t="s">
        <v>598</v>
      </c>
      <c r="K103" s="23"/>
    </row>
    <row r="104" ht="16.5" spans="1:11">
      <c r="A104" s="20"/>
      <c r="B104" s="21"/>
      <c r="C104" s="22">
        <v>13</v>
      </c>
      <c r="D104" s="22">
        <f t="shared" si="7"/>
        <v>65</v>
      </c>
      <c r="E104" s="22">
        <f t="shared" si="5"/>
        <v>650000</v>
      </c>
      <c r="F104" s="22">
        <f t="shared" si="6"/>
        <v>650</v>
      </c>
      <c r="G104" s="4"/>
      <c r="H104" s="4"/>
      <c r="I104" s="4"/>
      <c r="J104" s="22" t="s">
        <v>599</v>
      </c>
      <c r="K104" s="23"/>
    </row>
    <row r="105" ht="16.5" spans="1:11">
      <c r="A105" s="20"/>
      <c r="B105" s="21"/>
      <c r="C105" s="22">
        <v>14</v>
      </c>
      <c r="D105" s="22">
        <f t="shared" si="7"/>
        <v>70</v>
      </c>
      <c r="E105" s="22">
        <f t="shared" si="5"/>
        <v>700000</v>
      </c>
      <c r="F105" s="22">
        <f t="shared" si="6"/>
        <v>700</v>
      </c>
      <c r="G105" s="4"/>
      <c r="H105" s="4"/>
      <c r="I105" s="4"/>
      <c r="J105" s="22" t="s">
        <v>600</v>
      </c>
      <c r="K105" s="23"/>
    </row>
    <row r="106" ht="16.5" spans="1:11">
      <c r="A106" s="20"/>
      <c r="B106" s="21"/>
      <c r="C106" s="22">
        <v>15</v>
      </c>
      <c r="D106" s="22">
        <f t="shared" si="7"/>
        <v>75</v>
      </c>
      <c r="E106" s="22">
        <f t="shared" si="5"/>
        <v>750000</v>
      </c>
      <c r="F106" s="22">
        <f t="shared" si="6"/>
        <v>750</v>
      </c>
      <c r="G106" s="5"/>
      <c r="H106" s="5"/>
      <c r="I106" s="5"/>
      <c r="J106" s="22" t="s">
        <v>601</v>
      </c>
      <c r="K106" s="7"/>
    </row>
    <row r="107" ht="16.5" spans="1:11">
      <c r="A107" s="20"/>
      <c r="B107" s="21"/>
      <c r="C107" s="22">
        <v>16</v>
      </c>
      <c r="D107" s="22">
        <f t="shared" si="7"/>
        <v>80</v>
      </c>
      <c r="E107" s="22">
        <f t="shared" si="5"/>
        <v>800000</v>
      </c>
      <c r="F107" s="22">
        <f t="shared" si="6"/>
        <v>800</v>
      </c>
      <c r="G107" s="3">
        <v>4</v>
      </c>
      <c r="H107" s="3">
        <f>G107*500000</f>
        <v>2000000</v>
      </c>
      <c r="I107" s="3">
        <f>G107*100</f>
        <v>400</v>
      </c>
      <c r="J107" s="22" t="s">
        <v>602</v>
      </c>
      <c r="K107" s="6" t="s">
        <v>603</v>
      </c>
    </row>
    <row r="108" ht="16.5" spans="1:11">
      <c r="A108" s="20"/>
      <c r="B108" s="21"/>
      <c r="C108" s="22">
        <v>17</v>
      </c>
      <c r="D108" s="22">
        <f t="shared" si="7"/>
        <v>85</v>
      </c>
      <c r="E108" s="22">
        <f t="shared" si="5"/>
        <v>850000</v>
      </c>
      <c r="F108" s="22">
        <f t="shared" si="6"/>
        <v>850</v>
      </c>
      <c r="G108" s="4"/>
      <c r="H108" s="4"/>
      <c r="I108" s="4"/>
      <c r="J108" s="22" t="s">
        <v>604</v>
      </c>
      <c r="K108" s="23"/>
    </row>
    <row r="109" ht="16.5" spans="1:11">
      <c r="A109" s="20"/>
      <c r="B109" s="21"/>
      <c r="C109" s="22">
        <v>18</v>
      </c>
      <c r="D109" s="22">
        <f t="shared" si="7"/>
        <v>90</v>
      </c>
      <c r="E109" s="22">
        <f t="shared" si="5"/>
        <v>900000</v>
      </c>
      <c r="F109" s="22">
        <f t="shared" si="6"/>
        <v>900</v>
      </c>
      <c r="G109" s="4"/>
      <c r="H109" s="4"/>
      <c r="I109" s="4"/>
      <c r="J109" s="22" t="s">
        <v>605</v>
      </c>
      <c r="K109" s="23"/>
    </row>
    <row r="110" ht="16.5" spans="1:11">
      <c r="A110" s="20"/>
      <c r="B110" s="21"/>
      <c r="C110" s="22">
        <v>19</v>
      </c>
      <c r="D110" s="22">
        <f t="shared" si="7"/>
        <v>95</v>
      </c>
      <c r="E110" s="22">
        <f t="shared" si="5"/>
        <v>950000</v>
      </c>
      <c r="F110" s="22">
        <f t="shared" si="6"/>
        <v>950</v>
      </c>
      <c r="G110" s="4"/>
      <c r="H110" s="4"/>
      <c r="I110" s="4"/>
      <c r="J110" s="22" t="s">
        <v>606</v>
      </c>
      <c r="K110" s="23"/>
    </row>
    <row r="111" ht="16.5" spans="1:11">
      <c r="A111" s="20"/>
      <c r="B111" s="21"/>
      <c r="C111" s="22">
        <v>20</v>
      </c>
      <c r="D111" s="22">
        <f t="shared" si="7"/>
        <v>100</v>
      </c>
      <c r="E111" s="22">
        <f t="shared" si="5"/>
        <v>1000000</v>
      </c>
      <c r="F111" s="22">
        <f t="shared" si="6"/>
        <v>1000</v>
      </c>
      <c r="G111" s="5"/>
      <c r="H111" s="5"/>
      <c r="I111" s="5"/>
      <c r="J111" s="22" t="s">
        <v>607</v>
      </c>
      <c r="K111" s="7"/>
    </row>
    <row r="112" ht="16.5" spans="1:11">
      <c r="A112" s="20"/>
      <c r="B112" s="21"/>
      <c r="C112" s="22">
        <v>21</v>
      </c>
      <c r="D112" s="22">
        <f t="shared" si="7"/>
        <v>105</v>
      </c>
      <c r="E112" s="22">
        <f t="shared" si="5"/>
        <v>1050000</v>
      </c>
      <c r="F112" s="22">
        <f t="shared" si="6"/>
        <v>1050</v>
      </c>
      <c r="G112" s="3">
        <v>5</v>
      </c>
      <c r="H112" s="3">
        <f>G112*500000</f>
        <v>2500000</v>
      </c>
      <c r="I112" s="3">
        <f>G112*100</f>
        <v>500</v>
      </c>
      <c r="J112" s="22" t="s">
        <v>608</v>
      </c>
      <c r="K112" s="6" t="s">
        <v>609</v>
      </c>
    </row>
    <row r="113" ht="16.5" spans="1:11">
      <c r="A113" s="20"/>
      <c r="B113" s="21"/>
      <c r="C113" s="22">
        <v>22</v>
      </c>
      <c r="D113" s="22">
        <f t="shared" si="7"/>
        <v>110</v>
      </c>
      <c r="E113" s="22">
        <f t="shared" si="5"/>
        <v>1100000</v>
      </c>
      <c r="F113" s="22">
        <f t="shared" si="6"/>
        <v>1100</v>
      </c>
      <c r="G113" s="4"/>
      <c r="H113" s="4"/>
      <c r="I113" s="4"/>
      <c r="J113" s="22" t="s">
        <v>610</v>
      </c>
      <c r="K113" s="23"/>
    </row>
    <row r="114" ht="16.5" spans="1:11">
      <c r="A114" s="20"/>
      <c r="B114" s="21"/>
      <c r="C114" s="22">
        <v>23</v>
      </c>
      <c r="D114" s="22">
        <f t="shared" si="7"/>
        <v>115</v>
      </c>
      <c r="E114" s="22">
        <f t="shared" si="5"/>
        <v>1150000</v>
      </c>
      <c r="F114" s="22">
        <f t="shared" si="6"/>
        <v>1150</v>
      </c>
      <c r="G114" s="4"/>
      <c r="H114" s="4"/>
      <c r="I114" s="4"/>
      <c r="J114" s="22" t="s">
        <v>611</v>
      </c>
      <c r="K114" s="23"/>
    </row>
    <row r="115" ht="16.5" spans="1:11">
      <c r="A115" s="20"/>
      <c r="B115" s="21"/>
      <c r="C115" s="22">
        <v>24</v>
      </c>
      <c r="D115" s="22">
        <f t="shared" si="7"/>
        <v>120</v>
      </c>
      <c r="E115" s="22">
        <f t="shared" si="5"/>
        <v>1200000</v>
      </c>
      <c r="F115" s="22">
        <f t="shared" si="6"/>
        <v>1200</v>
      </c>
      <c r="G115" s="4"/>
      <c r="H115" s="4"/>
      <c r="I115" s="4"/>
      <c r="J115" s="22" t="s">
        <v>612</v>
      </c>
      <c r="K115" s="23"/>
    </row>
    <row r="116" ht="16.5" spans="1:11">
      <c r="A116" s="20"/>
      <c r="B116" s="21"/>
      <c r="C116" s="22">
        <v>25</v>
      </c>
      <c r="D116" s="22">
        <f t="shared" si="7"/>
        <v>125</v>
      </c>
      <c r="E116" s="22">
        <f t="shared" si="5"/>
        <v>1250000</v>
      </c>
      <c r="F116" s="22">
        <f t="shared" si="6"/>
        <v>1250</v>
      </c>
      <c r="G116" s="5"/>
      <c r="H116" s="5"/>
      <c r="I116" s="5"/>
      <c r="J116" s="22" t="s">
        <v>613</v>
      </c>
      <c r="K116" s="7"/>
    </row>
    <row r="117" ht="16.5" spans="1:11">
      <c r="A117" s="20"/>
      <c r="B117" s="21"/>
      <c r="C117" s="22">
        <v>26</v>
      </c>
      <c r="D117" s="22">
        <f t="shared" si="7"/>
        <v>130</v>
      </c>
      <c r="E117" s="22">
        <f t="shared" si="5"/>
        <v>1300000</v>
      </c>
      <c r="F117" s="22">
        <f t="shared" si="6"/>
        <v>1300</v>
      </c>
      <c r="G117" s="3">
        <v>6</v>
      </c>
      <c r="H117" s="3">
        <f>G117*500000</f>
        <v>3000000</v>
      </c>
      <c r="I117" s="3">
        <f>G117*100</f>
        <v>600</v>
      </c>
      <c r="J117" s="22" t="s">
        <v>614</v>
      </c>
      <c r="K117" s="6" t="s">
        <v>615</v>
      </c>
    </row>
    <row r="118" ht="16.5" spans="1:11">
      <c r="A118" s="20"/>
      <c r="B118" s="21"/>
      <c r="C118" s="22">
        <v>27</v>
      </c>
      <c r="D118" s="22">
        <f t="shared" si="7"/>
        <v>135</v>
      </c>
      <c r="E118" s="22">
        <f t="shared" si="5"/>
        <v>1350000</v>
      </c>
      <c r="F118" s="22">
        <f t="shared" si="6"/>
        <v>1350</v>
      </c>
      <c r="G118" s="4"/>
      <c r="H118" s="4"/>
      <c r="I118" s="4"/>
      <c r="J118" s="22" t="s">
        <v>616</v>
      </c>
      <c r="K118" s="23"/>
    </row>
    <row r="119" ht="16.5" spans="1:11">
      <c r="A119" s="20"/>
      <c r="B119" s="21"/>
      <c r="C119" s="22">
        <v>28</v>
      </c>
      <c r="D119" s="22">
        <f t="shared" si="7"/>
        <v>140</v>
      </c>
      <c r="E119" s="22">
        <f t="shared" si="5"/>
        <v>1400000</v>
      </c>
      <c r="F119" s="22">
        <f t="shared" si="6"/>
        <v>1400</v>
      </c>
      <c r="G119" s="4"/>
      <c r="H119" s="4"/>
      <c r="I119" s="4"/>
      <c r="J119" s="22" t="s">
        <v>617</v>
      </c>
      <c r="K119" s="23"/>
    </row>
    <row r="120" ht="16.5" spans="1:11">
      <c r="A120" s="20"/>
      <c r="B120" s="21"/>
      <c r="C120" s="22">
        <v>29</v>
      </c>
      <c r="D120" s="22">
        <f t="shared" si="7"/>
        <v>145</v>
      </c>
      <c r="E120" s="22">
        <f t="shared" si="5"/>
        <v>1450000</v>
      </c>
      <c r="F120" s="22">
        <f t="shared" si="6"/>
        <v>1450</v>
      </c>
      <c r="G120" s="4"/>
      <c r="H120" s="4"/>
      <c r="I120" s="4"/>
      <c r="J120" s="22" t="s">
        <v>618</v>
      </c>
      <c r="K120" s="23"/>
    </row>
    <row r="121" ht="16.5" spans="1:11">
      <c r="A121" s="20"/>
      <c r="B121" s="21"/>
      <c r="C121" s="22">
        <v>30</v>
      </c>
      <c r="D121" s="22">
        <f t="shared" si="7"/>
        <v>150</v>
      </c>
      <c r="E121" s="22">
        <f t="shared" si="5"/>
        <v>1500000</v>
      </c>
      <c r="F121" s="22">
        <f t="shared" si="6"/>
        <v>1500</v>
      </c>
      <c r="G121" s="5"/>
      <c r="H121" s="5"/>
      <c r="I121" s="5"/>
      <c r="J121" s="22" t="s">
        <v>619</v>
      </c>
      <c r="K121" s="7"/>
    </row>
    <row r="122" ht="16.5" spans="1:11">
      <c r="A122" s="20"/>
      <c r="B122" s="21" t="s">
        <v>620</v>
      </c>
      <c r="C122" s="22">
        <v>1</v>
      </c>
      <c r="D122" s="22">
        <v>1</v>
      </c>
      <c r="E122" s="22">
        <f t="shared" si="5"/>
        <v>10000</v>
      </c>
      <c r="F122" s="22">
        <f t="shared" si="6"/>
        <v>10</v>
      </c>
      <c r="G122" s="3">
        <v>1</v>
      </c>
      <c r="H122" s="3">
        <f>G122*500000</f>
        <v>500000</v>
      </c>
      <c r="I122" s="3">
        <f>G122*100</f>
        <v>100</v>
      </c>
      <c r="J122" s="22" t="s">
        <v>621</v>
      </c>
      <c r="K122" s="6" t="s">
        <v>622</v>
      </c>
    </row>
    <row r="123" ht="16.5" spans="1:11">
      <c r="A123" s="20"/>
      <c r="B123" s="21"/>
      <c r="C123" s="22">
        <v>2</v>
      </c>
      <c r="D123" s="22">
        <f t="shared" ref="D123:D151" si="8">C123*5</f>
        <v>10</v>
      </c>
      <c r="E123" s="22">
        <f t="shared" si="5"/>
        <v>100000</v>
      </c>
      <c r="F123" s="22">
        <f t="shared" si="6"/>
        <v>100</v>
      </c>
      <c r="G123" s="4"/>
      <c r="H123" s="4"/>
      <c r="I123" s="4"/>
      <c r="J123" s="22" t="s">
        <v>623</v>
      </c>
      <c r="K123" s="23"/>
    </row>
    <row r="124" ht="16.5" spans="1:11">
      <c r="A124" s="20"/>
      <c r="B124" s="21"/>
      <c r="C124" s="22">
        <v>3</v>
      </c>
      <c r="D124" s="22">
        <f t="shared" si="8"/>
        <v>15</v>
      </c>
      <c r="E124" s="22">
        <f t="shared" si="5"/>
        <v>150000</v>
      </c>
      <c r="F124" s="22">
        <f t="shared" si="6"/>
        <v>150</v>
      </c>
      <c r="G124" s="4"/>
      <c r="H124" s="4"/>
      <c r="I124" s="4"/>
      <c r="J124" s="22" t="s">
        <v>624</v>
      </c>
      <c r="K124" s="23"/>
    </row>
    <row r="125" ht="16.5" spans="1:11">
      <c r="A125" s="20"/>
      <c r="B125" s="21"/>
      <c r="C125" s="22">
        <v>4</v>
      </c>
      <c r="D125" s="22">
        <f t="shared" si="8"/>
        <v>20</v>
      </c>
      <c r="E125" s="22">
        <f t="shared" si="5"/>
        <v>200000</v>
      </c>
      <c r="F125" s="22">
        <f t="shared" si="6"/>
        <v>200</v>
      </c>
      <c r="G125" s="4"/>
      <c r="H125" s="4"/>
      <c r="I125" s="4"/>
      <c r="J125" s="22" t="s">
        <v>625</v>
      </c>
      <c r="K125" s="23"/>
    </row>
    <row r="126" ht="16.5" spans="1:11">
      <c r="A126" s="20"/>
      <c r="B126" s="21"/>
      <c r="C126" s="22">
        <v>5</v>
      </c>
      <c r="D126" s="22">
        <f t="shared" si="8"/>
        <v>25</v>
      </c>
      <c r="E126" s="22">
        <f t="shared" si="5"/>
        <v>250000</v>
      </c>
      <c r="F126" s="22">
        <f t="shared" si="6"/>
        <v>250</v>
      </c>
      <c r="G126" s="5"/>
      <c r="H126" s="5"/>
      <c r="I126" s="5"/>
      <c r="J126" s="22" t="s">
        <v>626</v>
      </c>
      <c r="K126" s="7"/>
    </row>
    <row r="127" ht="16.5" spans="1:11">
      <c r="A127" s="20"/>
      <c r="B127" s="21"/>
      <c r="C127" s="22">
        <v>6</v>
      </c>
      <c r="D127" s="22">
        <f t="shared" si="8"/>
        <v>30</v>
      </c>
      <c r="E127" s="22">
        <f t="shared" si="5"/>
        <v>300000</v>
      </c>
      <c r="F127" s="22">
        <f t="shared" si="6"/>
        <v>300</v>
      </c>
      <c r="G127" s="3">
        <v>2</v>
      </c>
      <c r="H127" s="3">
        <f>G127*500000</f>
        <v>1000000</v>
      </c>
      <c r="I127" s="3">
        <f>G127*100</f>
        <v>200</v>
      </c>
      <c r="J127" s="22" t="s">
        <v>627</v>
      </c>
      <c r="K127" s="6" t="s">
        <v>628</v>
      </c>
    </row>
    <row r="128" ht="16.5" spans="1:11">
      <c r="A128" s="20"/>
      <c r="B128" s="21"/>
      <c r="C128" s="22">
        <v>7</v>
      </c>
      <c r="D128" s="22">
        <f t="shared" si="8"/>
        <v>35</v>
      </c>
      <c r="E128" s="22">
        <f t="shared" si="5"/>
        <v>350000</v>
      </c>
      <c r="F128" s="22">
        <f t="shared" si="6"/>
        <v>350</v>
      </c>
      <c r="G128" s="4"/>
      <c r="H128" s="4"/>
      <c r="I128" s="4"/>
      <c r="J128" s="22" t="s">
        <v>629</v>
      </c>
      <c r="K128" s="23"/>
    </row>
    <row r="129" ht="16.5" spans="1:11">
      <c r="A129" s="20"/>
      <c r="B129" s="21"/>
      <c r="C129" s="22">
        <v>8</v>
      </c>
      <c r="D129" s="22">
        <f t="shared" si="8"/>
        <v>40</v>
      </c>
      <c r="E129" s="22">
        <f t="shared" si="5"/>
        <v>400000</v>
      </c>
      <c r="F129" s="22">
        <f t="shared" si="6"/>
        <v>400</v>
      </c>
      <c r="G129" s="4"/>
      <c r="H129" s="4"/>
      <c r="I129" s="4"/>
      <c r="J129" s="22" t="s">
        <v>630</v>
      </c>
      <c r="K129" s="23"/>
    </row>
    <row r="130" ht="16.5" spans="1:11">
      <c r="A130" s="20"/>
      <c r="B130" s="21"/>
      <c r="C130" s="22">
        <v>9</v>
      </c>
      <c r="D130" s="22">
        <f t="shared" si="8"/>
        <v>45</v>
      </c>
      <c r="E130" s="22">
        <f t="shared" si="5"/>
        <v>450000</v>
      </c>
      <c r="F130" s="22">
        <f t="shared" si="6"/>
        <v>450</v>
      </c>
      <c r="G130" s="4"/>
      <c r="H130" s="4"/>
      <c r="I130" s="4"/>
      <c r="J130" s="22" t="s">
        <v>631</v>
      </c>
      <c r="K130" s="23"/>
    </row>
    <row r="131" ht="16.5" spans="1:11">
      <c r="A131" s="20"/>
      <c r="B131" s="21"/>
      <c r="C131" s="22">
        <v>10</v>
      </c>
      <c r="D131" s="22">
        <f t="shared" si="8"/>
        <v>50</v>
      </c>
      <c r="E131" s="22">
        <f t="shared" ref="E131:E194" si="9">D131*10000</f>
        <v>500000</v>
      </c>
      <c r="F131" s="22">
        <f t="shared" ref="F131:F194" si="10">D131*10</f>
        <v>500</v>
      </c>
      <c r="G131" s="5"/>
      <c r="H131" s="5"/>
      <c r="I131" s="5"/>
      <c r="J131" s="22" t="s">
        <v>632</v>
      </c>
      <c r="K131" s="7"/>
    </row>
    <row r="132" ht="16.5" spans="1:11">
      <c r="A132" s="20"/>
      <c r="B132" s="21"/>
      <c r="C132" s="22">
        <v>11</v>
      </c>
      <c r="D132" s="22">
        <f t="shared" si="8"/>
        <v>55</v>
      </c>
      <c r="E132" s="22">
        <f t="shared" si="9"/>
        <v>550000</v>
      </c>
      <c r="F132" s="22">
        <f t="shared" si="10"/>
        <v>550</v>
      </c>
      <c r="G132" s="3">
        <v>3</v>
      </c>
      <c r="H132" s="3">
        <f>G132*500000</f>
        <v>1500000</v>
      </c>
      <c r="I132" s="3">
        <f>G132*100</f>
        <v>300</v>
      </c>
      <c r="J132" s="22" t="s">
        <v>633</v>
      </c>
      <c r="K132" s="6" t="s">
        <v>634</v>
      </c>
    </row>
    <row r="133" ht="16.5" spans="1:11">
      <c r="A133" s="20"/>
      <c r="B133" s="21"/>
      <c r="C133" s="22">
        <v>12</v>
      </c>
      <c r="D133" s="22">
        <f t="shared" si="8"/>
        <v>60</v>
      </c>
      <c r="E133" s="22">
        <f t="shared" si="9"/>
        <v>600000</v>
      </c>
      <c r="F133" s="22">
        <f t="shared" si="10"/>
        <v>600</v>
      </c>
      <c r="G133" s="4"/>
      <c r="H133" s="4"/>
      <c r="I133" s="4"/>
      <c r="J133" s="22" t="s">
        <v>635</v>
      </c>
      <c r="K133" s="23"/>
    </row>
    <row r="134" ht="16.5" spans="1:11">
      <c r="A134" s="20"/>
      <c r="B134" s="21"/>
      <c r="C134" s="22">
        <v>13</v>
      </c>
      <c r="D134" s="22">
        <f t="shared" si="8"/>
        <v>65</v>
      </c>
      <c r="E134" s="22">
        <f t="shared" si="9"/>
        <v>650000</v>
      </c>
      <c r="F134" s="22">
        <f t="shared" si="10"/>
        <v>650</v>
      </c>
      <c r="G134" s="4"/>
      <c r="H134" s="4"/>
      <c r="I134" s="4"/>
      <c r="J134" s="22" t="s">
        <v>636</v>
      </c>
      <c r="K134" s="23"/>
    </row>
    <row r="135" ht="16.5" spans="1:11">
      <c r="A135" s="20"/>
      <c r="B135" s="21"/>
      <c r="C135" s="22">
        <v>14</v>
      </c>
      <c r="D135" s="22">
        <f t="shared" si="8"/>
        <v>70</v>
      </c>
      <c r="E135" s="22">
        <f t="shared" si="9"/>
        <v>700000</v>
      </c>
      <c r="F135" s="22">
        <f t="shared" si="10"/>
        <v>700</v>
      </c>
      <c r="G135" s="4"/>
      <c r="H135" s="4"/>
      <c r="I135" s="4"/>
      <c r="J135" s="22" t="s">
        <v>637</v>
      </c>
      <c r="K135" s="23"/>
    </row>
    <row r="136" ht="16.5" spans="1:11">
      <c r="A136" s="20"/>
      <c r="B136" s="21"/>
      <c r="C136" s="22">
        <v>15</v>
      </c>
      <c r="D136" s="22">
        <f t="shared" si="8"/>
        <v>75</v>
      </c>
      <c r="E136" s="22">
        <f t="shared" si="9"/>
        <v>750000</v>
      </c>
      <c r="F136" s="22">
        <f t="shared" si="10"/>
        <v>750</v>
      </c>
      <c r="G136" s="5"/>
      <c r="H136" s="5"/>
      <c r="I136" s="5"/>
      <c r="J136" s="22" t="s">
        <v>638</v>
      </c>
      <c r="K136" s="7"/>
    </row>
    <row r="137" ht="16.5" spans="1:11">
      <c r="A137" s="20"/>
      <c r="B137" s="21"/>
      <c r="C137" s="22">
        <v>16</v>
      </c>
      <c r="D137" s="22">
        <f t="shared" si="8"/>
        <v>80</v>
      </c>
      <c r="E137" s="22">
        <f t="shared" si="9"/>
        <v>800000</v>
      </c>
      <c r="F137" s="22">
        <f t="shared" si="10"/>
        <v>800</v>
      </c>
      <c r="G137" s="3">
        <v>4</v>
      </c>
      <c r="H137" s="3">
        <f>G137*500000</f>
        <v>2000000</v>
      </c>
      <c r="I137" s="3">
        <f>G137*100</f>
        <v>400</v>
      </c>
      <c r="J137" s="22" t="s">
        <v>639</v>
      </c>
      <c r="K137" s="6" t="s">
        <v>640</v>
      </c>
    </row>
    <row r="138" ht="16.5" spans="1:11">
      <c r="A138" s="20"/>
      <c r="B138" s="21"/>
      <c r="C138" s="22">
        <v>17</v>
      </c>
      <c r="D138" s="22">
        <f t="shared" si="8"/>
        <v>85</v>
      </c>
      <c r="E138" s="22">
        <f t="shared" si="9"/>
        <v>850000</v>
      </c>
      <c r="F138" s="22">
        <f t="shared" si="10"/>
        <v>850</v>
      </c>
      <c r="G138" s="4"/>
      <c r="H138" s="4"/>
      <c r="I138" s="4"/>
      <c r="J138" s="22" t="s">
        <v>641</v>
      </c>
      <c r="K138" s="23"/>
    </row>
    <row r="139" ht="16.5" spans="1:11">
      <c r="A139" s="20"/>
      <c r="B139" s="21"/>
      <c r="C139" s="22">
        <v>18</v>
      </c>
      <c r="D139" s="22">
        <f t="shared" si="8"/>
        <v>90</v>
      </c>
      <c r="E139" s="22">
        <f t="shared" si="9"/>
        <v>900000</v>
      </c>
      <c r="F139" s="22">
        <f t="shared" si="10"/>
        <v>900</v>
      </c>
      <c r="G139" s="4"/>
      <c r="H139" s="4"/>
      <c r="I139" s="4"/>
      <c r="J139" s="22" t="s">
        <v>642</v>
      </c>
      <c r="K139" s="23"/>
    </row>
    <row r="140" ht="16.5" spans="1:11">
      <c r="A140" s="20"/>
      <c r="B140" s="21"/>
      <c r="C140" s="22">
        <v>19</v>
      </c>
      <c r="D140" s="22">
        <f t="shared" si="8"/>
        <v>95</v>
      </c>
      <c r="E140" s="22">
        <f t="shared" si="9"/>
        <v>950000</v>
      </c>
      <c r="F140" s="22">
        <f t="shared" si="10"/>
        <v>950</v>
      </c>
      <c r="G140" s="4"/>
      <c r="H140" s="4"/>
      <c r="I140" s="4"/>
      <c r="J140" s="22" t="s">
        <v>643</v>
      </c>
      <c r="K140" s="23"/>
    </row>
    <row r="141" ht="16.5" spans="1:11">
      <c r="A141" s="20"/>
      <c r="B141" s="21"/>
      <c r="C141" s="22">
        <v>20</v>
      </c>
      <c r="D141" s="22">
        <f t="shared" si="8"/>
        <v>100</v>
      </c>
      <c r="E141" s="22">
        <f t="shared" si="9"/>
        <v>1000000</v>
      </c>
      <c r="F141" s="22">
        <f t="shared" si="10"/>
        <v>1000</v>
      </c>
      <c r="G141" s="5"/>
      <c r="H141" s="5"/>
      <c r="I141" s="5"/>
      <c r="J141" s="22" t="s">
        <v>644</v>
      </c>
      <c r="K141" s="7"/>
    </row>
    <row r="142" ht="16.5" spans="1:11">
      <c r="A142" s="20"/>
      <c r="B142" s="21"/>
      <c r="C142" s="22">
        <v>21</v>
      </c>
      <c r="D142" s="22">
        <f t="shared" si="8"/>
        <v>105</v>
      </c>
      <c r="E142" s="22">
        <f t="shared" si="9"/>
        <v>1050000</v>
      </c>
      <c r="F142" s="22">
        <f t="shared" si="10"/>
        <v>1050</v>
      </c>
      <c r="G142" s="3">
        <v>5</v>
      </c>
      <c r="H142" s="3">
        <f>G142*500000</f>
        <v>2500000</v>
      </c>
      <c r="I142" s="3">
        <f>G142*100</f>
        <v>500</v>
      </c>
      <c r="J142" s="22" t="s">
        <v>645</v>
      </c>
      <c r="K142" s="6" t="s">
        <v>646</v>
      </c>
    </row>
    <row r="143" ht="16.5" spans="1:11">
      <c r="A143" s="20"/>
      <c r="B143" s="21"/>
      <c r="C143" s="22">
        <v>22</v>
      </c>
      <c r="D143" s="22">
        <f t="shared" si="8"/>
        <v>110</v>
      </c>
      <c r="E143" s="22">
        <f t="shared" si="9"/>
        <v>1100000</v>
      </c>
      <c r="F143" s="22">
        <f t="shared" si="10"/>
        <v>1100</v>
      </c>
      <c r="G143" s="4"/>
      <c r="H143" s="4"/>
      <c r="I143" s="4"/>
      <c r="J143" s="22" t="s">
        <v>647</v>
      </c>
      <c r="K143" s="23"/>
    </row>
    <row r="144" ht="16.5" spans="1:11">
      <c r="A144" s="20"/>
      <c r="B144" s="21"/>
      <c r="C144" s="22">
        <v>23</v>
      </c>
      <c r="D144" s="22">
        <f t="shared" si="8"/>
        <v>115</v>
      </c>
      <c r="E144" s="22">
        <f t="shared" si="9"/>
        <v>1150000</v>
      </c>
      <c r="F144" s="22">
        <f t="shared" si="10"/>
        <v>1150</v>
      </c>
      <c r="G144" s="4"/>
      <c r="H144" s="4"/>
      <c r="I144" s="4"/>
      <c r="J144" s="22" t="s">
        <v>648</v>
      </c>
      <c r="K144" s="23"/>
    </row>
    <row r="145" ht="16.5" spans="1:11">
      <c r="A145" s="20"/>
      <c r="B145" s="21"/>
      <c r="C145" s="22">
        <v>24</v>
      </c>
      <c r="D145" s="22">
        <f t="shared" si="8"/>
        <v>120</v>
      </c>
      <c r="E145" s="22">
        <f t="shared" si="9"/>
        <v>1200000</v>
      </c>
      <c r="F145" s="22">
        <f t="shared" si="10"/>
        <v>1200</v>
      </c>
      <c r="G145" s="4"/>
      <c r="H145" s="4"/>
      <c r="I145" s="4"/>
      <c r="J145" s="22" t="s">
        <v>649</v>
      </c>
      <c r="K145" s="23"/>
    </row>
    <row r="146" ht="16.5" spans="1:11">
      <c r="A146" s="20"/>
      <c r="B146" s="21"/>
      <c r="C146" s="22">
        <v>25</v>
      </c>
      <c r="D146" s="22">
        <f t="shared" si="8"/>
        <v>125</v>
      </c>
      <c r="E146" s="22">
        <f t="shared" si="9"/>
        <v>1250000</v>
      </c>
      <c r="F146" s="22">
        <f t="shared" si="10"/>
        <v>1250</v>
      </c>
      <c r="G146" s="5"/>
      <c r="H146" s="5"/>
      <c r="I146" s="5"/>
      <c r="J146" s="22" t="s">
        <v>650</v>
      </c>
      <c r="K146" s="7"/>
    </row>
    <row r="147" ht="16.5" spans="1:11">
      <c r="A147" s="20"/>
      <c r="B147" s="21"/>
      <c r="C147" s="22">
        <v>26</v>
      </c>
      <c r="D147" s="22">
        <f t="shared" si="8"/>
        <v>130</v>
      </c>
      <c r="E147" s="22">
        <f t="shared" si="9"/>
        <v>1300000</v>
      </c>
      <c r="F147" s="22">
        <f t="shared" si="10"/>
        <v>1300</v>
      </c>
      <c r="G147" s="3">
        <v>6</v>
      </c>
      <c r="H147" s="3">
        <f>G147*500000</f>
        <v>3000000</v>
      </c>
      <c r="I147" s="3">
        <f>G147*100</f>
        <v>600</v>
      </c>
      <c r="J147" s="22" t="s">
        <v>651</v>
      </c>
      <c r="K147" s="6" t="s">
        <v>652</v>
      </c>
    </row>
    <row r="148" ht="16.5" spans="1:11">
      <c r="A148" s="20"/>
      <c r="B148" s="21"/>
      <c r="C148" s="22">
        <v>27</v>
      </c>
      <c r="D148" s="22">
        <f t="shared" si="8"/>
        <v>135</v>
      </c>
      <c r="E148" s="22">
        <f t="shared" si="9"/>
        <v>1350000</v>
      </c>
      <c r="F148" s="22">
        <f t="shared" si="10"/>
        <v>1350</v>
      </c>
      <c r="G148" s="4"/>
      <c r="H148" s="4"/>
      <c r="I148" s="4"/>
      <c r="J148" s="22" t="s">
        <v>653</v>
      </c>
      <c r="K148" s="23"/>
    </row>
    <row r="149" ht="16.5" spans="1:11">
      <c r="A149" s="20"/>
      <c r="B149" s="21"/>
      <c r="C149" s="22">
        <v>28</v>
      </c>
      <c r="D149" s="22">
        <f t="shared" si="8"/>
        <v>140</v>
      </c>
      <c r="E149" s="22">
        <f t="shared" si="9"/>
        <v>1400000</v>
      </c>
      <c r="F149" s="22">
        <f t="shared" si="10"/>
        <v>1400</v>
      </c>
      <c r="G149" s="4"/>
      <c r="H149" s="4"/>
      <c r="I149" s="4"/>
      <c r="J149" s="22" t="s">
        <v>654</v>
      </c>
      <c r="K149" s="23"/>
    </row>
    <row r="150" ht="16.5" spans="1:11">
      <c r="A150" s="20"/>
      <c r="B150" s="21"/>
      <c r="C150" s="22">
        <v>29</v>
      </c>
      <c r="D150" s="22">
        <f t="shared" si="8"/>
        <v>145</v>
      </c>
      <c r="E150" s="22">
        <f t="shared" si="9"/>
        <v>1450000</v>
      </c>
      <c r="F150" s="22">
        <f t="shared" si="10"/>
        <v>1450</v>
      </c>
      <c r="G150" s="4"/>
      <c r="H150" s="4"/>
      <c r="I150" s="4"/>
      <c r="J150" s="22" t="s">
        <v>655</v>
      </c>
      <c r="K150" s="23"/>
    </row>
    <row r="151" ht="16.5" spans="1:11">
      <c r="A151" s="20"/>
      <c r="B151" s="21"/>
      <c r="C151" s="22">
        <v>30</v>
      </c>
      <c r="D151" s="22">
        <f t="shared" si="8"/>
        <v>150</v>
      </c>
      <c r="E151" s="22">
        <f t="shared" si="9"/>
        <v>1500000</v>
      </c>
      <c r="F151" s="22">
        <f t="shared" si="10"/>
        <v>1500</v>
      </c>
      <c r="G151" s="5"/>
      <c r="H151" s="5"/>
      <c r="I151" s="5"/>
      <c r="J151" s="22" t="s">
        <v>656</v>
      </c>
      <c r="K151" s="7"/>
    </row>
    <row r="152" ht="16.5" spans="1:11">
      <c r="A152" s="20" t="s">
        <v>657</v>
      </c>
      <c r="B152" s="21" t="s">
        <v>658</v>
      </c>
      <c r="C152" s="22">
        <v>1</v>
      </c>
      <c r="D152" s="22">
        <v>1</v>
      </c>
      <c r="E152" s="22">
        <f t="shared" si="9"/>
        <v>10000</v>
      </c>
      <c r="F152" s="22">
        <f t="shared" si="10"/>
        <v>10</v>
      </c>
      <c r="G152" s="3">
        <v>1</v>
      </c>
      <c r="H152" s="3">
        <f>G152*500000</f>
        <v>500000</v>
      </c>
      <c r="I152" s="3">
        <f>G152*100</f>
        <v>100</v>
      </c>
      <c r="J152" s="22" t="s">
        <v>659</v>
      </c>
      <c r="K152" s="6" t="s">
        <v>660</v>
      </c>
    </row>
    <row r="153" ht="16.5" spans="1:11">
      <c r="A153" s="20"/>
      <c r="B153" s="21"/>
      <c r="C153" s="22">
        <v>2</v>
      </c>
      <c r="D153" s="22">
        <f t="shared" ref="D153:D181" si="11">C153*5</f>
        <v>10</v>
      </c>
      <c r="E153" s="22">
        <f t="shared" si="9"/>
        <v>100000</v>
      </c>
      <c r="F153" s="22">
        <f t="shared" si="10"/>
        <v>100</v>
      </c>
      <c r="G153" s="4"/>
      <c r="H153" s="4"/>
      <c r="I153" s="4"/>
      <c r="J153" s="22" t="s">
        <v>661</v>
      </c>
      <c r="K153" s="23"/>
    </row>
    <row r="154" ht="16.5" spans="1:11">
      <c r="A154" s="20"/>
      <c r="B154" s="21"/>
      <c r="C154" s="22">
        <v>3</v>
      </c>
      <c r="D154" s="22">
        <f t="shared" si="11"/>
        <v>15</v>
      </c>
      <c r="E154" s="22">
        <f t="shared" si="9"/>
        <v>150000</v>
      </c>
      <c r="F154" s="22">
        <f t="shared" si="10"/>
        <v>150</v>
      </c>
      <c r="G154" s="4"/>
      <c r="H154" s="4"/>
      <c r="I154" s="4"/>
      <c r="J154" s="22" t="s">
        <v>662</v>
      </c>
      <c r="K154" s="23"/>
    </row>
    <row r="155" ht="16.5" spans="1:11">
      <c r="A155" s="20"/>
      <c r="B155" s="21"/>
      <c r="C155" s="22">
        <v>4</v>
      </c>
      <c r="D155" s="22">
        <f t="shared" si="11"/>
        <v>20</v>
      </c>
      <c r="E155" s="22">
        <f t="shared" si="9"/>
        <v>200000</v>
      </c>
      <c r="F155" s="22">
        <f t="shared" si="10"/>
        <v>200</v>
      </c>
      <c r="G155" s="4"/>
      <c r="H155" s="4"/>
      <c r="I155" s="4"/>
      <c r="J155" s="22" t="s">
        <v>663</v>
      </c>
      <c r="K155" s="23"/>
    </row>
    <row r="156" ht="16.5" spans="1:11">
      <c r="A156" s="20"/>
      <c r="B156" s="21"/>
      <c r="C156" s="22">
        <v>5</v>
      </c>
      <c r="D156" s="22">
        <f t="shared" si="11"/>
        <v>25</v>
      </c>
      <c r="E156" s="22">
        <f t="shared" si="9"/>
        <v>250000</v>
      </c>
      <c r="F156" s="22">
        <f t="shared" si="10"/>
        <v>250</v>
      </c>
      <c r="G156" s="5"/>
      <c r="H156" s="5"/>
      <c r="I156" s="5"/>
      <c r="J156" s="22" t="s">
        <v>664</v>
      </c>
      <c r="K156" s="7"/>
    </row>
    <row r="157" ht="16.5" spans="1:11">
      <c r="A157" s="20"/>
      <c r="B157" s="21"/>
      <c r="C157" s="22">
        <v>6</v>
      </c>
      <c r="D157" s="22">
        <f t="shared" si="11"/>
        <v>30</v>
      </c>
      <c r="E157" s="22">
        <f t="shared" si="9"/>
        <v>300000</v>
      </c>
      <c r="F157" s="22">
        <f t="shared" si="10"/>
        <v>300</v>
      </c>
      <c r="G157" s="3">
        <v>2</v>
      </c>
      <c r="H157" s="3">
        <f>G157*500000</f>
        <v>1000000</v>
      </c>
      <c r="I157" s="3">
        <f>G157*100</f>
        <v>200</v>
      </c>
      <c r="J157" s="22" t="s">
        <v>665</v>
      </c>
      <c r="K157" s="6" t="s">
        <v>666</v>
      </c>
    </row>
    <row r="158" ht="16.5" spans="1:11">
      <c r="A158" s="20"/>
      <c r="B158" s="21"/>
      <c r="C158" s="22">
        <v>7</v>
      </c>
      <c r="D158" s="22">
        <f t="shared" si="11"/>
        <v>35</v>
      </c>
      <c r="E158" s="22">
        <f t="shared" si="9"/>
        <v>350000</v>
      </c>
      <c r="F158" s="22">
        <f t="shared" si="10"/>
        <v>350</v>
      </c>
      <c r="G158" s="4"/>
      <c r="H158" s="4"/>
      <c r="I158" s="4"/>
      <c r="J158" s="22" t="s">
        <v>667</v>
      </c>
      <c r="K158" s="23"/>
    </row>
    <row r="159" ht="16.5" spans="1:11">
      <c r="A159" s="20"/>
      <c r="B159" s="21"/>
      <c r="C159" s="22">
        <v>8</v>
      </c>
      <c r="D159" s="22">
        <f t="shared" si="11"/>
        <v>40</v>
      </c>
      <c r="E159" s="22">
        <f t="shared" si="9"/>
        <v>400000</v>
      </c>
      <c r="F159" s="22">
        <f t="shared" si="10"/>
        <v>400</v>
      </c>
      <c r="G159" s="4"/>
      <c r="H159" s="4"/>
      <c r="I159" s="4"/>
      <c r="J159" s="22" t="s">
        <v>668</v>
      </c>
      <c r="K159" s="23"/>
    </row>
    <row r="160" ht="16.5" spans="1:11">
      <c r="A160" s="20"/>
      <c r="B160" s="21"/>
      <c r="C160" s="22">
        <v>9</v>
      </c>
      <c r="D160" s="22">
        <f t="shared" si="11"/>
        <v>45</v>
      </c>
      <c r="E160" s="22">
        <f t="shared" si="9"/>
        <v>450000</v>
      </c>
      <c r="F160" s="22">
        <f t="shared" si="10"/>
        <v>450</v>
      </c>
      <c r="G160" s="4"/>
      <c r="H160" s="4"/>
      <c r="I160" s="4"/>
      <c r="J160" s="22" t="s">
        <v>669</v>
      </c>
      <c r="K160" s="23"/>
    </row>
    <row r="161" ht="16.5" spans="1:11">
      <c r="A161" s="20"/>
      <c r="B161" s="21"/>
      <c r="C161" s="22">
        <v>10</v>
      </c>
      <c r="D161" s="22">
        <f t="shared" si="11"/>
        <v>50</v>
      </c>
      <c r="E161" s="22">
        <f t="shared" si="9"/>
        <v>500000</v>
      </c>
      <c r="F161" s="22">
        <f t="shared" si="10"/>
        <v>500</v>
      </c>
      <c r="G161" s="5"/>
      <c r="H161" s="5"/>
      <c r="I161" s="5"/>
      <c r="J161" s="22" t="s">
        <v>670</v>
      </c>
      <c r="K161" s="7"/>
    </row>
    <row r="162" ht="16.5" spans="1:11">
      <c r="A162" s="20"/>
      <c r="B162" s="21"/>
      <c r="C162" s="22">
        <v>11</v>
      </c>
      <c r="D162" s="22">
        <f t="shared" si="11"/>
        <v>55</v>
      </c>
      <c r="E162" s="22">
        <f t="shared" si="9"/>
        <v>550000</v>
      </c>
      <c r="F162" s="22">
        <f t="shared" si="10"/>
        <v>550</v>
      </c>
      <c r="G162" s="3">
        <v>3</v>
      </c>
      <c r="H162" s="3">
        <f>G162*500000</f>
        <v>1500000</v>
      </c>
      <c r="I162" s="3">
        <f>G162*100</f>
        <v>300</v>
      </c>
      <c r="J162" s="22" t="s">
        <v>671</v>
      </c>
      <c r="K162" s="6" t="s">
        <v>672</v>
      </c>
    </row>
    <row r="163" ht="16.5" spans="1:11">
      <c r="A163" s="20"/>
      <c r="B163" s="21"/>
      <c r="C163" s="22">
        <v>12</v>
      </c>
      <c r="D163" s="22">
        <f t="shared" si="11"/>
        <v>60</v>
      </c>
      <c r="E163" s="22">
        <f t="shared" si="9"/>
        <v>600000</v>
      </c>
      <c r="F163" s="22">
        <f t="shared" si="10"/>
        <v>600</v>
      </c>
      <c r="G163" s="4"/>
      <c r="H163" s="4"/>
      <c r="I163" s="4"/>
      <c r="J163" s="22" t="s">
        <v>673</v>
      </c>
      <c r="K163" s="23"/>
    </row>
    <row r="164" ht="16.5" spans="1:11">
      <c r="A164" s="20"/>
      <c r="B164" s="21"/>
      <c r="C164" s="22">
        <v>13</v>
      </c>
      <c r="D164" s="22">
        <f t="shared" si="11"/>
        <v>65</v>
      </c>
      <c r="E164" s="22">
        <f t="shared" si="9"/>
        <v>650000</v>
      </c>
      <c r="F164" s="22">
        <f t="shared" si="10"/>
        <v>650</v>
      </c>
      <c r="G164" s="4"/>
      <c r="H164" s="4"/>
      <c r="I164" s="4"/>
      <c r="J164" s="22" t="s">
        <v>674</v>
      </c>
      <c r="K164" s="23"/>
    </row>
    <row r="165" ht="16.5" spans="1:11">
      <c r="A165" s="20"/>
      <c r="B165" s="21"/>
      <c r="C165" s="22">
        <v>14</v>
      </c>
      <c r="D165" s="22">
        <f t="shared" si="11"/>
        <v>70</v>
      </c>
      <c r="E165" s="22">
        <f t="shared" si="9"/>
        <v>700000</v>
      </c>
      <c r="F165" s="22">
        <f t="shared" si="10"/>
        <v>700</v>
      </c>
      <c r="G165" s="4"/>
      <c r="H165" s="4"/>
      <c r="I165" s="4"/>
      <c r="J165" s="22" t="s">
        <v>675</v>
      </c>
      <c r="K165" s="23"/>
    </row>
    <row r="166" ht="16.5" spans="1:11">
      <c r="A166" s="20"/>
      <c r="B166" s="21"/>
      <c r="C166" s="22">
        <v>15</v>
      </c>
      <c r="D166" s="22">
        <f t="shared" si="11"/>
        <v>75</v>
      </c>
      <c r="E166" s="22">
        <f t="shared" si="9"/>
        <v>750000</v>
      </c>
      <c r="F166" s="22">
        <f t="shared" si="10"/>
        <v>750</v>
      </c>
      <c r="G166" s="5"/>
      <c r="H166" s="5"/>
      <c r="I166" s="5"/>
      <c r="J166" s="22" t="s">
        <v>676</v>
      </c>
      <c r="K166" s="7"/>
    </row>
    <row r="167" ht="16.5" spans="1:11">
      <c r="A167" s="20"/>
      <c r="B167" s="21"/>
      <c r="C167" s="22">
        <v>16</v>
      </c>
      <c r="D167" s="22">
        <f t="shared" si="11"/>
        <v>80</v>
      </c>
      <c r="E167" s="22">
        <f t="shared" si="9"/>
        <v>800000</v>
      </c>
      <c r="F167" s="22">
        <f t="shared" si="10"/>
        <v>800</v>
      </c>
      <c r="G167" s="3">
        <v>4</v>
      </c>
      <c r="H167" s="3">
        <f>G167*500000</f>
        <v>2000000</v>
      </c>
      <c r="I167" s="3">
        <f>G167*100</f>
        <v>400</v>
      </c>
      <c r="J167" s="22" t="s">
        <v>677</v>
      </c>
      <c r="K167" s="6" t="s">
        <v>678</v>
      </c>
    </row>
    <row r="168" ht="16.5" spans="1:11">
      <c r="A168" s="20"/>
      <c r="B168" s="21"/>
      <c r="C168" s="22">
        <v>17</v>
      </c>
      <c r="D168" s="22">
        <f t="shared" si="11"/>
        <v>85</v>
      </c>
      <c r="E168" s="22">
        <f t="shared" si="9"/>
        <v>850000</v>
      </c>
      <c r="F168" s="22">
        <f t="shared" si="10"/>
        <v>850</v>
      </c>
      <c r="G168" s="4"/>
      <c r="H168" s="4"/>
      <c r="I168" s="4"/>
      <c r="J168" s="22" t="s">
        <v>679</v>
      </c>
      <c r="K168" s="23"/>
    </row>
    <row r="169" ht="16.5" spans="1:11">
      <c r="A169" s="20"/>
      <c r="B169" s="21"/>
      <c r="C169" s="22">
        <v>18</v>
      </c>
      <c r="D169" s="22">
        <f t="shared" si="11"/>
        <v>90</v>
      </c>
      <c r="E169" s="22">
        <f t="shared" si="9"/>
        <v>900000</v>
      </c>
      <c r="F169" s="22">
        <f t="shared" si="10"/>
        <v>900</v>
      </c>
      <c r="G169" s="4"/>
      <c r="H169" s="4"/>
      <c r="I169" s="4"/>
      <c r="J169" s="22" t="s">
        <v>680</v>
      </c>
      <c r="K169" s="23"/>
    </row>
    <row r="170" ht="16.5" spans="1:11">
      <c r="A170" s="20"/>
      <c r="B170" s="21"/>
      <c r="C170" s="22">
        <v>19</v>
      </c>
      <c r="D170" s="22">
        <f t="shared" si="11"/>
        <v>95</v>
      </c>
      <c r="E170" s="22">
        <f t="shared" si="9"/>
        <v>950000</v>
      </c>
      <c r="F170" s="22">
        <f t="shared" si="10"/>
        <v>950</v>
      </c>
      <c r="G170" s="4"/>
      <c r="H170" s="4"/>
      <c r="I170" s="4"/>
      <c r="J170" s="22" t="s">
        <v>681</v>
      </c>
      <c r="K170" s="23"/>
    </row>
    <row r="171" ht="16.5" spans="1:11">
      <c r="A171" s="20"/>
      <c r="B171" s="21"/>
      <c r="C171" s="22">
        <v>20</v>
      </c>
      <c r="D171" s="22">
        <f t="shared" si="11"/>
        <v>100</v>
      </c>
      <c r="E171" s="22">
        <f t="shared" si="9"/>
        <v>1000000</v>
      </c>
      <c r="F171" s="22">
        <f t="shared" si="10"/>
        <v>1000</v>
      </c>
      <c r="G171" s="5"/>
      <c r="H171" s="5"/>
      <c r="I171" s="5"/>
      <c r="J171" s="22" t="s">
        <v>682</v>
      </c>
      <c r="K171" s="7"/>
    </row>
    <row r="172" ht="16.5" spans="1:11">
      <c r="A172" s="20"/>
      <c r="B172" s="21"/>
      <c r="C172" s="22">
        <v>21</v>
      </c>
      <c r="D172" s="22">
        <f t="shared" si="11"/>
        <v>105</v>
      </c>
      <c r="E172" s="22">
        <f t="shared" si="9"/>
        <v>1050000</v>
      </c>
      <c r="F172" s="22">
        <f t="shared" si="10"/>
        <v>1050</v>
      </c>
      <c r="G172" s="3">
        <v>5</v>
      </c>
      <c r="H172" s="3">
        <f>G172*500000</f>
        <v>2500000</v>
      </c>
      <c r="I172" s="3">
        <f>G172*100</f>
        <v>500</v>
      </c>
      <c r="J172" s="22" t="s">
        <v>683</v>
      </c>
      <c r="K172" s="6" t="s">
        <v>684</v>
      </c>
    </row>
    <row r="173" ht="16.5" spans="1:11">
      <c r="A173" s="20"/>
      <c r="B173" s="21"/>
      <c r="C173" s="22">
        <v>22</v>
      </c>
      <c r="D173" s="22">
        <f t="shared" si="11"/>
        <v>110</v>
      </c>
      <c r="E173" s="22">
        <f t="shared" si="9"/>
        <v>1100000</v>
      </c>
      <c r="F173" s="22">
        <f t="shared" si="10"/>
        <v>1100</v>
      </c>
      <c r="G173" s="4"/>
      <c r="H173" s="4"/>
      <c r="I173" s="4"/>
      <c r="J173" s="22" t="s">
        <v>685</v>
      </c>
      <c r="K173" s="23"/>
    </row>
    <row r="174" ht="16.5" spans="1:11">
      <c r="A174" s="20"/>
      <c r="B174" s="21"/>
      <c r="C174" s="22">
        <v>23</v>
      </c>
      <c r="D174" s="22">
        <f t="shared" si="11"/>
        <v>115</v>
      </c>
      <c r="E174" s="22">
        <f t="shared" si="9"/>
        <v>1150000</v>
      </c>
      <c r="F174" s="22">
        <f t="shared" si="10"/>
        <v>1150</v>
      </c>
      <c r="G174" s="4"/>
      <c r="H174" s="4"/>
      <c r="I174" s="4"/>
      <c r="J174" s="22" t="s">
        <v>686</v>
      </c>
      <c r="K174" s="23"/>
    </row>
    <row r="175" ht="16.5" spans="1:11">
      <c r="A175" s="20"/>
      <c r="B175" s="21"/>
      <c r="C175" s="22">
        <v>24</v>
      </c>
      <c r="D175" s="22">
        <f t="shared" si="11"/>
        <v>120</v>
      </c>
      <c r="E175" s="22">
        <f t="shared" si="9"/>
        <v>1200000</v>
      </c>
      <c r="F175" s="22">
        <f t="shared" si="10"/>
        <v>1200</v>
      </c>
      <c r="G175" s="4"/>
      <c r="H175" s="4"/>
      <c r="I175" s="4"/>
      <c r="J175" s="22" t="s">
        <v>687</v>
      </c>
      <c r="K175" s="23"/>
    </row>
    <row r="176" ht="16.5" spans="1:11">
      <c r="A176" s="20"/>
      <c r="B176" s="21"/>
      <c r="C176" s="22">
        <v>25</v>
      </c>
      <c r="D176" s="22">
        <f t="shared" si="11"/>
        <v>125</v>
      </c>
      <c r="E176" s="22">
        <f t="shared" si="9"/>
        <v>1250000</v>
      </c>
      <c r="F176" s="22">
        <f t="shared" si="10"/>
        <v>1250</v>
      </c>
      <c r="G176" s="5"/>
      <c r="H176" s="5"/>
      <c r="I176" s="5"/>
      <c r="J176" s="22" t="s">
        <v>688</v>
      </c>
      <c r="K176" s="7"/>
    </row>
    <row r="177" ht="16.5" spans="1:11">
      <c r="A177" s="20"/>
      <c r="B177" s="21"/>
      <c r="C177" s="22">
        <v>26</v>
      </c>
      <c r="D177" s="22">
        <f t="shared" si="11"/>
        <v>130</v>
      </c>
      <c r="E177" s="22">
        <f t="shared" si="9"/>
        <v>1300000</v>
      </c>
      <c r="F177" s="22">
        <f t="shared" si="10"/>
        <v>1300</v>
      </c>
      <c r="G177" s="3">
        <v>6</v>
      </c>
      <c r="H177" s="3">
        <f>G177*500000</f>
        <v>3000000</v>
      </c>
      <c r="I177" s="3">
        <f>G177*100</f>
        <v>600</v>
      </c>
      <c r="J177" s="22" t="s">
        <v>689</v>
      </c>
      <c r="K177" s="6" t="s">
        <v>690</v>
      </c>
    </row>
    <row r="178" ht="16.5" spans="1:11">
      <c r="A178" s="20"/>
      <c r="B178" s="21"/>
      <c r="C178" s="22">
        <v>27</v>
      </c>
      <c r="D178" s="22">
        <f t="shared" si="11"/>
        <v>135</v>
      </c>
      <c r="E178" s="22">
        <f t="shared" si="9"/>
        <v>1350000</v>
      </c>
      <c r="F178" s="22">
        <f t="shared" si="10"/>
        <v>1350</v>
      </c>
      <c r="G178" s="4"/>
      <c r="H178" s="4"/>
      <c r="I178" s="4"/>
      <c r="J178" s="22" t="s">
        <v>691</v>
      </c>
      <c r="K178" s="23"/>
    </row>
    <row r="179" ht="16.5" spans="1:11">
      <c r="A179" s="20"/>
      <c r="B179" s="21"/>
      <c r="C179" s="22">
        <v>28</v>
      </c>
      <c r="D179" s="22">
        <f t="shared" si="11"/>
        <v>140</v>
      </c>
      <c r="E179" s="22">
        <f t="shared" si="9"/>
        <v>1400000</v>
      </c>
      <c r="F179" s="22">
        <f t="shared" si="10"/>
        <v>1400</v>
      </c>
      <c r="G179" s="4"/>
      <c r="H179" s="4"/>
      <c r="I179" s="4"/>
      <c r="J179" s="22" t="s">
        <v>692</v>
      </c>
      <c r="K179" s="23"/>
    </row>
    <row r="180" ht="16.5" spans="1:11">
      <c r="A180" s="20"/>
      <c r="B180" s="21"/>
      <c r="C180" s="22">
        <v>29</v>
      </c>
      <c r="D180" s="22">
        <f t="shared" si="11"/>
        <v>145</v>
      </c>
      <c r="E180" s="22">
        <f t="shared" si="9"/>
        <v>1450000</v>
      </c>
      <c r="F180" s="22">
        <f t="shared" si="10"/>
        <v>1450</v>
      </c>
      <c r="G180" s="4"/>
      <c r="H180" s="4"/>
      <c r="I180" s="4"/>
      <c r="J180" s="22" t="s">
        <v>693</v>
      </c>
      <c r="K180" s="23"/>
    </row>
    <row r="181" ht="16.5" spans="1:11">
      <c r="A181" s="20"/>
      <c r="B181" s="21"/>
      <c r="C181" s="22">
        <v>30</v>
      </c>
      <c r="D181" s="22">
        <f t="shared" si="11"/>
        <v>150</v>
      </c>
      <c r="E181" s="22">
        <f t="shared" si="9"/>
        <v>1500000</v>
      </c>
      <c r="F181" s="22">
        <f t="shared" si="10"/>
        <v>1500</v>
      </c>
      <c r="G181" s="5"/>
      <c r="H181" s="5"/>
      <c r="I181" s="5"/>
      <c r="J181" s="22" t="s">
        <v>694</v>
      </c>
      <c r="K181" s="7"/>
    </row>
    <row r="182" ht="16.5" spans="1:11">
      <c r="A182" s="20"/>
      <c r="B182" s="21" t="s">
        <v>695</v>
      </c>
      <c r="C182" s="22">
        <v>1</v>
      </c>
      <c r="D182" s="22">
        <v>1</v>
      </c>
      <c r="E182" s="22">
        <f t="shared" si="9"/>
        <v>10000</v>
      </c>
      <c r="F182" s="22">
        <f t="shared" si="10"/>
        <v>10</v>
      </c>
      <c r="G182" s="3">
        <v>1</v>
      </c>
      <c r="H182" s="3">
        <f>G182*500000</f>
        <v>500000</v>
      </c>
      <c r="I182" s="3">
        <f>G182*100</f>
        <v>100</v>
      </c>
      <c r="J182" s="22" t="s">
        <v>696</v>
      </c>
      <c r="K182" s="6" t="s">
        <v>697</v>
      </c>
    </row>
    <row r="183" ht="16.5" spans="1:11">
      <c r="A183" s="20"/>
      <c r="B183" s="21"/>
      <c r="C183" s="22">
        <v>2</v>
      </c>
      <c r="D183" s="22">
        <f t="shared" ref="D183:D211" si="12">C183*5</f>
        <v>10</v>
      </c>
      <c r="E183" s="22">
        <f t="shared" si="9"/>
        <v>100000</v>
      </c>
      <c r="F183" s="22">
        <f t="shared" si="10"/>
        <v>100</v>
      </c>
      <c r="G183" s="4"/>
      <c r="H183" s="4"/>
      <c r="I183" s="4"/>
      <c r="J183" s="22" t="s">
        <v>698</v>
      </c>
      <c r="K183" s="23"/>
    </row>
    <row r="184" ht="16.5" spans="1:11">
      <c r="A184" s="20"/>
      <c r="B184" s="21"/>
      <c r="C184" s="22">
        <v>3</v>
      </c>
      <c r="D184" s="22">
        <f t="shared" si="12"/>
        <v>15</v>
      </c>
      <c r="E184" s="22">
        <f t="shared" si="9"/>
        <v>150000</v>
      </c>
      <c r="F184" s="22">
        <f t="shared" si="10"/>
        <v>150</v>
      </c>
      <c r="G184" s="4"/>
      <c r="H184" s="4"/>
      <c r="I184" s="4"/>
      <c r="J184" s="22" t="s">
        <v>699</v>
      </c>
      <c r="K184" s="23"/>
    </row>
    <row r="185" ht="16.5" spans="1:11">
      <c r="A185" s="20"/>
      <c r="B185" s="21"/>
      <c r="C185" s="22">
        <v>4</v>
      </c>
      <c r="D185" s="22">
        <f t="shared" si="12"/>
        <v>20</v>
      </c>
      <c r="E185" s="22">
        <f t="shared" si="9"/>
        <v>200000</v>
      </c>
      <c r="F185" s="22">
        <f t="shared" si="10"/>
        <v>200</v>
      </c>
      <c r="G185" s="4"/>
      <c r="H185" s="4"/>
      <c r="I185" s="4"/>
      <c r="J185" s="22" t="s">
        <v>700</v>
      </c>
      <c r="K185" s="23"/>
    </row>
    <row r="186" ht="16.5" spans="1:11">
      <c r="A186" s="20"/>
      <c r="B186" s="21"/>
      <c r="C186" s="22">
        <v>5</v>
      </c>
      <c r="D186" s="22">
        <f t="shared" si="12"/>
        <v>25</v>
      </c>
      <c r="E186" s="22">
        <f t="shared" si="9"/>
        <v>250000</v>
      </c>
      <c r="F186" s="22">
        <f t="shared" si="10"/>
        <v>250</v>
      </c>
      <c r="G186" s="5"/>
      <c r="H186" s="5"/>
      <c r="I186" s="5"/>
      <c r="J186" s="22" t="s">
        <v>701</v>
      </c>
      <c r="K186" s="7"/>
    </row>
    <row r="187" ht="16.5" spans="1:11">
      <c r="A187" s="20"/>
      <c r="B187" s="21"/>
      <c r="C187" s="22">
        <v>6</v>
      </c>
      <c r="D187" s="22">
        <f t="shared" si="12"/>
        <v>30</v>
      </c>
      <c r="E187" s="22">
        <f t="shared" si="9"/>
        <v>300000</v>
      </c>
      <c r="F187" s="22">
        <f t="shared" si="10"/>
        <v>300</v>
      </c>
      <c r="G187" s="3">
        <v>2</v>
      </c>
      <c r="H187" s="3">
        <f>G187*500000</f>
        <v>1000000</v>
      </c>
      <c r="I187" s="3">
        <f>G187*100</f>
        <v>200</v>
      </c>
      <c r="J187" s="22" t="s">
        <v>702</v>
      </c>
      <c r="K187" s="6" t="s">
        <v>703</v>
      </c>
    </row>
    <row r="188" ht="16.5" spans="1:11">
      <c r="A188" s="20"/>
      <c r="B188" s="21"/>
      <c r="C188" s="22">
        <v>7</v>
      </c>
      <c r="D188" s="22">
        <f t="shared" si="12"/>
        <v>35</v>
      </c>
      <c r="E188" s="22">
        <f t="shared" si="9"/>
        <v>350000</v>
      </c>
      <c r="F188" s="22">
        <f t="shared" si="10"/>
        <v>350</v>
      </c>
      <c r="G188" s="4"/>
      <c r="H188" s="4"/>
      <c r="I188" s="4"/>
      <c r="J188" s="22" t="s">
        <v>704</v>
      </c>
      <c r="K188" s="23"/>
    </row>
    <row r="189" ht="16.5" spans="1:11">
      <c r="A189" s="20"/>
      <c r="B189" s="21"/>
      <c r="C189" s="22">
        <v>8</v>
      </c>
      <c r="D189" s="22">
        <f t="shared" si="12"/>
        <v>40</v>
      </c>
      <c r="E189" s="22">
        <f t="shared" si="9"/>
        <v>400000</v>
      </c>
      <c r="F189" s="22">
        <f t="shared" si="10"/>
        <v>400</v>
      </c>
      <c r="G189" s="4"/>
      <c r="H189" s="4"/>
      <c r="I189" s="4"/>
      <c r="J189" s="22" t="s">
        <v>705</v>
      </c>
      <c r="K189" s="23"/>
    </row>
    <row r="190" ht="16.5" spans="1:11">
      <c r="A190" s="20"/>
      <c r="B190" s="21"/>
      <c r="C190" s="22">
        <v>9</v>
      </c>
      <c r="D190" s="22">
        <f t="shared" si="12"/>
        <v>45</v>
      </c>
      <c r="E190" s="22">
        <f t="shared" si="9"/>
        <v>450000</v>
      </c>
      <c r="F190" s="22">
        <f t="shared" si="10"/>
        <v>450</v>
      </c>
      <c r="G190" s="4"/>
      <c r="H190" s="4"/>
      <c r="I190" s="4"/>
      <c r="J190" s="22" t="s">
        <v>706</v>
      </c>
      <c r="K190" s="23"/>
    </row>
    <row r="191" ht="16.5" spans="1:11">
      <c r="A191" s="20"/>
      <c r="B191" s="21"/>
      <c r="C191" s="22">
        <v>10</v>
      </c>
      <c r="D191" s="22">
        <f t="shared" si="12"/>
        <v>50</v>
      </c>
      <c r="E191" s="22">
        <f t="shared" si="9"/>
        <v>500000</v>
      </c>
      <c r="F191" s="22">
        <f t="shared" si="10"/>
        <v>500</v>
      </c>
      <c r="G191" s="5"/>
      <c r="H191" s="5"/>
      <c r="I191" s="5"/>
      <c r="J191" s="22" t="s">
        <v>707</v>
      </c>
      <c r="K191" s="7"/>
    </row>
    <row r="192" ht="16.5" spans="1:11">
      <c r="A192" s="20"/>
      <c r="B192" s="21"/>
      <c r="C192" s="22">
        <v>11</v>
      </c>
      <c r="D192" s="22">
        <f t="shared" si="12"/>
        <v>55</v>
      </c>
      <c r="E192" s="22">
        <f t="shared" si="9"/>
        <v>550000</v>
      </c>
      <c r="F192" s="22">
        <f t="shared" si="10"/>
        <v>550</v>
      </c>
      <c r="G192" s="3">
        <v>3</v>
      </c>
      <c r="H192" s="3">
        <f>G192*500000</f>
        <v>1500000</v>
      </c>
      <c r="I192" s="3">
        <f>G192*100</f>
        <v>300</v>
      </c>
      <c r="J192" s="22" t="s">
        <v>708</v>
      </c>
      <c r="K192" s="6" t="s">
        <v>709</v>
      </c>
    </row>
    <row r="193" ht="16.5" spans="1:11">
      <c r="A193" s="20"/>
      <c r="B193" s="21"/>
      <c r="C193" s="22">
        <v>12</v>
      </c>
      <c r="D193" s="22">
        <f t="shared" si="12"/>
        <v>60</v>
      </c>
      <c r="E193" s="22">
        <f t="shared" si="9"/>
        <v>600000</v>
      </c>
      <c r="F193" s="22">
        <f t="shared" si="10"/>
        <v>600</v>
      </c>
      <c r="G193" s="4"/>
      <c r="H193" s="4"/>
      <c r="I193" s="4"/>
      <c r="J193" s="22" t="s">
        <v>710</v>
      </c>
      <c r="K193" s="23"/>
    </row>
    <row r="194" ht="16.5" spans="1:11">
      <c r="A194" s="20"/>
      <c r="B194" s="21"/>
      <c r="C194" s="22">
        <v>13</v>
      </c>
      <c r="D194" s="22">
        <f t="shared" si="12"/>
        <v>65</v>
      </c>
      <c r="E194" s="22">
        <f t="shared" si="9"/>
        <v>650000</v>
      </c>
      <c r="F194" s="22">
        <f t="shared" si="10"/>
        <v>650</v>
      </c>
      <c r="G194" s="4"/>
      <c r="H194" s="4"/>
      <c r="I194" s="4"/>
      <c r="J194" s="22" t="s">
        <v>711</v>
      </c>
      <c r="K194" s="23"/>
    </row>
    <row r="195" ht="16.5" spans="1:11">
      <c r="A195" s="20"/>
      <c r="B195" s="21"/>
      <c r="C195" s="22">
        <v>14</v>
      </c>
      <c r="D195" s="22">
        <f t="shared" si="12"/>
        <v>70</v>
      </c>
      <c r="E195" s="22">
        <f t="shared" ref="E195:E258" si="13">D195*10000</f>
        <v>700000</v>
      </c>
      <c r="F195" s="22">
        <f t="shared" ref="F195:F258" si="14">D195*10</f>
        <v>700</v>
      </c>
      <c r="G195" s="4"/>
      <c r="H195" s="4"/>
      <c r="I195" s="4"/>
      <c r="J195" s="22" t="s">
        <v>712</v>
      </c>
      <c r="K195" s="23"/>
    </row>
    <row r="196" ht="16.5" spans="1:11">
      <c r="A196" s="20"/>
      <c r="B196" s="21"/>
      <c r="C196" s="22">
        <v>15</v>
      </c>
      <c r="D196" s="22">
        <f t="shared" si="12"/>
        <v>75</v>
      </c>
      <c r="E196" s="22">
        <f t="shared" si="13"/>
        <v>750000</v>
      </c>
      <c r="F196" s="22">
        <f t="shared" si="14"/>
        <v>750</v>
      </c>
      <c r="G196" s="5"/>
      <c r="H196" s="5"/>
      <c r="I196" s="5"/>
      <c r="J196" s="22" t="s">
        <v>713</v>
      </c>
      <c r="K196" s="7"/>
    </row>
    <row r="197" ht="16.5" spans="1:11">
      <c r="A197" s="20"/>
      <c r="B197" s="21"/>
      <c r="C197" s="22">
        <v>16</v>
      </c>
      <c r="D197" s="22">
        <f t="shared" si="12"/>
        <v>80</v>
      </c>
      <c r="E197" s="22">
        <f t="shared" si="13"/>
        <v>800000</v>
      </c>
      <c r="F197" s="22">
        <f t="shared" si="14"/>
        <v>800</v>
      </c>
      <c r="G197" s="3">
        <v>4</v>
      </c>
      <c r="H197" s="3">
        <f>G197*500000</f>
        <v>2000000</v>
      </c>
      <c r="I197" s="3">
        <f>G197*100</f>
        <v>400</v>
      </c>
      <c r="J197" s="22" t="s">
        <v>714</v>
      </c>
      <c r="K197" s="6" t="s">
        <v>715</v>
      </c>
    </row>
    <row r="198" ht="16.5" spans="1:11">
      <c r="A198" s="20"/>
      <c r="B198" s="21"/>
      <c r="C198" s="22">
        <v>17</v>
      </c>
      <c r="D198" s="22">
        <f t="shared" si="12"/>
        <v>85</v>
      </c>
      <c r="E198" s="22">
        <f t="shared" si="13"/>
        <v>850000</v>
      </c>
      <c r="F198" s="22">
        <f t="shared" si="14"/>
        <v>850</v>
      </c>
      <c r="G198" s="4"/>
      <c r="H198" s="4"/>
      <c r="I198" s="4"/>
      <c r="J198" s="22" t="s">
        <v>716</v>
      </c>
      <c r="K198" s="23"/>
    </row>
    <row r="199" ht="16.5" spans="1:11">
      <c r="A199" s="20"/>
      <c r="B199" s="21"/>
      <c r="C199" s="22">
        <v>18</v>
      </c>
      <c r="D199" s="22">
        <f t="shared" si="12"/>
        <v>90</v>
      </c>
      <c r="E199" s="22">
        <f t="shared" si="13"/>
        <v>900000</v>
      </c>
      <c r="F199" s="22">
        <f t="shared" si="14"/>
        <v>900</v>
      </c>
      <c r="G199" s="4"/>
      <c r="H199" s="4"/>
      <c r="I199" s="4"/>
      <c r="J199" s="22" t="s">
        <v>717</v>
      </c>
      <c r="K199" s="23"/>
    </row>
    <row r="200" ht="16.5" spans="1:11">
      <c r="A200" s="20"/>
      <c r="B200" s="21"/>
      <c r="C200" s="22">
        <v>19</v>
      </c>
      <c r="D200" s="22">
        <f t="shared" si="12"/>
        <v>95</v>
      </c>
      <c r="E200" s="22">
        <f t="shared" si="13"/>
        <v>950000</v>
      </c>
      <c r="F200" s="22">
        <f t="shared" si="14"/>
        <v>950</v>
      </c>
      <c r="G200" s="4"/>
      <c r="H200" s="4"/>
      <c r="I200" s="4"/>
      <c r="J200" s="22" t="s">
        <v>718</v>
      </c>
      <c r="K200" s="23"/>
    </row>
    <row r="201" ht="16.5" spans="1:11">
      <c r="A201" s="20"/>
      <c r="B201" s="21"/>
      <c r="C201" s="22">
        <v>20</v>
      </c>
      <c r="D201" s="22">
        <f t="shared" si="12"/>
        <v>100</v>
      </c>
      <c r="E201" s="22">
        <f t="shared" si="13"/>
        <v>1000000</v>
      </c>
      <c r="F201" s="22">
        <f t="shared" si="14"/>
        <v>1000</v>
      </c>
      <c r="G201" s="5"/>
      <c r="H201" s="5"/>
      <c r="I201" s="5"/>
      <c r="J201" s="22" t="s">
        <v>719</v>
      </c>
      <c r="K201" s="7"/>
    </row>
    <row r="202" ht="16.5" spans="1:11">
      <c r="A202" s="20"/>
      <c r="B202" s="21"/>
      <c r="C202" s="22">
        <v>21</v>
      </c>
      <c r="D202" s="22">
        <f t="shared" si="12"/>
        <v>105</v>
      </c>
      <c r="E202" s="22">
        <f t="shared" si="13"/>
        <v>1050000</v>
      </c>
      <c r="F202" s="22">
        <f t="shared" si="14"/>
        <v>1050</v>
      </c>
      <c r="G202" s="3">
        <v>5</v>
      </c>
      <c r="H202" s="3">
        <f>G202*500000</f>
        <v>2500000</v>
      </c>
      <c r="I202" s="3">
        <f>G202*100</f>
        <v>500</v>
      </c>
      <c r="J202" s="22" t="s">
        <v>720</v>
      </c>
      <c r="K202" s="6" t="s">
        <v>721</v>
      </c>
    </row>
    <row r="203" ht="16.5" spans="1:11">
      <c r="A203" s="20"/>
      <c r="B203" s="21"/>
      <c r="C203" s="22">
        <v>22</v>
      </c>
      <c r="D203" s="22">
        <f t="shared" si="12"/>
        <v>110</v>
      </c>
      <c r="E203" s="22">
        <f t="shared" si="13"/>
        <v>1100000</v>
      </c>
      <c r="F203" s="22">
        <f t="shared" si="14"/>
        <v>1100</v>
      </c>
      <c r="G203" s="4"/>
      <c r="H203" s="4"/>
      <c r="I203" s="4"/>
      <c r="J203" s="22" t="s">
        <v>722</v>
      </c>
      <c r="K203" s="23"/>
    </row>
    <row r="204" ht="16.5" spans="1:11">
      <c r="A204" s="20"/>
      <c r="B204" s="21"/>
      <c r="C204" s="22">
        <v>23</v>
      </c>
      <c r="D204" s="22">
        <f t="shared" si="12"/>
        <v>115</v>
      </c>
      <c r="E204" s="22">
        <f t="shared" si="13"/>
        <v>1150000</v>
      </c>
      <c r="F204" s="22">
        <f t="shared" si="14"/>
        <v>1150</v>
      </c>
      <c r="G204" s="4"/>
      <c r="H204" s="4"/>
      <c r="I204" s="4"/>
      <c r="J204" s="22" t="s">
        <v>723</v>
      </c>
      <c r="K204" s="23"/>
    </row>
    <row r="205" ht="16.5" spans="1:11">
      <c r="A205" s="20"/>
      <c r="B205" s="21"/>
      <c r="C205" s="22">
        <v>24</v>
      </c>
      <c r="D205" s="22">
        <f t="shared" si="12"/>
        <v>120</v>
      </c>
      <c r="E205" s="22">
        <f t="shared" si="13"/>
        <v>1200000</v>
      </c>
      <c r="F205" s="22">
        <f t="shared" si="14"/>
        <v>1200</v>
      </c>
      <c r="G205" s="4"/>
      <c r="H205" s="4"/>
      <c r="I205" s="4"/>
      <c r="J205" s="22" t="s">
        <v>724</v>
      </c>
      <c r="K205" s="23"/>
    </row>
    <row r="206" ht="16.5" spans="1:11">
      <c r="A206" s="20"/>
      <c r="B206" s="21"/>
      <c r="C206" s="22">
        <v>25</v>
      </c>
      <c r="D206" s="22">
        <f t="shared" si="12"/>
        <v>125</v>
      </c>
      <c r="E206" s="22">
        <f t="shared" si="13"/>
        <v>1250000</v>
      </c>
      <c r="F206" s="22">
        <f t="shared" si="14"/>
        <v>1250</v>
      </c>
      <c r="G206" s="5"/>
      <c r="H206" s="5"/>
      <c r="I206" s="5"/>
      <c r="J206" s="22" t="s">
        <v>725</v>
      </c>
      <c r="K206" s="7"/>
    </row>
    <row r="207" ht="16.5" spans="1:11">
      <c r="A207" s="20"/>
      <c r="B207" s="21"/>
      <c r="C207" s="22">
        <v>26</v>
      </c>
      <c r="D207" s="22">
        <f t="shared" si="12"/>
        <v>130</v>
      </c>
      <c r="E207" s="22">
        <f t="shared" si="13"/>
        <v>1300000</v>
      </c>
      <c r="F207" s="22">
        <f t="shared" si="14"/>
        <v>1300</v>
      </c>
      <c r="G207" s="3">
        <v>6</v>
      </c>
      <c r="H207" s="3">
        <f>G207*500000</f>
        <v>3000000</v>
      </c>
      <c r="I207" s="3">
        <f>G207*100</f>
        <v>600</v>
      </c>
      <c r="J207" s="22" t="s">
        <v>726</v>
      </c>
      <c r="K207" s="6" t="s">
        <v>727</v>
      </c>
    </row>
    <row r="208" ht="16.5" spans="1:11">
      <c r="A208" s="20"/>
      <c r="B208" s="21"/>
      <c r="C208" s="22">
        <v>27</v>
      </c>
      <c r="D208" s="22">
        <f t="shared" si="12"/>
        <v>135</v>
      </c>
      <c r="E208" s="22">
        <f t="shared" si="13"/>
        <v>1350000</v>
      </c>
      <c r="F208" s="22">
        <f t="shared" si="14"/>
        <v>1350</v>
      </c>
      <c r="G208" s="4"/>
      <c r="H208" s="4"/>
      <c r="I208" s="4"/>
      <c r="J208" s="22" t="s">
        <v>728</v>
      </c>
      <c r="K208" s="23"/>
    </row>
    <row r="209" ht="16.5" spans="1:11">
      <c r="A209" s="20"/>
      <c r="B209" s="21"/>
      <c r="C209" s="22">
        <v>28</v>
      </c>
      <c r="D209" s="22">
        <f t="shared" si="12"/>
        <v>140</v>
      </c>
      <c r="E209" s="22">
        <f t="shared" si="13"/>
        <v>1400000</v>
      </c>
      <c r="F209" s="22">
        <f t="shared" si="14"/>
        <v>1400</v>
      </c>
      <c r="G209" s="4"/>
      <c r="H209" s="4"/>
      <c r="I209" s="4"/>
      <c r="J209" s="22" t="s">
        <v>729</v>
      </c>
      <c r="K209" s="23"/>
    </row>
    <row r="210" ht="16.5" spans="1:11">
      <c r="A210" s="20"/>
      <c r="B210" s="21"/>
      <c r="C210" s="22">
        <v>29</v>
      </c>
      <c r="D210" s="22">
        <f t="shared" si="12"/>
        <v>145</v>
      </c>
      <c r="E210" s="22">
        <f t="shared" si="13"/>
        <v>1450000</v>
      </c>
      <c r="F210" s="22">
        <f t="shared" si="14"/>
        <v>1450</v>
      </c>
      <c r="G210" s="4"/>
      <c r="H210" s="4"/>
      <c r="I210" s="4"/>
      <c r="J210" s="22" t="s">
        <v>730</v>
      </c>
      <c r="K210" s="23"/>
    </row>
    <row r="211" ht="16.5" spans="1:11">
      <c r="A211" s="20"/>
      <c r="B211" s="21"/>
      <c r="C211" s="22">
        <v>30</v>
      </c>
      <c r="D211" s="22">
        <f t="shared" si="12"/>
        <v>150</v>
      </c>
      <c r="E211" s="22">
        <f t="shared" si="13"/>
        <v>1500000</v>
      </c>
      <c r="F211" s="22">
        <f t="shared" si="14"/>
        <v>1500</v>
      </c>
      <c r="G211" s="5"/>
      <c r="H211" s="5"/>
      <c r="I211" s="5"/>
      <c r="J211" s="22" t="s">
        <v>731</v>
      </c>
      <c r="K211" s="7"/>
    </row>
    <row r="212" ht="16.5" spans="1:11">
      <c r="A212" s="20"/>
      <c r="B212" s="21" t="s">
        <v>732</v>
      </c>
      <c r="C212" s="22">
        <v>1</v>
      </c>
      <c r="D212" s="22">
        <v>1</v>
      </c>
      <c r="E212" s="22">
        <f t="shared" si="13"/>
        <v>10000</v>
      </c>
      <c r="F212" s="22">
        <f t="shared" si="14"/>
        <v>10</v>
      </c>
      <c r="G212" s="3">
        <v>1</v>
      </c>
      <c r="H212" s="3">
        <f>G212*500000</f>
        <v>500000</v>
      </c>
      <c r="I212" s="3">
        <f>G212*100</f>
        <v>100</v>
      </c>
      <c r="J212" s="22" t="s">
        <v>733</v>
      </c>
      <c r="K212" s="6" t="s">
        <v>734</v>
      </c>
    </row>
    <row r="213" ht="16.5" spans="1:11">
      <c r="A213" s="20"/>
      <c r="B213" s="21"/>
      <c r="C213" s="22">
        <v>2</v>
      </c>
      <c r="D213" s="22">
        <f t="shared" ref="D213:D241" si="15">C213*5</f>
        <v>10</v>
      </c>
      <c r="E213" s="22">
        <f t="shared" si="13"/>
        <v>100000</v>
      </c>
      <c r="F213" s="22">
        <f t="shared" si="14"/>
        <v>100</v>
      </c>
      <c r="G213" s="4"/>
      <c r="H213" s="4"/>
      <c r="I213" s="4"/>
      <c r="J213" s="22" t="s">
        <v>735</v>
      </c>
      <c r="K213" s="23"/>
    </row>
    <row r="214" ht="16.5" spans="1:11">
      <c r="A214" s="20"/>
      <c r="B214" s="21"/>
      <c r="C214" s="22">
        <v>3</v>
      </c>
      <c r="D214" s="22">
        <f t="shared" si="15"/>
        <v>15</v>
      </c>
      <c r="E214" s="22">
        <f t="shared" si="13"/>
        <v>150000</v>
      </c>
      <c r="F214" s="22">
        <f t="shared" si="14"/>
        <v>150</v>
      </c>
      <c r="G214" s="4"/>
      <c r="H214" s="4"/>
      <c r="I214" s="4"/>
      <c r="J214" s="22" t="s">
        <v>736</v>
      </c>
      <c r="K214" s="23"/>
    </row>
    <row r="215" ht="16.5" spans="1:11">
      <c r="A215" s="20"/>
      <c r="B215" s="21"/>
      <c r="C215" s="22">
        <v>4</v>
      </c>
      <c r="D215" s="22">
        <f t="shared" si="15"/>
        <v>20</v>
      </c>
      <c r="E215" s="22">
        <f t="shared" si="13"/>
        <v>200000</v>
      </c>
      <c r="F215" s="22">
        <f t="shared" si="14"/>
        <v>200</v>
      </c>
      <c r="G215" s="4"/>
      <c r="H215" s="4"/>
      <c r="I215" s="4"/>
      <c r="J215" s="22" t="s">
        <v>737</v>
      </c>
      <c r="K215" s="23"/>
    </row>
    <row r="216" ht="16.5" spans="1:11">
      <c r="A216" s="20"/>
      <c r="B216" s="21"/>
      <c r="C216" s="22">
        <v>5</v>
      </c>
      <c r="D216" s="22">
        <f t="shared" si="15"/>
        <v>25</v>
      </c>
      <c r="E216" s="22">
        <f t="shared" si="13"/>
        <v>250000</v>
      </c>
      <c r="F216" s="22">
        <f t="shared" si="14"/>
        <v>250</v>
      </c>
      <c r="G216" s="5"/>
      <c r="H216" s="5"/>
      <c r="I216" s="5"/>
      <c r="J216" s="22" t="s">
        <v>738</v>
      </c>
      <c r="K216" s="7"/>
    </row>
    <row r="217" ht="16.5" spans="1:11">
      <c r="A217" s="20"/>
      <c r="B217" s="21"/>
      <c r="C217" s="22">
        <v>6</v>
      </c>
      <c r="D217" s="22">
        <f t="shared" si="15"/>
        <v>30</v>
      </c>
      <c r="E217" s="22">
        <f t="shared" si="13"/>
        <v>300000</v>
      </c>
      <c r="F217" s="22">
        <f t="shared" si="14"/>
        <v>300</v>
      </c>
      <c r="G217" s="3">
        <v>2</v>
      </c>
      <c r="H217" s="3">
        <f>G217*500000</f>
        <v>1000000</v>
      </c>
      <c r="I217" s="3">
        <f>G217*100</f>
        <v>200</v>
      </c>
      <c r="J217" s="22" t="s">
        <v>739</v>
      </c>
      <c r="K217" s="6" t="s">
        <v>740</v>
      </c>
    </row>
    <row r="218" ht="16.5" spans="1:11">
      <c r="A218" s="20"/>
      <c r="B218" s="21"/>
      <c r="C218" s="22">
        <v>7</v>
      </c>
      <c r="D218" s="22">
        <f t="shared" si="15"/>
        <v>35</v>
      </c>
      <c r="E218" s="22">
        <f t="shared" si="13"/>
        <v>350000</v>
      </c>
      <c r="F218" s="22">
        <f t="shared" si="14"/>
        <v>350</v>
      </c>
      <c r="G218" s="4"/>
      <c r="H218" s="4"/>
      <c r="I218" s="4"/>
      <c r="J218" s="22" t="s">
        <v>741</v>
      </c>
      <c r="K218" s="23"/>
    </row>
    <row r="219" ht="16.5" spans="1:11">
      <c r="A219" s="20"/>
      <c r="B219" s="21"/>
      <c r="C219" s="22">
        <v>8</v>
      </c>
      <c r="D219" s="22">
        <f t="shared" si="15"/>
        <v>40</v>
      </c>
      <c r="E219" s="22">
        <f t="shared" si="13"/>
        <v>400000</v>
      </c>
      <c r="F219" s="22">
        <f t="shared" si="14"/>
        <v>400</v>
      </c>
      <c r="G219" s="4"/>
      <c r="H219" s="4"/>
      <c r="I219" s="4"/>
      <c r="J219" s="22" t="s">
        <v>742</v>
      </c>
      <c r="K219" s="23"/>
    </row>
    <row r="220" ht="16.5" spans="1:11">
      <c r="A220" s="20"/>
      <c r="B220" s="21"/>
      <c r="C220" s="22">
        <v>9</v>
      </c>
      <c r="D220" s="22">
        <f t="shared" si="15"/>
        <v>45</v>
      </c>
      <c r="E220" s="22">
        <f t="shared" si="13"/>
        <v>450000</v>
      </c>
      <c r="F220" s="22">
        <f t="shared" si="14"/>
        <v>450</v>
      </c>
      <c r="G220" s="4"/>
      <c r="H220" s="4"/>
      <c r="I220" s="4"/>
      <c r="J220" s="22" t="s">
        <v>743</v>
      </c>
      <c r="K220" s="23"/>
    </row>
    <row r="221" ht="16.5" spans="1:11">
      <c r="A221" s="20"/>
      <c r="B221" s="21"/>
      <c r="C221" s="22">
        <v>10</v>
      </c>
      <c r="D221" s="22">
        <f t="shared" si="15"/>
        <v>50</v>
      </c>
      <c r="E221" s="22">
        <f t="shared" si="13"/>
        <v>500000</v>
      </c>
      <c r="F221" s="22">
        <f t="shared" si="14"/>
        <v>500</v>
      </c>
      <c r="G221" s="5"/>
      <c r="H221" s="5"/>
      <c r="I221" s="5"/>
      <c r="J221" s="22" t="s">
        <v>744</v>
      </c>
      <c r="K221" s="7"/>
    </row>
    <row r="222" ht="16.5" spans="1:11">
      <c r="A222" s="20"/>
      <c r="B222" s="21"/>
      <c r="C222" s="22">
        <v>11</v>
      </c>
      <c r="D222" s="22">
        <f t="shared" si="15"/>
        <v>55</v>
      </c>
      <c r="E222" s="22">
        <f t="shared" si="13"/>
        <v>550000</v>
      </c>
      <c r="F222" s="22">
        <f t="shared" si="14"/>
        <v>550</v>
      </c>
      <c r="G222" s="3">
        <v>3</v>
      </c>
      <c r="H222" s="3">
        <f>G222*500000</f>
        <v>1500000</v>
      </c>
      <c r="I222" s="3">
        <f>G222*100</f>
        <v>300</v>
      </c>
      <c r="J222" s="22" t="s">
        <v>745</v>
      </c>
      <c r="K222" s="6" t="s">
        <v>746</v>
      </c>
    </row>
    <row r="223" ht="16.5" spans="1:11">
      <c r="A223" s="20"/>
      <c r="B223" s="21"/>
      <c r="C223" s="22">
        <v>12</v>
      </c>
      <c r="D223" s="22">
        <f t="shared" si="15"/>
        <v>60</v>
      </c>
      <c r="E223" s="22">
        <f t="shared" si="13"/>
        <v>600000</v>
      </c>
      <c r="F223" s="22">
        <f t="shared" si="14"/>
        <v>600</v>
      </c>
      <c r="G223" s="4"/>
      <c r="H223" s="4"/>
      <c r="I223" s="4"/>
      <c r="J223" s="22" t="s">
        <v>747</v>
      </c>
      <c r="K223" s="23"/>
    </row>
    <row r="224" ht="16.5" spans="1:11">
      <c r="A224" s="20"/>
      <c r="B224" s="21"/>
      <c r="C224" s="22">
        <v>13</v>
      </c>
      <c r="D224" s="22">
        <f t="shared" si="15"/>
        <v>65</v>
      </c>
      <c r="E224" s="22">
        <f t="shared" si="13"/>
        <v>650000</v>
      </c>
      <c r="F224" s="22">
        <f t="shared" si="14"/>
        <v>650</v>
      </c>
      <c r="G224" s="4"/>
      <c r="H224" s="4"/>
      <c r="I224" s="4"/>
      <c r="J224" s="22" t="s">
        <v>748</v>
      </c>
      <c r="K224" s="23"/>
    </row>
    <row r="225" ht="16.5" spans="1:11">
      <c r="A225" s="20"/>
      <c r="B225" s="21"/>
      <c r="C225" s="22">
        <v>14</v>
      </c>
      <c r="D225" s="22">
        <f t="shared" si="15"/>
        <v>70</v>
      </c>
      <c r="E225" s="22">
        <f t="shared" si="13"/>
        <v>700000</v>
      </c>
      <c r="F225" s="22">
        <f t="shared" si="14"/>
        <v>700</v>
      </c>
      <c r="G225" s="4"/>
      <c r="H225" s="4"/>
      <c r="I225" s="4"/>
      <c r="J225" s="22" t="s">
        <v>749</v>
      </c>
      <c r="K225" s="23"/>
    </row>
    <row r="226" ht="16.5" spans="1:11">
      <c r="A226" s="20"/>
      <c r="B226" s="21"/>
      <c r="C226" s="22">
        <v>15</v>
      </c>
      <c r="D226" s="22">
        <f t="shared" si="15"/>
        <v>75</v>
      </c>
      <c r="E226" s="22">
        <f t="shared" si="13"/>
        <v>750000</v>
      </c>
      <c r="F226" s="22">
        <f t="shared" si="14"/>
        <v>750</v>
      </c>
      <c r="G226" s="5"/>
      <c r="H226" s="5"/>
      <c r="I226" s="5"/>
      <c r="J226" s="22" t="s">
        <v>750</v>
      </c>
      <c r="K226" s="7"/>
    </row>
    <row r="227" ht="16.5" spans="1:11">
      <c r="A227" s="20"/>
      <c r="B227" s="21"/>
      <c r="C227" s="22">
        <v>16</v>
      </c>
      <c r="D227" s="22">
        <f t="shared" si="15"/>
        <v>80</v>
      </c>
      <c r="E227" s="22">
        <f t="shared" si="13"/>
        <v>800000</v>
      </c>
      <c r="F227" s="22">
        <f t="shared" si="14"/>
        <v>800</v>
      </c>
      <c r="G227" s="3">
        <v>4</v>
      </c>
      <c r="H227" s="3">
        <f>G227*500000</f>
        <v>2000000</v>
      </c>
      <c r="I227" s="3">
        <f>G227*100</f>
        <v>400</v>
      </c>
      <c r="J227" s="22" t="s">
        <v>751</v>
      </c>
      <c r="K227" s="6" t="s">
        <v>752</v>
      </c>
    </row>
    <row r="228" ht="16.5" spans="1:11">
      <c r="A228" s="20"/>
      <c r="B228" s="21"/>
      <c r="C228" s="22">
        <v>17</v>
      </c>
      <c r="D228" s="22">
        <f t="shared" si="15"/>
        <v>85</v>
      </c>
      <c r="E228" s="22">
        <f t="shared" si="13"/>
        <v>850000</v>
      </c>
      <c r="F228" s="22">
        <f t="shared" si="14"/>
        <v>850</v>
      </c>
      <c r="G228" s="4"/>
      <c r="H228" s="4"/>
      <c r="I228" s="4"/>
      <c r="J228" s="22" t="s">
        <v>753</v>
      </c>
      <c r="K228" s="23"/>
    </row>
    <row r="229" ht="16.5" spans="1:11">
      <c r="A229" s="20"/>
      <c r="B229" s="21"/>
      <c r="C229" s="22">
        <v>18</v>
      </c>
      <c r="D229" s="22">
        <f t="shared" si="15"/>
        <v>90</v>
      </c>
      <c r="E229" s="22">
        <f t="shared" si="13"/>
        <v>900000</v>
      </c>
      <c r="F229" s="22">
        <f t="shared" si="14"/>
        <v>900</v>
      </c>
      <c r="G229" s="4"/>
      <c r="H229" s="4"/>
      <c r="I229" s="4"/>
      <c r="J229" s="22" t="s">
        <v>754</v>
      </c>
      <c r="K229" s="23"/>
    </row>
    <row r="230" ht="16.5" spans="1:11">
      <c r="A230" s="20"/>
      <c r="B230" s="21"/>
      <c r="C230" s="22">
        <v>19</v>
      </c>
      <c r="D230" s="22">
        <f t="shared" si="15"/>
        <v>95</v>
      </c>
      <c r="E230" s="22">
        <f t="shared" si="13"/>
        <v>950000</v>
      </c>
      <c r="F230" s="22">
        <f t="shared" si="14"/>
        <v>950</v>
      </c>
      <c r="G230" s="4"/>
      <c r="H230" s="4"/>
      <c r="I230" s="4"/>
      <c r="J230" s="22" t="s">
        <v>755</v>
      </c>
      <c r="K230" s="23"/>
    </row>
    <row r="231" ht="16.5" spans="1:11">
      <c r="A231" s="20"/>
      <c r="B231" s="21"/>
      <c r="C231" s="22">
        <v>20</v>
      </c>
      <c r="D231" s="22">
        <f t="shared" si="15"/>
        <v>100</v>
      </c>
      <c r="E231" s="22">
        <f t="shared" si="13"/>
        <v>1000000</v>
      </c>
      <c r="F231" s="22">
        <f t="shared" si="14"/>
        <v>1000</v>
      </c>
      <c r="G231" s="5"/>
      <c r="H231" s="5"/>
      <c r="I231" s="5"/>
      <c r="J231" s="22" t="s">
        <v>756</v>
      </c>
      <c r="K231" s="7"/>
    </row>
    <row r="232" ht="16.5" spans="1:11">
      <c r="A232" s="20"/>
      <c r="B232" s="21"/>
      <c r="C232" s="22">
        <v>21</v>
      </c>
      <c r="D232" s="22">
        <f t="shared" si="15"/>
        <v>105</v>
      </c>
      <c r="E232" s="22">
        <f t="shared" si="13"/>
        <v>1050000</v>
      </c>
      <c r="F232" s="22">
        <f t="shared" si="14"/>
        <v>1050</v>
      </c>
      <c r="G232" s="3">
        <v>5</v>
      </c>
      <c r="H232" s="3">
        <f>G232*500000</f>
        <v>2500000</v>
      </c>
      <c r="I232" s="3">
        <f>G232*100</f>
        <v>500</v>
      </c>
      <c r="J232" s="22" t="s">
        <v>757</v>
      </c>
      <c r="K232" s="6" t="s">
        <v>758</v>
      </c>
    </row>
    <row r="233" ht="16.5" spans="1:11">
      <c r="A233" s="20"/>
      <c r="B233" s="21"/>
      <c r="C233" s="22">
        <v>22</v>
      </c>
      <c r="D233" s="22">
        <f t="shared" si="15"/>
        <v>110</v>
      </c>
      <c r="E233" s="22">
        <f t="shared" si="13"/>
        <v>1100000</v>
      </c>
      <c r="F233" s="22">
        <f t="shared" si="14"/>
        <v>1100</v>
      </c>
      <c r="G233" s="4"/>
      <c r="H233" s="4"/>
      <c r="I233" s="4"/>
      <c r="J233" s="22" t="s">
        <v>759</v>
      </c>
      <c r="K233" s="23"/>
    </row>
    <row r="234" ht="16.5" spans="1:11">
      <c r="A234" s="20"/>
      <c r="B234" s="21"/>
      <c r="C234" s="22">
        <v>23</v>
      </c>
      <c r="D234" s="22">
        <f t="shared" si="15"/>
        <v>115</v>
      </c>
      <c r="E234" s="22">
        <f t="shared" si="13"/>
        <v>1150000</v>
      </c>
      <c r="F234" s="22">
        <f t="shared" si="14"/>
        <v>1150</v>
      </c>
      <c r="G234" s="4"/>
      <c r="H234" s="4"/>
      <c r="I234" s="4"/>
      <c r="J234" s="22" t="s">
        <v>760</v>
      </c>
      <c r="K234" s="23"/>
    </row>
    <row r="235" ht="16.5" spans="1:11">
      <c r="A235" s="20"/>
      <c r="B235" s="21"/>
      <c r="C235" s="22">
        <v>24</v>
      </c>
      <c r="D235" s="22">
        <f t="shared" si="15"/>
        <v>120</v>
      </c>
      <c r="E235" s="22">
        <f t="shared" si="13"/>
        <v>1200000</v>
      </c>
      <c r="F235" s="22">
        <f t="shared" si="14"/>
        <v>1200</v>
      </c>
      <c r="G235" s="4"/>
      <c r="H235" s="4"/>
      <c r="I235" s="4"/>
      <c r="J235" s="22" t="s">
        <v>761</v>
      </c>
      <c r="K235" s="23"/>
    </row>
    <row r="236" ht="16.5" spans="1:11">
      <c r="A236" s="20"/>
      <c r="B236" s="21"/>
      <c r="C236" s="22">
        <v>25</v>
      </c>
      <c r="D236" s="22">
        <f t="shared" si="15"/>
        <v>125</v>
      </c>
      <c r="E236" s="22">
        <f t="shared" si="13"/>
        <v>1250000</v>
      </c>
      <c r="F236" s="22">
        <f t="shared" si="14"/>
        <v>1250</v>
      </c>
      <c r="G236" s="5"/>
      <c r="H236" s="5"/>
      <c r="I236" s="5"/>
      <c r="J236" s="22" t="s">
        <v>762</v>
      </c>
      <c r="K236" s="7"/>
    </row>
    <row r="237" ht="16.5" spans="1:11">
      <c r="A237" s="20"/>
      <c r="B237" s="21"/>
      <c r="C237" s="22">
        <v>26</v>
      </c>
      <c r="D237" s="22">
        <f t="shared" si="15"/>
        <v>130</v>
      </c>
      <c r="E237" s="22">
        <f t="shared" si="13"/>
        <v>1300000</v>
      </c>
      <c r="F237" s="22">
        <f t="shared" si="14"/>
        <v>1300</v>
      </c>
      <c r="G237" s="3">
        <v>6</v>
      </c>
      <c r="H237" s="3">
        <f>G237*500000</f>
        <v>3000000</v>
      </c>
      <c r="I237" s="3">
        <f>G237*100</f>
        <v>600</v>
      </c>
      <c r="J237" s="22" t="s">
        <v>763</v>
      </c>
      <c r="K237" s="6" t="s">
        <v>764</v>
      </c>
    </row>
    <row r="238" ht="16.5" spans="1:11">
      <c r="A238" s="20"/>
      <c r="B238" s="21"/>
      <c r="C238" s="22">
        <v>27</v>
      </c>
      <c r="D238" s="22">
        <f t="shared" si="15"/>
        <v>135</v>
      </c>
      <c r="E238" s="22">
        <f t="shared" si="13"/>
        <v>1350000</v>
      </c>
      <c r="F238" s="22">
        <f t="shared" si="14"/>
        <v>1350</v>
      </c>
      <c r="G238" s="4"/>
      <c r="H238" s="4"/>
      <c r="I238" s="4"/>
      <c r="J238" s="22" t="s">
        <v>765</v>
      </c>
      <c r="K238" s="23"/>
    </row>
    <row r="239" ht="16.5" spans="1:11">
      <c r="A239" s="20"/>
      <c r="B239" s="21"/>
      <c r="C239" s="22">
        <v>28</v>
      </c>
      <c r="D239" s="22">
        <f t="shared" si="15"/>
        <v>140</v>
      </c>
      <c r="E239" s="22">
        <f t="shared" si="13"/>
        <v>1400000</v>
      </c>
      <c r="F239" s="22">
        <f t="shared" si="14"/>
        <v>1400</v>
      </c>
      <c r="G239" s="4"/>
      <c r="H239" s="4"/>
      <c r="I239" s="4"/>
      <c r="J239" s="22" t="s">
        <v>766</v>
      </c>
      <c r="K239" s="23"/>
    </row>
    <row r="240" ht="16.5" spans="1:11">
      <c r="A240" s="20"/>
      <c r="B240" s="21"/>
      <c r="C240" s="22">
        <v>29</v>
      </c>
      <c r="D240" s="22">
        <f t="shared" si="15"/>
        <v>145</v>
      </c>
      <c r="E240" s="22">
        <f t="shared" si="13"/>
        <v>1450000</v>
      </c>
      <c r="F240" s="22">
        <f t="shared" si="14"/>
        <v>1450</v>
      </c>
      <c r="G240" s="4"/>
      <c r="H240" s="4"/>
      <c r="I240" s="4"/>
      <c r="J240" s="22" t="s">
        <v>767</v>
      </c>
      <c r="K240" s="23"/>
    </row>
    <row r="241" ht="16.5" spans="1:11">
      <c r="A241" s="20"/>
      <c r="B241" s="21"/>
      <c r="C241" s="22">
        <v>30</v>
      </c>
      <c r="D241" s="22">
        <f t="shared" si="15"/>
        <v>150</v>
      </c>
      <c r="E241" s="22">
        <f t="shared" si="13"/>
        <v>1500000</v>
      </c>
      <c r="F241" s="22">
        <f t="shared" si="14"/>
        <v>1500</v>
      </c>
      <c r="G241" s="5"/>
      <c r="H241" s="5"/>
      <c r="I241" s="5"/>
      <c r="J241" s="22" t="s">
        <v>768</v>
      </c>
      <c r="K241" s="7"/>
    </row>
    <row r="242" ht="16.5" spans="1:11">
      <c r="A242" s="20"/>
      <c r="B242" s="21" t="s">
        <v>769</v>
      </c>
      <c r="C242" s="22">
        <v>1</v>
      </c>
      <c r="D242" s="22">
        <v>1</v>
      </c>
      <c r="E242" s="22">
        <f t="shared" si="13"/>
        <v>10000</v>
      </c>
      <c r="F242" s="22">
        <f t="shared" si="14"/>
        <v>10</v>
      </c>
      <c r="G242" s="3">
        <v>1</v>
      </c>
      <c r="H242" s="3">
        <f>G242*500000</f>
        <v>500000</v>
      </c>
      <c r="I242" s="3">
        <f>G242*100</f>
        <v>100</v>
      </c>
      <c r="J242" s="22" t="s">
        <v>584</v>
      </c>
      <c r="K242" s="6" t="s">
        <v>770</v>
      </c>
    </row>
    <row r="243" ht="16.5" spans="1:11">
      <c r="A243" s="20"/>
      <c r="B243" s="21"/>
      <c r="C243" s="22">
        <v>2</v>
      </c>
      <c r="D243" s="22">
        <f t="shared" ref="D243:D271" si="16">C243*5</f>
        <v>10</v>
      </c>
      <c r="E243" s="22">
        <f t="shared" si="13"/>
        <v>100000</v>
      </c>
      <c r="F243" s="22">
        <f t="shared" si="14"/>
        <v>100</v>
      </c>
      <c r="G243" s="4"/>
      <c r="H243" s="4"/>
      <c r="I243" s="4"/>
      <c r="J243" s="22" t="s">
        <v>586</v>
      </c>
      <c r="K243" s="23"/>
    </row>
    <row r="244" ht="16.5" spans="1:11">
      <c r="A244" s="20"/>
      <c r="B244" s="21"/>
      <c r="C244" s="22">
        <v>3</v>
      </c>
      <c r="D244" s="22">
        <f t="shared" si="16"/>
        <v>15</v>
      </c>
      <c r="E244" s="22">
        <f t="shared" si="13"/>
        <v>150000</v>
      </c>
      <c r="F244" s="22">
        <f t="shared" si="14"/>
        <v>150</v>
      </c>
      <c r="G244" s="4"/>
      <c r="H244" s="4"/>
      <c r="I244" s="4"/>
      <c r="J244" s="22" t="s">
        <v>587</v>
      </c>
      <c r="K244" s="23"/>
    </row>
    <row r="245" ht="16.5" spans="1:11">
      <c r="A245" s="20"/>
      <c r="B245" s="21"/>
      <c r="C245" s="22">
        <v>4</v>
      </c>
      <c r="D245" s="22">
        <f t="shared" si="16"/>
        <v>20</v>
      </c>
      <c r="E245" s="22">
        <f t="shared" si="13"/>
        <v>200000</v>
      </c>
      <c r="F245" s="22">
        <f t="shared" si="14"/>
        <v>200</v>
      </c>
      <c r="G245" s="4"/>
      <c r="H245" s="4"/>
      <c r="I245" s="4"/>
      <c r="J245" s="22" t="s">
        <v>588</v>
      </c>
      <c r="K245" s="23"/>
    </row>
    <row r="246" ht="16.5" spans="1:11">
      <c r="A246" s="20"/>
      <c r="B246" s="21"/>
      <c r="C246" s="22">
        <v>5</v>
      </c>
      <c r="D246" s="22">
        <f t="shared" si="16"/>
        <v>25</v>
      </c>
      <c r="E246" s="22">
        <f t="shared" si="13"/>
        <v>250000</v>
      </c>
      <c r="F246" s="22">
        <f t="shared" si="14"/>
        <v>250</v>
      </c>
      <c r="G246" s="5"/>
      <c r="H246" s="5"/>
      <c r="I246" s="5"/>
      <c r="J246" s="22" t="s">
        <v>589</v>
      </c>
      <c r="K246" s="7"/>
    </row>
    <row r="247" ht="16.5" spans="1:11">
      <c r="A247" s="20"/>
      <c r="B247" s="21"/>
      <c r="C247" s="22">
        <v>6</v>
      </c>
      <c r="D247" s="22">
        <f t="shared" si="16"/>
        <v>30</v>
      </c>
      <c r="E247" s="22">
        <f t="shared" si="13"/>
        <v>300000</v>
      </c>
      <c r="F247" s="22">
        <f t="shared" si="14"/>
        <v>300</v>
      </c>
      <c r="G247" s="3">
        <v>2</v>
      </c>
      <c r="H247" s="3">
        <f>G247*500000</f>
        <v>1000000</v>
      </c>
      <c r="I247" s="3">
        <f>G247*100</f>
        <v>200</v>
      </c>
      <c r="J247" s="22" t="s">
        <v>590</v>
      </c>
      <c r="K247" s="6" t="s">
        <v>771</v>
      </c>
    </row>
    <row r="248" ht="16.5" spans="1:11">
      <c r="A248" s="20"/>
      <c r="B248" s="21"/>
      <c r="C248" s="22">
        <v>7</v>
      </c>
      <c r="D248" s="22">
        <f t="shared" si="16"/>
        <v>35</v>
      </c>
      <c r="E248" s="22">
        <f t="shared" si="13"/>
        <v>350000</v>
      </c>
      <c r="F248" s="22">
        <f t="shared" si="14"/>
        <v>350</v>
      </c>
      <c r="G248" s="4"/>
      <c r="H248" s="4"/>
      <c r="I248" s="4"/>
      <c r="J248" s="22" t="s">
        <v>592</v>
      </c>
      <c r="K248" s="23"/>
    </row>
    <row r="249" ht="16.5" spans="1:11">
      <c r="A249" s="20"/>
      <c r="B249" s="21"/>
      <c r="C249" s="22">
        <v>8</v>
      </c>
      <c r="D249" s="22">
        <f t="shared" si="16"/>
        <v>40</v>
      </c>
      <c r="E249" s="22">
        <f t="shared" si="13"/>
        <v>400000</v>
      </c>
      <c r="F249" s="22">
        <f t="shared" si="14"/>
        <v>400</v>
      </c>
      <c r="G249" s="4"/>
      <c r="H249" s="4"/>
      <c r="I249" s="4"/>
      <c r="J249" s="22" t="s">
        <v>593</v>
      </c>
      <c r="K249" s="23"/>
    </row>
    <row r="250" ht="16.5" spans="1:11">
      <c r="A250" s="20"/>
      <c r="B250" s="21"/>
      <c r="C250" s="22">
        <v>9</v>
      </c>
      <c r="D250" s="22">
        <f t="shared" si="16"/>
        <v>45</v>
      </c>
      <c r="E250" s="22">
        <f t="shared" si="13"/>
        <v>450000</v>
      </c>
      <c r="F250" s="22">
        <f t="shared" si="14"/>
        <v>450</v>
      </c>
      <c r="G250" s="4"/>
      <c r="H250" s="4"/>
      <c r="I250" s="4"/>
      <c r="J250" s="22" t="s">
        <v>594</v>
      </c>
      <c r="K250" s="23"/>
    </row>
    <row r="251" ht="16.5" spans="1:11">
      <c r="A251" s="20"/>
      <c r="B251" s="21"/>
      <c r="C251" s="22">
        <v>10</v>
      </c>
      <c r="D251" s="22">
        <f t="shared" si="16"/>
        <v>50</v>
      </c>
      <c r="E251" s="22">
        <f t="shared" si="13"/>
        <v>500000</v>
      </c>
      <c r="F251" s="22">
        <f t="shared" si="14"/>
        <v>500</v>
      </c>
      <c r="G251" s="5"/>
      <c r="H251" s="5"/>
      <c r="I251" s="5"/>
      <c r="J251" s="22" t="s">
        <v>595</v>
      </c>
      <c r="K251" s="7"/>
    </row>
    <row r="252" ht="16.5" spans="1:11">
      <c r="A252" s="20"/>
      <c r="B252" s="21"/>
      <c r="C252" s="22">
        <v>11</v>
      </c>
      <c r="D252" s="22">
        <f t="shared" si="16"/>
        <v>55</v>
      </c>
      <c r="E252" s="22">
        <f t="shared" si="13"/>
        <v>550000</v>
      </c>
      <c r="F252" s="22">
        <f t="shared" si="14"/>
        <v>550</v>
      </c>
      <c r="G252" s="3">
        <v>3</v>
      </c>
      <c r="H252" s="3">
        <f>G252*500000</f>
        <v>1500000</v>
      </c>
      <c r="I252" s="3">
        <f>G252*100</f>
        <v>300</v>
      </c>
      <c r="J252" s="22" t="s">
        <v>596</v>
      </c>
      <c r="K252" s="6" t="s">
        <v>772</v>
      </c>
    </row>
    <row r="253" ht="16.5" spans="1:11">
      <c r="A253" s="20"/>
      <c r="B253" s="21"/>
      <c r="C253" s="22">
        <v>12</v>
      </c>
      <c r="D253" s="22">
        <f t="shared" si="16"/>
        <v>60</v>
      </c>
      <c r="E253" s="22">
        <f t="shared" si="13"/>
        <v>600000</v>
      </c>
      <c r="F253" s="22">
        <f t="shared" si="14"/>
        <v>600</v>
      </c>
      <c r="G253" s="4"/>
      <c r="H253" s="4"/>
      <c r="I253" s="4"/>
      <c r="J253" s="22" t="s">
        <v>598</v>
      </c>
      <c r="K253" s="23"/>
    </row>
    <row r="254" ht="16.5" spans="1:11">
      <c r="A254" s="20"/>
      <c r="B254" s="21"/>
      <c r="C254" s="22">
        <v>13</v>
      </c>
      <c r="D254" s="22">
        <f t="shared" si="16"/>
        <v>65</v>
      </c>
      <c r="E254" s="22">
        <f t="shared" si="13"/>
        <v>650000</v>
      </c>
      <c r="F254" s="22">
        <f t="shared" si="14"/>
        <v>650</v>
      </c>
      <c r="G254" s="4"/>
      <c r="H254" s="4"/>
      <c r="I254" s="4"/>
      <c r="J254" s="22" t="s">
        <v>599</v>
      </c>
      <c r="K254" s="23"/>
    </row>
    <row r="255" ht="16.5" spans="1:11">
      <c r="A255" s="20"/>
      <c r="B255" s="21"/>
      <c r="C255" s="22">
        <v>14</v>
      </c>
      <c r="D255" s="22">
        <f t="shared" si="16"/>
        <v>70</v>
      </c>
      <c r="E255" s="22">
        <f t="shared" si="13"/>
        <v>700000</v>
      </c>
      <c r="F255" s="22">
        <f t="shared" si="14"/>
        <v>700</v>
      </c>
      <c r="G255" s="4"/>
      <c r="H255" s="4"/>
      <c r="I255" s="4"/>
      <c r="J255" s="22" t="s">
        <v>600</v>
      </c>
      <c r="K255" s="23"/>
    </row>
    <row r="256" ht="16.5" spans="1:11">
      <c r="A256" s="20"/>
      <c r="B256" s="21"/>
      <c r="C256" s="22">
        <v>15</v>
      </c>
      <c r="D256" s="22">
        <f t="shared" si="16"/>
        <v>75</v>
      </c>
      <c r="E256" s="22">
        <f t="shared" si="13"/>
        <v>750000</v>
      </c>
      <c r="F256" s="22">
        <f t="shared" si="14"/>
        <v>750</v>
      </c>
      <c r="G256" s="5"/>
      <c r="H256" s="5"/>
      <c r="I256" s="5"/>
      <c r="J256" s="22" t="s">
        <v>601</v>
      </c>
      <c r="K256" s="7"/>
    </row>
    <row r="257" ht="16.5" spans="1:11">
      <c r="A257" s="20"/>
      <c r="B257" s="21"/>
      <c r="C257" s="22">
        <v>16</v>
      </c>
      <c r="D257" s="22">
        <f t="shared" si="16"/>
        <v>80</v>
      </c>
      <c r="E257" s="22">
        <f t="shared" si="13"/>
        <v>800000</v>
      </c>
      <c r="F257" s="22">
        <f t="shared" si="14"/>
        <v>800</v>
      </c>
      <c r="G257" s="3">
        <v>4</v>
      </c>
      <c r="H257" s="3">
        <f>G257*500000</f>
        <v>2000000</v>
      </c>
      <c r="I257" s="3">
        <f>G257*100</f>
        <v>400</v>
      </c>
      <c r="J257" s="22" t="s">
        <v>602</v>
      </c>
      <c r="K257" s="6" t="s">
        <v>773</v>
      </c>
    </row>
    <row r="258" ht="16.5" spans="1:11">
      <c r="A258" s="20"/>
      <c r="B258" s="21"/>
      <c r="C258" s="22">
        <v>17</v>
      </c>
      <c r="D258" s="22">
        <f t="shared" si="16"/>
        <v>85</v>
      </c>
      <c r="E258" s="22">
        <f t="shared" si="13"/>
        <v>850000</v>
      </c>
      <c r="F258" s="22">
        <f t="shared" si="14"/>
        <v>850</v>
      </c>
      <c r="G258" s="4"/>
      <c r="H258" s="4"/>
      <c r="I258" s="4"/>
      <c r="J258" s="22" t="s">
        <v>604</v>
      </c>
      <c r="K258" s="23"/>
    </row>
    <row r="259" ht="16.5" spans="1:11">
      <c r="A259" s="20"/>
      <c r="B259" s="21"/>
      <c r="C259" s="22">
        <v>18</v>
      </c>
      <c r="D259" s="22">
        <f t="shared" si="16"/>
        <v>90</v>
      </c>
      <c r="E259" s="22">
        <f t="shared" ref="E259:E301" si="17">D259*10000</f>
        <v>900000</v>
      </c>
      <c r="F259" s="22">
        <f t="shared" ref="F259:F301" si="18">D259*10</f>
        <v>900</v>
      </c>
      <c r="G259" s="4"/>
      <c r="H259" s="4"/>
      <c r="I259" s="4"/>
      <c r="J259" s="22" t="s">
        <v>605</v>
      </c>
      <c r="K259" s="23"/>
    </row>
    <row r="260" ht="16.5" spans="1:11">
      <c r="A260" s="20"/>
      <c r="B260" s="21"/>
      <c r="C260" s="22">
        <v>19</v>
      </c>
      <c r="D260" s="22">
        <f t="shared" si="16"/>
        <v>95</v>
      </c>
      <c r="E260" s="22">
        <f t="shared" si="17"/>
        <v>950000</v>
      </c>
      <c r="F260" s="22">
        <f t="shared" si="18"/>
        <v>950</v>
      </c>
      <c r="G260" s="4"/>
      <c r="H260" s="4"/>
      <c r="I260" s="4"/>
      <c r="J260" s="22" t="s">
        <v>606</v>
      </c>
      <c r="K260" s="23"/>
    </row>
    <row r="261" ht="16.5" spans="1:11">
      <c r="A261" s="20"/>
      <c r="B261" s="21"/>
      <c r="C261" s="22">
        <v>20</v>
      </c>
      <c r="D261" s="22">
        <f t="shared" si="16"/>
        <v>100</v>
      </c>
      <c r="E261" s="22">
        <f t="shared" si="17"/>
        <v>1000000</v>
      </c>
      <c r="F261" s="22">
        <f t="shared" si="18"/>
        <v>1000</v>
      </c>
      <c r="G261" s="5"/>
      <c r="H261" s="5"/>
      <c r="I261" s="5"/>
      <c r="J261" s="22" t="s">
        <v>607</v>
      </c>
      <c r="K261" s="7"/>
    </row>
    <row r="262" ht="16.5" spans="1:11">
      <c r="A262" s="20"/>
      <c r="B262" s="21"/>
      <c r="C262" s="22">
        <v>21</v>
      </c>
      <c r="D262" s="22">
        <f t="shared" si="16"/>
        <v>105</v>
      </c>
      <c r="E262" s="22">
        <f t="shared" si="17"/>
        <v>1050000</v>
      </c>
      <c r="F262" s="22">
        <f t="shared" si="18"/>
        <v>1050</v>
      </c>
      <c r="G262" s="3">
        <v>5</v>
      </c>
      <c r="H262" s="3">
        <f>G262*500000</f>
        <v>2500000</v>
      </c>
      <c r="I262" s="3">
        <f>G262*100</f>
        <v>500</v>
      </c>
      <c r="J262" s="22" t="s">
        <v>608</v>
      </c>
      <c r="K262" s="6" t="s">
        <v>774</v>
      </c>
    </row>
    <row r="263" ht="16.5" spans="1:11">
      <c r="A263" s="20"/>
      <c r="B263" s="21"/>
      <c r="C263" s="22">
        <v>22</v>
      </c>
      <c r="D263" s="22">
        <f t="shared" si="16"/>
        <v>110</v>
      </c>
      <c r="E263" s="22">
        <f t="shared" si="17"/>
        <v>1100000</v>
      </c>
      <c r="F263" s="22">
        <f t="shared" si="18"/>
        <v>1100</v>
      </c>
      <c r="G263" s="4"/>
      <c r="H263" s="4"/>
      <c r="I263" s="4"/>
      <c r="J263" s="22" t="s">
        <v>610</v>
      </c>
      <c r="K263" s="23"/>
    </row>
    <row r="264" ht="16.5" spans="1:11">
      <c r="A264" s="20"/>
      <c r="B264" s="21"/>
      <c r="C264" s="22">
        <v>23</v>
      </c>
      <c r="D264" s="22">
        <f t="shared" si="16"/>
        <v>115</v>
      </c>
      <c r="E264" s="22">
        <f t="shared" si="17"/>
        <v>1150000</v>
      </c>
      <c r="F264" s="22">
        <f t="shared" si="18"/>
        <v>1150</v>
      </c>
      <c r="G264" s="4"/>
      <c r="H264" s="4"/>
      <c r="I264" s="4"/>
      <c r="J264" s="22" t="s">
        <v>611</v>
      </c>
      <c r="K264" s="23"/>
    </row>
    <row r="265" ht="16.5" spans="1:11">
      <c r="A265" s="20"/>
      <c r="B265" s="21"/>
      <c r="C265" s="22">
        <v>24</v>
      </c>
      <c r="D265" s="22">
        <f t="shared" si="16"/>
        <v>120</v>
      </c>
      <c r="E265" s="22">
        <f t="shared" si="17"/>
        <v>1200000</v>
      </c>
      <c r="F265" s="22">
        <f t="shared" si="18"/>
        <v>1200</v>
      </c>
      <c r="G265" s="4"/>
      <c r="H265" s="4"/>
      <c r="I265" s="4"/>
      <c r="J265" s="22" t="s">
        <v>612</v>
      </c>
      <c r="K265" s="23"/>
    </row>
    <row r="266" ht="16.5" spans="1:11">
      <c r="A266" s="20"/>
      <c r="B266" s="21"/>
      <c r="C266" s="22">
        <v>25</v>
      </c>
      <c r="D266" s="22">
        <f t="shared" si="16"/>
        <v>125</v>
      </c>
      <c r="E266" s="22">
        <f t="shared" si="17"/>
        <v>1250000</v>
      </c>
      <c r="F266" s="22">
        <f t="shared" si="18"/>
        <v>1250</v>
      </c>
      <c r="G266" s="5"/>
      <c r="H266" s="5"/>
      <c r="I266" s="5"/>
      <c r="J266" s="22" t="s">
        <v>613</v>
      </c>
      <c r="K266" s="7"/>
    </row>
    <row r="267" ht="16.5" spans="1:11">
      <c r="A267" s="20"/>
      <c r="B267" s="21"/>
      <c r="C267" s="22">
        <v>26</v>
      </c>
      <c r="D267" s="22">
        <f t="shared" si="16"/>
        <v>130</v>
      </c>
      <c r="E267" s="22">
        <f t="shared" si="17"/>
        <v>1300000</v>
      </c>
      <c r="F267" s="22">
        <f t="shared" si="18"/>
        <v>1300</v>
      </c>
      <c r="G267" s="3">
        <v>6</v>
      </c>
      <c r="H267" s="3">
        <f>G267*500000</f>
        <v>3000000</v>
      </c>
      <c r="I267" s="3">
        <f>G267*100</f>
        <v>600</v>
      </c>
      <c r="J267" s="22" t="s">
        <v>614</v>
      </c>
      <c r="K267" s="6" t="s">
        <v>775</v>
      </c>
    </row>
    <row r="268" ht="16.5" spans="1:11">
      <c r="A268" s="20"/>
      <c r="B268" s="21"/>
      <c r="C268" s="22">
        <v>27</v>
      </c>
      <c r="D268" s="22">
        <f t="shared" si="16"/>
        <v>135</v>
      </c>
      <c r="E268" s="22">
        <f t="shared" si="17"/>
        <v>1350000</v>
      </c>
      <c r="F268" s="22">
        <f t="shared" si="18"/>
        <v>1350</v>
      </c>
      <c r="G268" s="4"/>
      <c r="H268" s="4"/>
      <c r="I268" s="4"/>
      <c r="J268" s="22" t="s">
        <v>616</v>
      </c>
      <c r="K268" s="23"/>
    </row>
    <row r="269" ht="16.5" spans="1:11">
      <c r="A269" s="20"/>
      <c r="B269" s="21"/>
      <c r="C269" s="22">
        <v>28</v>
      </c>
      <c r="D269" s="22">
        <f t="shared" si="16"/>
        <v>140</v>
      </c>
      <c r="E269" s="22">
        <f t="shared" si="17"/>
        <v>1400000</v>
      </c>
      <c r="F269" s="22">
        <f t="shared" si="18"/>
        <v>1400</v>
      </c>
      <c r="G269" s="4"/>
      <c r="H269" s="4"/>
      <c r="I269" s="4"/>
      <c r="J269" s="22" t="s">
        <v>617</v>
      </c>
      <c r="K269" s="23"/>
    </row>
    <row r="270" ht="16.5" spans="1:11">
      <c r="A270" s="20"/>
      <c r="B270" s="21"/>
      <c r="C270" s="22">
        <v>29</v>
      </c>
      <c r="D270" s="22">
        <f t="shared" si="16"/>
        <v>145</v>
      </c>
      <c r="E270" s="22">
        <f t="shared" si="17"/>
        <v>1450000</v>
      </c>
      <c r="F270" s="22">
        <f t="shared" si="18"/>
        <v>1450</v>
      </c>
      <c r="G270" s="4"/>
      <c r="H270" s="4"/>
      <c r="I270" s="4"/>
      <c r="J270" s="22" t="s">
        <v>618</v>
      </c>
      <c r="K270" s="23"/>
    </row>
    <row r="271" ht="16.5" spans="1:11">
      <c r="A271" s="20"/>
      <c r="B271" s="21"/>
      <c r="C271" s="22">
        <v>30</v>
      </c>
      <c r="D271" s="22">
        <f t="shared" si="16"/>
        <v>150</v>
      </c>
      <c r="E271" s="22">
        <f t="shared" si="17"/>
        <v>1500000</v>
      </c>
      <c r="F271" s="22">
        <f t="shared" si="18"/>
        <v>1500</v>
      </c>
      <c r="G271" s="5"/>
      <c r="H271" s="5"/>
      <c r="I271" s="5"/>
      <c r="J271" s="22" t="s">
        <v>619</v>
      </c>
      <c r="K271" s="7"/>
    </row>
    <row r="272" ht="16.5" spans="1:11">
      <c r="A272" s="20"/>
      <c r="B272" s="21" t="s">
        <v>776</v>
      </c>
      <c r="C272" s="22">
        <v>1</v>
      </c>
      <c r="D272" s="22">
        <v>1</v>
      </c>
      <c r="E272" s="22">
        <f t="shared" si="17"/>
        <v>10000</v>
      </c>
      <c r="F272" s="22">
        <f t="shared" si="18"/>
        <v>10</v>
      </c>
      <c r="G272" s="3">
        <v>1</v>
      </c>
      <c r="H272" s="3">
        <f>G272*500000</f>
        <v>500000</v>
      </c>
      <c r="I272" s="3">
        <f>G272*100</f>
        <v>100</v>
      </c>
      <c r="J272" s="22" t="s">
        <v>621</v>
      </c>
      <c r="K272" s="6" t="s">
        <v>777</v>
      </c>
    </row>
    <row r="273" ht="16.5" spans="1:11">
      <c r="A273" s="20"/>
      <c r="B273" s="21"/>
      <c r="C273" s="22">
        <v>2</v>
      </c>
      <c r="D273" s="22">
        <f t="shared" ref="D273:D301" si="19">C273*5</f>
        <v>10</v>
      </c>
      <c r="E273" s="22">
        <f t="shared" si="17"/>
        <v>100000</v>
      </c>
      <c r="F273" s="22">
        <f t="shared" si="18"/>
        <v>100</v>
      </c>
      <c r="G273" s="4"/>
      <c r="H273" s="4"/>
      <c r="I273" s="4"/>
      <c r="J273" s="22" t="s">
        <v>623</v>
      </c>
      <c r="K273" s="23"/>
    </row>
    <row r="274" ht="16.5" spans="1:11">
      <c r="A274" s="20"/>
      <c r="B274" s="21"/>
      <c r="C274" s="22">
        <v>3</v>
      </c>
      <c r="D274" s="22">
        <f t="shared" si="19"/>
        <v>15</v>
      </c>
      <c r="E274" s="22">
        <f t="shared" si="17"/>
        <v>150000</v>
      </c>
      <c r="F274" s="22">
        <f t="shared" si="18"/>
        <v>150</v>
      </c>
      <c r="G274" s="4"/>
      <c r="H274" s="4"/>
      <c r="I274" s="4"/>
      <c r="J274" s="22" t="s">
        <v>624</v>
      </c>
      <c r="K274" s="23"/>
    </row>
    <row r="275" ht="16.5" spans="1:11">
      <c r="A275" s="20"/>
      <c r="B275" s="21"/>
      <c r="C275" s="22">
        <v>4</v>
      </c>
      <c r="D275" s="22">
        <f t="shared" si="19"/>
        <v>20</v>
      </c>
      <c r="E275" s="22">
        <f t="shared" si="17"/>
        <v>200000</v>
      </c>
      <c r="F275" s="22">
        <f t="shared" si="18"/>
        <v>200</v>
      </c>
      <c r="G275" s="4"/>
      <c r="H275" s="4"/>
      <c r="I275" s="4"/>
      <c r="J275" s="22" t="s">
        <v>625</v>
      </c>
      <c r="K275" s="23"/>
    </row>
    <row r="276" ht="16.5" spans="1:11">
      <c r="A276" s="20"/>
      <c r="B276" s="21"/>
      <c r="C276" s="22">
        <v>5</v>
      </c>
      <c r="D276" s="22">
        <f t="shared" si="19"/>
        <v>25</v>
      </c>
      <c r="E276" s="22">
        <f t="shared" si="17"/>
        <v>250000</v>
      </c>
      <c r="F276" s="22">
        <f t="shared" si="18"/>
        <v>250</v>
      </c>
      <c r="G276" s="5"/>
      <c r="H276" s="5"/>
      <c r="I276" s="5"/>
      <c r="J276" s="22" t="s">
        <v>626</v>
      </c>
      <c r="K276" s="7"/>
    </row>
    <row r="277" ht="16.5" spans="1:11">
      <c r="A277" s="20"/>
      <c r="B277" s="21"/>
      <c r="C277" s="22">
        <v>6</v>
      </c>
      <c r="D277" s="22">
        <f t="shared" si="19"/>
        <v>30</v>
      </c>
      <c r="E277" s="22">
        <f t="shared" si="17"/>
        <v>300000</v>
      </c>
      <c r="F277" s="22">
        <f t="shared" si="18"/>
        <v>300</v>
      </c>
      <c r="G277" s="3">
        <v>2</v>
      </c>
      <c r="H277" s="3">
        <f>G277*500000</f>
        <v>1000000</v>
      </c>
      <c r="I277" s="3">
        <f>G277*100</f>
        <v>200</v>
      </c>
      <c r="J277" s="22" t="s">
        <v>627</v>
      </c>
      <c r="K277" s="6" t="s">
        <v>778</v>
      </c>
    </row>
    <row r="278" ht="16.5" spans="1:11">
      <c r="A278" s="20"/>
      <c r="B278" s="21"/>
      <c r="C278" s="22">
        <v>7</v>
      </c>
      <c r="D278" s="22">
        <f t="shared" si="19"/>
        <v>35</v>
      </c>
      <c r="E278" s="22">
        <f t="shared" si="17"/>
        <v>350000</v>
      </c>
      <c r="F278" s="22">
        <f t="shared" si="18"/>
        <v>350</v>
      </c>
      <c r="G278" s="4"/>
      <c r="H278" s="4"/>
      <c r="I278" s="4"/>
      <c r="J278" s="22" t="s">
        <v>629</v>
      </c>
      <c r="K278" s="23"/>
    </row>
    <row r="279" ht="16.5" spans="1:11">
      <c r="A279" s="20"/>
      <c r="B279" s="21"/>
      <c r="C279" s="22">
        <v>8</v>
      </c>
      <c r="D279" s="22">
        <f t="shared" si="19"/>
        <v>40</v>
      </c>
      <c r="E279" s="22">
        <f t="shared" si="17"/>
        <v>400000</v>
      </c>
      <c r="F279" s="22">
        <f t="shared" si="18"/>
        <v>400</v>
      </c>
      <c r="G279" s="4"/>
      <c r="H279" s="4"/>
      <c r="I279" s="4"/>
      <c r="J279" s="22" t="s">
        <v>630</v>
      </c>
      <c r="K279" s="23"/>
    </row>
    <row r="280" ht="16.5" spans="1:11">
      <c r="A280" s="20"/>
      <c r="B280" s="21"/>
      <c r="C280" s="22">
        <v>9</v>
      </c>
      <c r="D280" s="22">
        <f t="shared" si="19"/>
        <v>45</v>
      </c>
      <c r="E280" s="22">
        <f t="shared" si="17"/>
        <v>450000</v>
      </c>
      <c r="F280" s="22">
        <f t="shared" si="18"/>
        <v>450</v>
      </c>
      <c r="G280" s="4"/>
      <c r="H280" s="4"/>
      <c r="I280" s="4"/>
      <c r="J280" s="22" t="s">
        <v>631</v>
      </c>
      <c r="K280" s="23"/>
    </row>
    <row r="281" ht="16.5" spans="1:11">
      <c r="A281" s="20"/>
      <c r="B281" s="21"/>
      <c r="C281" s="22">
        <v>10</v>
      </c>
      <c r="D281" s="22">
        <f t="shared" si="19"/>
        <v>50</v>
      </c>
      <c r="E281" s="22">
        <f t="shared" si="17"/>
        <v>500000</v>
      </c>
      <c r="F281" s="22">
        <f t="shared" si="18"/>
        <v>500</v>
      </c>
      <c r="G281" s="5"/>
      <c r="H281" s="5"/>
      <c r="I281" s="5"/>
      <c r="J281" s="22" t="s">
        <v>632</v>
      </c>
      <c r="K281" s="7"/>
    </row>
    <row r="282" ht="16.5" spans="1:11">
      <c r="A282" s="20"/>
      <c r="B282" s="21"/>
      <c r="C282" s="22">
        <v>11</v>
      </c>
      <c r="D282" s="22">
        <f t="shared" si="19"/>
        <v>55</v>
      </c>
      <c r="E282" s="22">
        <f t="shared" si="17"/>
        <v>550000</v>
      </c>
      <c r="F282" s="22">
        <f t="shared" si="18"/>
        <v>550</v>
      </c>
      <c r="G282" s="3">
        <v>3</v>
      </c>
      <c r="H282" s="3">
        <f>G282*500000</f>
        <v>1500000</v>
      </c>
      <c r="I282" s="3">
        <f>G282*100</f>
        <v>300</v>
      </c>
      <c r="J282" s="22" t="s">
        <v>633</v>
      </c>
      <c r="K282" s="6" t="s">
        <v>779</v>
      </c>
    </row>
    <row r="283" ht="16.5" spans="1:11">
      <c r="A283" s="20"/>
      <c r="B283" s="21"/>
      <c r="C283" s="22">
        <v>12</v>
      </c>
      <c r="D283" s="22">
        <f t="shared" si="19"/>
        <v>60</v>
      </c>
      <c r="E283" s="22">
        <f t="shared" si="17"/>
        <v>600000</v>
      </c>
      <c r="F283" s="22">
        <f t="shared" si="18"/>
        <v>600</v>
      </c>
      <c r="G283" s="4"/>
      <c r="H283" s="4"/>
      <c r="I283" s="4"/>
      <c r="J283" s="22" t="s">
        <v>635</v>
      </c>
      <c r="K283" s="23"/>
    </row>
    <row r="284" ht="16.5" spans="1:11">
      <c r="A284" s="20"/>
      <c r="B284" s="21"/>
      <c r="C284" s="22">
        <v>13</v>
      </c>
      <c r="D284" s="22">
        <f t="shared" si="19"/>
        <v>65</v>
      </c>
      <c r="E284" s="22">
        <f t="shared" si="17"/>
        <v>650000</v>
      </c>
      <c r="F284" s="22">
        <f t="shared" si="18"/>
        <v>650</v>
      </c>
      <c r="G284" s="4"/>
      <c r="H284" s="4"/>
      <c r="I284" s="4"/>
      <c r="J284" s="22" t="s">
        <v>636</v>
      </c>
      <c r="K284" s="23"/>
    </row>
    <row r="285" ht="16.5" spans="1:11">
      <c r="A285" s="20"/>
      <c r="B285" s="21"/>
      <c r="C285" s="22">
        <v>14</v>
      </c>
      <c r="D285" s="22">
        <f t="shared" si="19"/>
        <v>70</v>
      </c>
      <c r="E285" s="22">
        <f t="shared" si="17"/>
        <v>700000</v>
      </c>
      <c r="F285" s="22">
        <f t="shared" si="18"/>
        <v>700</v>
      </c>
      <c r="G285" s="4"/>
      <c r="H285" s="4"/>
      <c r="I285" s="4"/>
      <c r="J285" s="22" t="s">
        <v>637</v>
      </c>
      <c r="K285" s="23"/>
    </row>
    <row r="286" ht="16.5" spans="1:11">
      <c r="A286" s="20"/>
      <c r="B286" s="21"/>
      <c r="C286" s="22">
        <v>15</v>
      </c>
      <c r="D286" s="22">
        <f t="shared" si="19"/>
        <v>75</v>
      </c>
      <c r="E286" s="22">
        <f t="shared" si="17"/>
        <v>750000</v>
      </c>
      <c r="F286" s="22">
        <f t="shared" si="18"/>
        <v>750</v>
      </c>
      <c r="G286" s="5"/>
      <c r="H286" s="5"/>
      <c r="I286" s="5"/>
      <c r="J286" s="22" t="s">
        <v>638</v>
      </c>
      <c r="K286" s="7"/>
    </row>
    <row r="287" ht="16.5" spans="1:11">
      <c r="A287" s="20"/>
      <c r="B287" s="21"/>
      <c r="C287" s="22">
        <v>16</v>
      </c>
      <c r="D287" s="22">
        <f t="shared" si="19"/>
        <v>80</v>
      </c>
      <c r="E287" s="22">
        <f t="shared" si="17"/>
        <v>800000</v>
      </c>
      <c r="F287" s="22">
        <f t="shared" si="18"/>
        <v>800</v>
      </c>
      <c r="G287" s="3">
        <v>4</v>
      </c>
      <c r="H287" s="3">
        <f>G287*500000</f>
        <v>2000000</v>
      </c>
      <c r="I287" s="3">
        <f>G287*100</f>
        <v>400</v>
      </c>
      <c r="J287" s="22" t="s">
        <v>639</v>
      </c>
      <c r="K287" s="6" t="s">
        <v>780</v>
      </c>
    </row>
    <row r="288" ht="16.5" spans="1:11">
      <c r="A288" s="20"/>
      <c r="B288" s="21"/>
      <c r="C288" s="22">
        <v>17</v>
      </c>
      <c r="D288" s="22">
        <f t="shared" si="19"/>
        <v>85</v>
      </c>
      <c r="E288" s="22">
        <f t="shared" si="17"/>
        <v>850000</v>
      </c>
      <c r="F288" s="22">
        <f t="shared" si="18"/>
        <v>850</v>
      </c>
      <c r="G288" s="4"/>
      <c r="H288" s="4"/>
      <c r="I288" s="4"/>
      <c r="J288" s="22" t="s">
        <v>641</v>
      </c>
      <c r="K288" s="23"/>
    </row>
    <row r="289" ht="16.5" spans="1:11">
      <c r="A289" s="20"/>
      <c r="B289" s="21"/>
      <c r="C289" s="22">
        <v>18</v>
      </c>
      <c r="D289" s="22">
        <f t="shared" si="19"/>
        <v>90</v>
      </c>
      <c r="E289" s="22">
        <f t="shared" si="17"/>
        <v>900000</v>
      </c>
      <c r="F289" s="22">
        <f t="shared" si="18"/>
        <v>900</v>
      </c>
      <c r="G289" s="4"/>
      <c r="H289" s="4"/>
      <c r="I289" s="4"/>
      <c r="J289" s="22" t="s">
        <v>642</v>
      </c>
      <c r="K289" s="23"/>
    </row>
    <row r="290" ht="16.5" spans="1:11">
      <c r="A290" s="20"/>
      <c r="B290" s="21"/>
      <c r="C290" s="22">
        <v>19</v>
      </c>
      <c r="D290" s="22">
        <f t="shared" si="19"/>
        <v>95</v>
      </c>
      <c r="E290" s="22">
        <f t="shared" si="17"/>
        <v>950000</v>
      </c>
      <c r="F290" s="22">
        <f t="shared" si="18"/>
        <v>950</v>
      </c>
      <c r="G290" s="4"/>
      <c r="H290" s="4"/>
      <c r="I290" s="4"/>
      <c r="J290" s="22" t="s">
        <v>643</v>
      </c>
      <c r="K290" s="23"/>
    </row>
    <row r="291" ht="16.5" spans="1:11">
      <c r="A291" s="20"/>
      <c r="B291" s="21"/>
      <c r="C291" s="22">
        <v>20</v>
      </c>
      <c r="D291" s="22">
        <f t="shared" si="19"/>
        <v>100</v>
      </c>
      <c r="E291" s="22">
        <f t="shared" si="17"/>
        <v>1000000</v>
      </c>
      <c r="F291" s="22">
        <f t="shared" si="18"/>
        <v>1000</v>
      </c>
      <c r="G291" s="5"/>
      <c r="H291" s="5"/>
      <c r="I291" s="5"/>
      <c r="J291" s="22" t="s">
        <v>644</v>
      </c>
      <c r="K291" s="7"/>
    </row>
    <row r="292" ht="16.5" spans="1:11">
      <c r="A292" s="20"/>
      <c r="B292" s="21"/>
      <c r="C292" s="22">
        <v>21</v>
      </c>
      <c r="D292" s="22">
        <f t="shared" si="19"/>
        <v>105</v>
      </c>
      <c r="E292" s="22">
        <f t="shared" si="17"/>
        <v>1050000</v>
      </c>
      <c r="F292" s="22">
        <f t="shared" si="18"/>
        <v>1050</v>
      </c>
      <c r="G292" s="3">
        <v>5</v>
      </c>
      <c r="H292" s="3">
        <f>G292*500000</f>
        <v>2500000</v>
      </c>
      <c r="I292" s="3">
        <f>G292*100</f>
        <v>500</v>
      </c>
      <c r="J292" s="22" t="s">
        <v>645</v>
      </c>
      <c r="K292" s="6" t="s">
        <v>781</v>
      </c>
    </row>
    <row r="293" ht="16.5" spans="1:11">
      <c r="A293" s="20"/>
      <c r="B293" s="21"/>
      <c r="C293" s="22">
        <v>22</v>
      </c>
      <c r="D293" s="22">
        <f t="shared" si="19"/>
        <v>110</v>
      </c>
      <c r="E293" s="22">
        <f t="shared" si="17"/>
        <v>1100000</v>
      </c>
      <c r="F293" s="22">
        <f t="shared" si="18"/>
        <v>1100</v>
      </c>
      <c r="G293" s="4"/>
      <c r="H293" s="4"/>
      <c r="I293" s="4"/>
      <c r="J293" s="22" t="s">
        <v>647</v>
      </c>
      <c r="K293" s="23"/>
    </row>
    <row r="294" ht="16.5" spans="1:11">
      <c r="A294" s="20"/>
      <c r="B294" s="21"/>
      <c r="C294" s="22">
        <v>23</v>
      </c>
      <c r="D294" s="22">
        <f t="shared" si="19"/>
        <v>115</v>
      </c>
      <c r="E294" s="22">
        <f t="shared" si="17"/>
        <v>1150000</v>
      </c>
      <c r="F294" s="22">
        <f t="shared" si="18"/>
        <v>1150</v>
      </c>
      <c r="G294" s="4"/>
      <c r="H294" s="4"/>
      <c r="I294" s="4"/>
      <c r="J294" s="22" t="s">
        <v>648</v>
      </c>
      <c r="K294" s="23"/>
    </row>
    <row r="295" ht="16.5" spans="1:11">
      <c r="A295" s="20"/>
      <c r="B295" s="21"/>
      <c r="C295" s="22">
        <v>24</v>
      </c>
      <c r="D295" s="22">
        <f t="shared" si="19"/>
        <v>120</v>
      </c>
      <c r="E295" s="22">
        <f t="shared" si="17"/>
        <v>1200000</v>
      </c>
      <c r="F295" s="22">
        <f t="shared" si="18"/>
        <v>1200</v>
      </c>
      <c r="G295" s="4"/>
      <c r="H295" s="4"/>
      <c r="I295" s="4"/>
      <c r="J295" s="22" t="s">
        <v>649</v>
      </c>
      <c r="K295" s="23"/>
    </row>
    <row r="296" ht="16.5" spans="1:11">
      <c r="A296" s="20"/>
      <c r="B296" s="21"/>
      <c r="C296" s="22">
        <v>25</v>
      </c>
      <c r="D296" s="22">
        <f t="shared" si="19"/>
        <v>125</v>
      </c>
      <c r="E296" s="22">
        <f t="shared" si="17"/>
        <v>1250000</v>
      </c>
      <c r="F296" s="22">
        <f t="shared" si="18"/>
        <v>1250</v>
      </c>
      <c r="G296" s="5"/>
      <c r="H296" s="5"/>
      <c r="I296" s="5"/>
      <c r="J296" s="22" t="s">
        <v>650</v>
      </c>
      <c r="K296" s="7"/>
    </row>
    <row r="297" ht="16.5" spans="1:11">
      <c r="A297" s="20"/>
      <c r="B297" s="21"/>
      <c r="C297" s="22">
        <v>26</v>
      </c>
      <c r="D297" s="22">
        <f t="shared" si="19"/>
        <v>130</v>
      </c>
      <c r="E297" s="22">
        <f t="shared" si="17"/>
        <v>1300000</v>
      </c>
      <c r="F297" s="22">
        <f t="shared" si="18"/>
        <v>1300</v>
      </c>
      <c r="G297" s="3">
        <v>6</v>
      </c>
      <c r="H297" s="3">
        <f>G297*500000</f>
        <v>3000000</v>
      </c>
      <c r="I297" s="3">
        <f>G297*100</f>
        <v>600</v>
      </c>
      <c r="J297" s="22" t="s">
        <v>651</v>
      </c>
      <c r="K297" s="6" t="s">
        <v>782</v>
      </c>
    </row>
    <row r="298" ht="16.5" spans="1:11">
      <c r="A298" s="20"/>
      <c r="B298" s="21"/>
      <c r="C298" s="22">
        <v>27</v>
      </c>
      <c r="D298" s="22">
        <f t="shared" si="19"/>
        <v>135</v>
      </c>
      <c r="E298" s="22">
        <f t="shared" si="17"/>
        <v>1350000</v>
      </c>
      <c r="F298" s="22">
        <f t="shared" si="18"/>
        <v>1350</v>
      </c>
      <c r="G298" s="4"/>
      <c r="H298" s="4"/>
      <c r="I298" s="4"/>
      <c r="J298" s="22" t="s">
        <v>653</v>
      </c>
      <c r="K298" s="23"/>
    </row>
    <row r="299" ht="16.5" spans="1:11">
      <c r="A299" s="20"/>
      <c r="B299" s="21"/>
      <c r="C299" s="22">
        <v>28</v>
      </c>
      <c r="D299" s="22">
        <f t="shared" si="19"/>
        <v>140</v>
      </c>
      <c r="E299" s="22">
        <f t="shared" si="17"/>
        <v>1400000</v>
      </c>
      <c r="F299" s="22">
        <f t="shared" si="18"/>
        <v>1400</v>
      </c>
      <c r="G299" s="4"/>
      <c r="H299" s="4"/>
      <c r="I299" s="4"/>
      <c r="J299" s="22" t="s">
        <v>654</v>
      </c>
      <c r="K299" s="23"/>
    </row>
    <row r="300" ht="16.5" spans="1:11">
      <c r="A300" s="20"/>
      <c r="B300" s="21"/>
      <c r="C300" s="22">
        <v>29</v>
      </c>
      <c r="D300" s="22">
        <f t="shared" si="19"/>
        <v>145</v>
      </c>
      <c r="E300" s="22">
        <f t="shared" si="17"/>
        <v>1450000</v>
      </c>
      <c r="F300" s="22">
        <f t="shared" si="18"/>
        <v>1450</v>
      </c>
      <c r="G300" s="4"/>
      <c r="H300" s="4"/>
      <c r="I300" s="4"/>
      <c r="J300" s="22" t="s">
        <v>655</v>
      </c>
      <c r="K300" s="23"/>
    </row>
    <row r="301" ht="16.5" spans="1:11">
      <c r="A301" s="20"/>
      <c r="B301" s="21"/>
      <c r="C301" s="22">
        <v>30</v>
      </c>
      <c r="D301" s="22">
        <f t="shared" si="19"/>
        <v>150</v>
      </c>
      <c r="E301" s="22">
        <f t="shared" si="17"/>
        <v>1500000</v>
      </c>
      <c r="F301" s="22">
        <f t="shared" si="18"/>
        <v>1500</v>
      </c>
      <c r="G301" s="5"/>
      <c r="H301" s="5"/>
      <c r="I301" s="5"/>
      <c r="J301" s="22" t="s">
        <v>656</v>
      </c>
      <c r="K301" s="7"/>
    </row>
  </sheetData>
  <mergeCells count="252">
    <mergeCell ref="A2:A151"/>
    <mergeCell ref="A152:A301"/>
    <mergeCell ref="B2:B31"/>
    <mergeCell ref="B32:B61"/>
    <mergeCell ref="B62:B91"/>
    <mergeCell ref="B92:B121"/>
    <mergeCell ref="B122:B151"/>
    <mergeCell ref="B152:B181"/>
    <mergeCell ref="B182:B211"/>
    <mergeCell ref="B212:B241"/>
    <mergeCell ref="B242:B271"/>
    <mergeCell ref="B272:B301"/>
    <mergeCell ref="G2:G6"/>
    <mergeCell ref="G7:G11"/>
    <mergeCell ref="G12:G16"/>
    <mergeCell ref="G17:G21"/>
    <mergeCell ref="G22:G26"/>
    <mergeCell ref="G27:G31"/>
    <mergeCell ref="G32:G36"/>
    <mergeCell ref="G37:G41"/>
    <mergeCell ref="G42:G46"/>
    <mergeCell ref="G47:G51"/>
    <mergeCell ref="G52:G56"/>
    <mergeCell ref="G57:G61"/>
    <mergeCell ref="G62:G66"/>
    <mergeCell ref="G67:G71"/>
    <mergeCell ref="G72:G76"/>
    <mergeCell ref="G77:G81"/>
    <mergeCell ref="G82:G86"/>
    <mergeCell ref="G87:G91"/>
    <mergeCell ref="G92:G96"/>
    <mergeCell ref="G97:G101"/>
    <mergeCell ref="G102:G106"/>
    <mergeCell ref="G107:G111"/>
    <mergeCell ref="G112:G116"/>
    <mergeCell ref="G117:G121"/>
    <mergeCell ref="G122:G126"/>
    <mergeCell ref="G127:G131"/>
    <mergeCell ref="G132:G136"/>
    <mergeCell ref="G137:G141"/>
    <mergeCell ref="G142:G146"/>
    <mergeCell ref="G147:G151"/>
    <mergeCell ref="G152:G156"/>
    <mergeCell ref="G157:G161"/>
    <mergeCell ref="G162:G166"/>
    <mergeCell ref="G167:G171"/>
    <mergeCell ref="G172:G176"/>
    <mergeCell ref="G177:G181"/>
    <mergeCell ref="G182:G186"/>
    <mergeCell ref="G187:G191"/>
    <mergeCell ref="G192:G196"/>
    <mergeCell ref="G197:G201"/>
    <mergeCell ref="G202:G206"/>
    <mergeCell ref="G207:G211"/>
    <mergeCell ref="G212:G216"/>
    <mergeCell ref="G217:G221"/>
    <mergeCell ref="G222:G226"/>
    <mergeCell ref="G227:G231"/>
    <mergeCell ref="G232:G236"/>
    <mergeCell ref="G237:G241"/>
    <mergeCell ref="G242:G246"/>
    <mergeCell ref="G247:G251"/>
    <mergeCell ref="G252:G256"/>
    <mergeCell ref="G257:G261"/>
    <mergeCell ref="G262:G266"/>
    <mergeCell ref="G267:G271"/>
    <mergeCell ref="G272:G276"/>
    <mergeCell ref="G277:G281"/>
    <mergeCell ref="G282:G286"/>
    <mergeCell ref="G287:G291"/>
    <mergeCell ref="G292:G296"/>
    <mergeCell ref="G297:G301"/>
    <mergeCell ref="H2:H6"/>
    <mergeCell ref="H7:H11"/>
    <mergeCell ref="H12:H16"/>
    <mergeCell ref="H17:H21"/>
    <mergeCell ref="H22:H26"/>
    <mergeCell ref="H27:H31"/>
    <mergeCell ref="H32:H36"/>
    <mergeCell ref="H37:H41"/>
    <mergeCell ref="H42:H46"/>
    <mergeCell ref="H47:H51"/>
    <mergeCell ref="H52:H56"/>
    <mergeCell ref="H57:H61"/>
    <mergeCell ref="H62:H66"/>
    <mergeCell ref="H67:H71"/>
    <mergeCell ref="H72:H76"/>
    <mergeCell ref="H77:H81"/>
    <mergeCell ref="H82:H86"/>
    <mergeCell ref="H87:H91"/>
    <mergeCell ref="H92:H96"/>
    <mergeCell ref="H97:H101"/>
    <mergeCell ref="H102:H106"/>
    <mergeCell ref="H107:H111"/>
    <mergeCell ref="H112:H116"/>
    <mergeCell ref="H117:H121"/>
    <mergeCell ref="H122:H126"/>
    <mergeCell ref="H127:H131"/>
    <mergeCell ref="H132:H136"/>
    <mergeCell ref="H137:H141"/>
    <mergeCell ref="H142:H146"/>
    <mergeCell ref="H147:H151"/>
    <mergeCell ref="H152:H156"/>
    <mergeCell ref="H157:H161"/>
    <mergeCell ref="H162:H166"/>
    <mergeCell ref="H167:H171"/>
    <mergeCell ref="H172:H176"/>
    <mergeCell ref="H177:H181"/>
    <mergeCell ref="H182:H186"/>
    <mergeCell ref="H187:H191"/>
    <mergeCell ref="H192:H196"/>
    <mergeCell ref="H197:H201"/>
    <mergeCell ref="H202:H206"/>
    <mergeCell ref="H207:H211"/>
    <mergeCell ref="H212:H216"/>
    <mergeCell ref="H217:H221"/>
    <mergeCell ref="H222:H226"/>
    <mergeCell ref="H227:H231"/>
    <mergeCell ref="H232:H236"/>
    <mergeCell ref="H237:H241"/>
    <mergeCell ref="H242:H246"/>
    <mergeCell ref="H247:H251"/>
    <mergeCell ref="H252:H256"/>
    <mergeCell ref="H257:H261"/>
    <mergeCell ref="H262:H266"/>
    <mergeCell ref="H267:H271"/>
    <mergeCell ref="H272:H276"/>
    <mergeCell ref="H277:H281"/>
    <mergeCell ref="H282:H286"/>
    <mergeCell ref="H287:H291"/>
    <mergeCell ref="H292:H296"/>
    <mergeCell ref="H297:H301"/>
    <mergeCell ref="I2:I6"/>
    <mergeCell ref="I7:I11"/>
    <mergeCell ref="I12:I16"/>
    <mergeCell ref="I17:I21"/>
    <mergeCell ref="I22:I26"/>
    <mergeCell ref="I27:I31"/>
    <mergeCell ref="I32:I36"/>
    <mergeCell ref="I37:I41"/>
    <mergeCell ref="I42:I46"/>
    <mergeCell ref="I47:I51"/>
    <mergeCell ref="I52:I56"/>
    <mergeCell ref="I57:I61"/>
    <mergeCell ref="I62:I66"/>
    <mergeCell ref="I67:I71"/>
    <mergeCell ref="I72:I76"/>
    <mergeCell ref="I77:I81"/>
    <mergeCell ref="I82:I86"/>
    <mergeCell ref="I87:I91"/>
    <mergeCell ref="I92:I96"/>
    <mergeCell ref="I97:I101"/>
    <mergeCell ref="I102:I106"/>
    <mergeCell ref="I107:I111"/>
    <mergeCell ref="I112:I116"/>
    <mergeCell ref="I117:I121"/>
    <mergeCell ref="I122:I126"/>
    <mergeCell ref="I127:I131"/>
    <mergeCell ref="I132:I136"/>
    <mergeCell ref="I137:I141"/>
    <mergeCell ref="I142:I146"/>
    <mergeCell ref="I147:I151"/>
    <mergeCell ref="I152:I156"/>
    <mergeCell ref="I157:I161"/>
    <mergeCell ref="I162:I166"/>
    <mergeCell ref="I167:I171"/>
    <mergeCell ref="I172:I176"/>
    <mergeCell ref="I177:I181"/>
    <mergeCell ref="I182:I186"/>
    <mergeCell ref="I187:I191"/>
    <mergeCell ref="I192:I196"/>
    <mergeCell ref="I197:I201"/>
    <mergeCell ref="I202:I206"/>
    <mergeCell ref="I207:I211"/>
    <mergeCell ref="I212:I216"/>
    <mergeCell ref="I217:I221"/>
    <mergeCell ref="I222:I226"/>
    <mergeCell ref="I227:I231"/>
    <mergeCell ref="I232:I236"/>
    <mergeCell ref="I237:I241"/>
    <mergeCell ref="I242:I246"/>
    <mergeCell ref="I247:I251"/>
    <mergeCell ref="I252:I256"/>
    <mergeCell ref="I257:I261"/>
    <mergeCell ref="I262:I266"/>
    <mergeCell ref="I267:I271"/>
    <mergeCell ref="I272:I276"/>
    <mergeCell ref="I277:I281"/>
    <mergeCell ref="I282:I286"/>
    <mergeCell ref="I287:I291"/>
    <mergeCell ref="I292:I296"/>
    <mergeCell ref="I297:I301"/>
    <mergeCell ref="K2:K6"/>
    <mergeCell ref="K7:K11"/>
    <mergeCell ref="K12:K16"/>
    <mergeCell ref="K17:K21"/>
    <mergeCell ref="K22:K26"/>
    <mergeCell ref="K27:K31"/>
    <mergeCell ref="K32:K36"/>
    <mergeCell ref="K37:K41"/>
    <mergeCell ref="K42:K46"/>
    <mergeCell ref="K47:K51"/>
    <mergeCell ref="K52:K56"/>
    <mergeCell ref="K57:K61"/>
    <mergeCell ref="K62:K66"/>
    <mergeCell ref="K67:K71"/>
    <mergeCell ref="K72:K76"/>
    <mergeCell ref="K77:K81"/>
    <mergeCell ref="K82:K86"/>
    <mergeCell ref="K87:K91"/>
    <mergeCell ref="K92:K96"/>
    <mergeCell ref="K97:K101"/>
    <mergeCell ref="K102:K106"/>
    <mergeCell ref="K107:K111"/>
    <mergeCell ref="K112:K116"/>
    <mergeCell ref="K117:K121"/>
    <mergeCell ref="K122:K126"/>
    <mergeCell ref="K127:K131"/>
    <mergeCell ref="K132:K136"/>
    <mergeCell ref="K137:K141"/>
    <mergeCell ref="K142:K146"/>
    <mergeCell ref="K147:K151"/>
    <mergeCell ref="K152:K156"/>
    <mergeCell ref="K157:K161"/>
    <mergeCell ref="K162:K166"/>
    <mergeCell ref="K167:K171"/>
    <mergeCell ref="K172:K176"/>
    <mergeCell ref="K177:K181"/>
    <mergeCell ref="K182:K186"/>
    <mergeCell ref="K187:K191"/>
    <mergeCell ref="K192:K196"/>
    <mergeCell ref="K197:K201"/>
    <mergeCell ref="K202:K206"/>
    <mergeCell ref="K207:K211"/>
    <mergeCell ref="K212:K216"/>
    <mergeCell ref="K217:K221"/>
    <mergeCell ref="K222:K226"/>
    <mergeCell ref="K227:K231"/>
    <mergeCell ref="K232:K236"/>
    <mergeCell ref="K237:K241"/>
    <mergeCell ref="K242:K246"/>
    <mergeCell ref="K247:K251"/>
    <mergeCell ref="K252:K256"/>
    <mergeCell ref="K257:K261"/>
    <mergeCell ref="K262:K266"/>
    <mergeCell ref="K267:K271"/>
    <mergeCell ref="K272:K276"/>
    <mergeCell ref="K277:K281"/>
    <mergeCell ref="K282:K286"/>
    <mergeCell ref="K287:K291"/>
    <mergeCell ref="K292:K296"/>
    <mergeCell ref="K297:K30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M5"/>
  <sheetViews>
    <sheetView workbookViewId="0">
      <selection activeCell="F390" sqref="F390:G390"/>
    </sheetView>
  </sheetViews>
  <sheetFormatPr defaultColWidth="9" defaultRowHeight="13.5" outlineLevelRow="4"/>
  <cols>
    <col min="1" max="1" width="9.25833333333333"/>
    <col min="4" max="4" width="10.875" customWidth="1"/>
  </cols>
  <sheetData>
    <row r="1" ht="16.5" spans="1:13">
      <c r="A1" s="2" t="s">
        <v>783</v>
      </c>
      <c r="B1" s="17"/>
      <c r="C1" s="17"/>
      <c r="D1" s="2" t="s">
        <v>784</v>
      </c>
      <c r="E1" s="2">
        <v>2</v>
      </c>
      <c r="F1" s="2">
        <v>4</v>
      </c>
      <c r="G1" s="2">
        <v>6</v>
      </c>
      <c r="H1" s="2">
        <v>8</v>
      </c>
      <c r="I1" s="2">
        <v>10</v>
      </c>
      <c r="J1" s="2">
        <v>12</v>
      </c>
      <c r="K1" s="2">
        <v>14</v>
      </c>
      <c r="L1" s="2">
        <v>15</v>
      </c>
      <c r="M1" s="17"/>
    </row>
    <row r="2" ht="16.5" spans="1:13">
      <c r="A2" s="2">
        <v>30000</v>
      </c>
      <c r="B2" s="17"/>
      <c r="C2" s="17"/>
      <c r="D2" s="2" t="s">
        <v>785</v>
      </c>
      <c r="E2" s="11">
        <v>0.1</v>
      </c>
      <c r="F2" s="11">
        <v>0.1</v>
      </c>
      <c r="G2" s="11">
        <v>0.1</v>
      </c>
      <c r="H2" s="11">
        <v>0.15</v>
      </c>
      <c r="I2" s="11">
        <v>0.15</v>
      </c>
      <c r="J2" s="11">
        <v>0.2</v>
      </c>
      <c r="K2" s="11">
        <v>0.1</v>
      </c>
      <c r="L2" s="11">
        <v>0.1</v>
      </c>
      <c r="M2" s="17">
        <f>SUM(E2:L2)</f>
        <v>1</v>
      </c>
    </row>
    <row r="3" ht="16.5" spans="1:13">
      <c r="A3" s="17"/>
      <c r="B3" s="17"/>
      <c r="C3" s="17"/>
      <c r="D3" s="2" t="s">
        <v>786</v>
      </c>
      <c r="E3" s="2">
        <v>1</v>
      </c>
      <c r="F3" s="2">
        <v>2</v>
      </c>
      <c r="G3" s="2">
        <v>5</v>
      </c>
      <c r="H3" s="2">
        <v>10</v>
      </c>
      <c r="I3" s="2">
        <v>20</v>
      </c>
      <c r="J3" s="2">
        <v>50</v>
      </c>
      <c r="K3" s="2">
        <v>100</v>
      </c>
      <c r="L3" s="2">
        <v>100</v>
      </c>
      <c r="M3" s="17"/>
    </row>
    <row r="4" ht="16.5" spans="1:13">
      <c r="A4" s="17"/>
      <c r="B4" s="17"/>
      <c r="C4" s="17"/>
      <c r="D4" s="2" t="s">
        <v>787</v>
      </c>
      <c r="E4" s="2">
        <f>INT($A$2*E2/E3)</f>
        <v>3000</v>
      </c>
      <c r="F4" s="2">
        <f t="shared" ref="F4:L4" si="0">INT($A$2*F2/F3)</f>
        <v>1500</v>
      </c>
      <c r="G4" s="2">
        <f t="shared" si="0"/>
        <v>600</v>
      </c>
      <c r="H4" s="2">
        <f t="shared" si="0"/>
        <v>450</v>
      </c>
      <c r="I4" s="2">
        <f t="shared" si="0"/>
        <v>225</v>
      </c>
      <c r="J4" s="2">
        <f t="shared" si="0"/>
        <v>120</v>
      </c>
      <c r="K4" s="2">
        <f t="shared" si="0"/>
        <v>30</v>
      </c>
      <c r="L4" s="2">
        <f t="shared" si="0"/>
        <v>30</v>
      </c>
      <c r="M4" s="17"/>
    </row>
    <row r="5" ht="16.5" spans="1:1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1"/>
  <sheetViews>
    <sheetView topLeftCell="A168" workbookViewId="0">
      <selection activeCell="C187" sqref="C187"/>
    </sheetView>
  </sheetViews>
  <sheetFormatPr defaultColWidth="9" defaultRowHeight="13.5"/>
  <cols>
    <col min="2" max="2" width="17.125" customWidth="1"/>
    <col min="3" max="5" width="8.875" customWidth="1"/>
    <col min="6" max="6" width="13.375" customWidth="1"/>
    <col min="7" max="9" width="8.875" customWidth="1"/>
    <col min="10" max="10" width="100.625" customWidth="1"/>
    <col min="11" max="11" width="52.5" customWidth="1"/>
  </cols>
  <sheetData>
    <row r="1" ht="16.5" spans="1:11">
      <c r="A1" s="13" t="s">
        <v>461</v>
      </c>
      <c r="B1" s="13" t="s">
        <v>462</v>
      </c>
      <c r="C1" s="13" t="s">
        <v>463</v>
      </c>
      <c r="D1" s="13" t="s">
        <v>464</v>
      </c>
      <c r="E1" s="13" t="s">
        <v>465</v>
      </c>
      <c r="F1" s="13" t="s">
        <v>466</v>
      </c>
      <c r="G1" s="13" t="s">
        <v>467</v>
      </c>
      <c r="H1" s="13" t="s">
        <v>465</v>
      </c>
      <c r="I1" s="13" t="s">
        <v>468</v>
      </c>
      <c r="J1" s="13" t="s">
        <v>469</v>
      </c>
      <c r="K1" s="13" t="s">
        <v>470</v>
      </c>
    </row>
    <row r="2" ht="16.5" spans="1:11">
      <c r="A2" s="2" t="s">
        <v>471</v>
      </c>
      <c r="B2" s="2" t="s">
        <v>788</v>
      </c>
      <c r="C2" s="2">
        <v>1</v>
      </c>
      <c r="D2" s="2"/>
      <c r="E2" s="2"/>
      <c r="F2" s="2"/>
      <c r="G2" s="2"/>
      <c r="H2" s="2"/>
      <c r="I2" s="2"/>
      <c r="J2" s="2" t="s">
        <v>789</v>
      </c>
      <c r="K2" s="2"/>
    </row>
    <row r="3" ht="16.5" spans="1:11">
      <c r="A3" s="2" t="s">
        <v>471</v>
      </c>
      <c r="B3" s="2" t="s">
        <v>788</v>
      </c>
      <c r="C3" s="2">
        <v>2</v>
      </c>
      <c r="D3" s="2"/>
      <c r="E3" s="2"/>
      <c r="F3" s="2"/>
      <c r="G3" s="2"/>
      <c r="H3" s="2"/>
      <c r="I3" s="2"/>
      <c r="J3" s="2" t="s">
        <v>790</v>
      </c>
      <c r="K3" s="2"/>
    </row>
    <row r="4" ht="16.5" spans="1:11">
      <c r="A4" s="2" t="s">
        <v>471</v>
      </c>
      <c r="B4" s="2" t="s">
        <v>788</v>
      </c>
      <c r="C4" s="2">
        <v>3</v>
      </c>
      <c r="D4" s="2"/>
      <c r="E4" s="2"/>
      <c r="F4" s="2"/>
      <c r="G4" s="2"/>
      <c r="H4" s="2"/>
      <c r="I4" s="2"/>
      <c r="J4" s="2" t="s">
        <v>791</v>
      </c>
      <c r="K4" s="2"/>
    </row>
    <row r="5" ht="16.5" spans="1:11">
      <c r="A5" s="2" t="s">
        <v>471</v>
      </c>
      <c r="B5" s="2" t="s">
        <v>788</v>
      </c>
      <c r="C5" s="2">
        <v>4</v>
      </c>
      <c r="D5" s="2"/>
      <c r="E5" s="2"/>
      <c r="F5" s="2"/>
      <c r="G5" s="2"/>
      <c r="H5" s="2"/>
      <c r="I5" s="2"/>
      <c r="J5" s="2" t="s">
        <v>792</v>
      </c>
      <c r="K5" s="2"/>
    </row>
    <row r="6" s="12" customFormat="1" ht="16.5" spans="1:11">
      <c r="A6" s="14" t="s">
        <v>471</v>
      </c>
      <c r="B6" s="14" t="s">
        <v>788</v>
      </c>
      <c r="C6" s="14">
        <v>5</v>
      </c>
      <c r="D6" s="14"/>
      <c r="E6" s="14"/>
      <c r="F6" s="14"/>
      <c r="G6" s="14"/>
      <c r="H6" s="14"/>
      <c r="I6" s="14"/>
      <c r="J6" s="14" t="s">
        <v>793</v>
      </c>
      <c r="K6" s="14" t="s">
        <v>794</v>
      </c>
    </row>
    <row r="7" ht="16.5" spans="1:11">
      <c r="A7" s="2" t="s">
        <v>471</v>
      </c>
      <c r="B7" s="2" t="s">
        <v>788</v>
      </c>
      <c r="C7" s="2">
        <v>6</v>
      </c>
      <c r="D7" s="2"/>
      <c r="E7" s="2"/>
      <c r="F7" s="2"/>
      <c r="G7" s="2"/>
      <c r="H7" s="2"/>
      <c r="I7" s="2"/>
      <c r="J7" s="2" t="s">
        <v>795</v>
      </c>
      <c r="K7" s="2"/>
    </row>
    <row r="8" ht="16.5" spans="1:11">
      <c r="A8" s="2" t="s">
        <v>471</v>
      </c>
      <c r="B8" s="2" t="s">
        <v>788</v>
      </c>
      <c r="C8" s="2">
        <v>7</v>
      </c>
      <c r="D8" s="2"/>
      <c r="E8" s="2"/>
      <c r="F8" s="2"/>
      <c r="G8" s="2"/>
      <c r="H8" s="2"/>
      <c r="I8" s="2"/>
      <c r="J8" s="2" t="s">
        <v>796</v>
      </c>
      <c r="K8" s="2"/>
    </row>
    <row r="9" ht="16.5" spans="1:11">
      <c r="A9" s="2" t="s">
        <v>471</v>
      </c>
      <c r="B9" s="2" t="s">
        <v>788</v>
      </c>
      <c r="C9" s="2">
        <v>8</v>
      </c>
      <c r="D9" s="2"/>
      <c r="E9" s="2"/>
      <c r="F9" s="2"/>
      <c r="G9" s="2"/>
      <c r="H9" s="2"/>
      <c r="I9" s="2"/>
      <c r="J9" s="2" t="s">
        <v>797</v>
      </c>
      <c r="K9" s="2"/>
    </row>
    <row r="10" ht="16.5" spans="1:11">
      <c r="A10" s="2" t="s">
        <v>471</v>
      </c>
      <c r="B10" s="2" t="s">
        <v>788</v>
      </c>
      <c r="C10" s="2">
        <v>9</v>
      </c>
      <c r="D10" s="2"/>
      <c r="E10" s="2"/>
      <c r="F10" s="2"/>
      <c r="G10" s="2"/>
      <c r="H10" s="2"/>
      <c r="I10" s="2"/>
      <c r="J10" s="2" t="s">
        <v>798</v>
      </c>
      <c r="K10" s="2"/>
    </row>
    <row r="11" s="12" customFormat="1" ht="16.5" spans="1:11">
      <c r="A11" s="14" t="s">
        <v>471</v>
      </c>
      <c r="B11" s="14" t="s">
        <v>788</v>
      </c>
      <c r="C11" s="14">
        <v>10</v>
      </c>
      <c r="D11" s="14"/>
      <c r="E11" s="14"/>
      <c r="F11" s="14"/>
      <c r="G11" s="14"/>
      <c r="H11" s="14"/>
      <c r="I11" s="14"/>
      <c r="J11" s="14" t="s">
        <v>799</v>
      </c>
      <c r="K11" s="14" t="s">
        <v>800</v>
      </c>
    </row>
    <row r="12" ht="16.5" spans="1:11">
      <c r="A12" s="2" t="s">
        <v>471</v>
      </c>
      <c r="B12" s="2" t="s">
        <v>788</v>
      </c>
      <c r="C12" s="2">
        <v>11</v>
      </c>
      <c r="D12" s="2"/>
      <c r="E12" s="2"/>
      <c r="F12" s="2"/>
      <c r="G12" s="2"/>
      <c r="H12" s="2"/>
      <c r="I12" s="2"/>
      <c r="J12" s="2" t="s">
        <v>801</v>
      </c>
      <c r="K12" s="2"/>
    </row>
    <row r="13" ht="16.5" spans="1:11">
      <c r="A13" s="2" t="s">
        <v>471</v>
      </c>
      <c r="B13" s="2" t="s">
        <v>788</v>
      </c>
      <c r="C13" s="2">
        <v>12</v>
      </c>
      <c r="D13" s="2"/>
      <c r="E13" s="2"/>
      <c r="F13" s="2"/>
      <c r="G13" s="2"/>
      <c r="H13" s="2"/>
      <c r="I13" s="2"/>
      <c r="J13" s="2" t="s">
        <v>802</v>
      </c>
      <c r="K13" s="2"/>
    </row>
    <row r="14" ht="16.5" spans="1:11">
      <c r="A14" s="2" t="s">
        <v>471</v>
      </c>
      <c r="B14" s="2" t="s">
        <v>788</v>
      </c>
      <c r="C14" s="2">
        <v>13</v>
      </c>
      <c r="D14" s="2"/>
      <c r="E14" s="2"/>
      <c r="F14" s="2"/>
      <c r="G14" s="2"/>
      <c r="H14" s="2"/>
      <c r="I14" s="2"/>
      <c r="J14" s="2" t="s">
        <v>803</v>
      </c>
      <c r="K14" s="2"/>
    </row>
    <row r="15" ht="16.5" spans="1:11">
      <c r="A15" s="2" t="s">
        <v>471</v>
      </c>
      <c r="B15" s="2" t="s">
        <v>788</v>
      </c>
      <c r="C15" s="2">
        <v>14</v>
      </c>
      <c r="D15" s="2"/>
      <c r="E15" s="2"/>
      <c r="F15" s="2"/>
      <c r="G15" s="2"/>
      <c r="H15" s="2"/>
      <c r="I15" s="2"/>
      <c r="J15" s="2" t="s">
        <v>804</v>
      </c>
      <c r="K15" s="2"/>
    </row>
    <row r="16" s="12" customFormat="1" ht="16.5" spans="1:11">
      <c r="A16" s="14" t="s">
        <v>471</v>
      </c>
      <c r="B16" s="14" t="s">
        <v>788</v>
      </c>
      <c r="C16" s="14">
        <v>15</v>
      </c>
      <c r="D16" s="14"/>
      <c r="E16" s="14"/>
      <c r="F16" s="14"/>
      <c r="G16" s="14"/>
      <c r="H16" s="14"/>
      <c r="I16" s="14"/>
      <c r="J16" s="14" t="s">
        <v>805</v>
      </c>
      <c r="K16" s="14" t="s">
        <v>806</v>
      </c>
    </row>
    <row r="17" ht="16.5" spans="1:11">
      <c r="A17" s="2" t="s">
        <v>471</v>
      </c>
      <c r="B17" s="2" t="s">
        <v>788</v>
      </c>
      <c r="C17" s="2">
        <v>16</v>
      </c>
      <c r="D17" s="2"/>
      <c r="E17" s="2"/>
      <c r="F17" s="2"/>
      <c r="G17" s="2"/>
      <c r="H17" s="2"/>
      <c r="I17" s="2"/>
      <c r="J17" s="2" t="s">
        <v>807</v>
      </c>
      <c r="K17" s="2"/>
    </row>
    <row r="18" ht="16.5" spans="1:11">
      <c r="A18" s="2" t="s">
        <v>471</v>
      </c>
      <c r="B18" s="2" t="s">
        <v>788</v>
      </c>
      <c r="C18" s="2">
        <v>17</v>
      </c>
      <c r="D18" s="2"/>
      <c r="E18" s="2"/>
      <c r="F18" s="2"/>
      <c r="G18" s="2"/>
      <c r="H18" s="2"/>
      <c r="I18" s="2"/>
      <c r="J18" s="2" t="s">
        <v>808</v>
      </c>
      <c r="K18" s="2"/>
    </row>
    <row r="19" ht="16.5" spans="1:11">
      <c r="A19" s="2" t="s">
        <v>471</v>
      </c>
      <c r="B19" s="2" t="s">
        <v>788</v>
      </c>
      <c r="C19" s="2">
        <v>18</v>
      </c>
      <c r="D19" s="2"/>
      <c r="E19" s="2"/>
      <c r="F19" s="2"/>
      <c r="G19" s="2"/>
      <c r="H19" s="2"/>
      <c r="I19" s="2"/>
      <c r="J19" s="2" t="s">
        <v>809</v>
      </c>
      <c r="K19" s="2"/>
    </row>
    <row r="20" ht="16.5" spans="1:11">
      <c r="A20" s="2" t="s">
        <v>471</v>
      </c>
      <c r="B20" s="2" t="s">
        <v>788</v>
      </c>
      <c r="C20" s="2">
        <v>19</v>
      </c>
      <c r="D20" s="2"/>
      <c r="E20" s="2"/>
      <c r="F20" s="2"/>
      <c r="G20" s="2"/>
      <c r="H20" s="2"/>
      <c r="I20" s="2"/>
      <c r="J20" s="2" t="s">
        <v>810</v>
      </c>
      <c r="K20" s="2"/>
    </row>
    <row r="21" s="12" customFormat="1" ht="16.5" spans="1:11">
      <c r="A21" s="14" t="s">
        <v>471</v>
      </c>
      <c r="B21" s="14" t="s">
        <v>788</v>
      </c>
      <c r="C21" s="14">
        <v>20</v>
      </c>
      <c r="D21" s="14"/>
      <c r="E21" s="14"/>
      <c r="F21" s="14"/>
      <c r="G21" s="14"/>
      <c r="H21" s="14"/>
      <c r="I21" s="14"/>
      <c r="J21" s="14" t="s">
        <v>811</v>
      </c>
      <c r="K21" s="14" t="s">
        <v>812</v>
      </c>
    </row>
    <row r="22" ht="16.5" spans="1:11">
      <c r="A22" s="2" t="s">
        <v>471</v>
      </c>
      <c r="B22" s="2" t="s">
        <v>788</v>
      </c>
      <c r="C22" s="2">
        <v>21</v>
      </c>
      <c r="D22" s="2"/>
      <c r="E22" s="2"/>
      <c r="F22" s="2"/>
      <c r="G22" s="2"/>
      <c r="H22" s="2"/>
      <c r="I22" s="2"/>
      <c r="J22" s="2" t="s">
        <v>813</v>
      </c>
      <c r="K22" s="2"/>
    </row>
    <row r="23" ht="16.5" spans="1:11">
      <c r="A23" s="2" t="s">
        <v>471</v>
      </c>
      <c r="B23" s="2" t="s">
        <v>788</v>
      </c>
      <c r="C23" s="2">
        <v>22</v>
      </c>
      <c r="D23" s="2"/>
      <c r="E23" s="2"/>
      <c r="F23" s="2"/>
      <c r="G23" s="2"/>
      <c r="H23" s="2"/>
      <c r="I23" s="2"/>
      <c r="J23" s="2" t="s">
        <v>814</v>
      </c>
      <c r="K23" s="2"/>
    </row>
    <row r="24" ht="16.5" spans="1:11">
      <c r="A24" s="2" t="s">
        <v>471</v>
      </c>
      <c r="B24" s="2" t="s">
        <v>788</v>
      </c>
      <c r="C24" s="2">
        <v>23</v>
      </c>
      <c r="D24" s="2"/>
      <c r="E24" s="2"/>
      <c r="F24" s="2"/>
      <c r="G24" s="2"/>
      <c r="H24" s="2"/>
      <c r="I24" s="2"/>
      <c r="J24" s="2" t="s">
        <v>815</v>
      </c>
      <c r="K24" s="2"/>
    </row>
    <row r="25" ht="16.5" spans="1:11">
      <c r="A25" s="2" t="s">
        <v>471</v>
      </c>
      <c r="B25" s="2" t="s">
        <v>788</v>
      </c>
      <c r="C25" s="2">
        <v>24</v>
      </c>
      <c r="D25" s="2"/>
      <c r="E25" s="2"/>
      <c r="F25" s="2"/>
      <c r="G25" s="2"/>
      <c r="H25" s="2"/>
      <c r="I25" s="2"/>
      <c r="J25" s="2" t="s">
        <v>816</v>
      </c>
      <c r="K25" s="2"/>
    </row>
    <row r="26" s="12" customFormat="1" ht="16.5" spans="1:11">
      <c r="A26" s="14" t="s">
        <v>471</v>
      </c>
      <c r="B26" s="14" t="s">
        <v>788</v>
      </c>
      <c r="C26" s="14">
        <v>25</v>
      </c>
      <c r="D26" s="14"/>
      <c r="E26" s="14"/>
      <c r="F26" s="14"/>
      <c r="G26" s="14"/>
      <c r="H26" s="14"/>
      <c r="I26" s="14"/>
      <c r="J26" s="14" t="s">
        <v>817</v>
      </c>
      <c r="K26" s="14" t="s">
        <v>818</v>
      </c>
    </row>
    <row r="27" ht="16.5" spans="1:11">
      <c r="A27" s="2" t="s">
        <v>471</v>
      </c>
      <c r="B27" s="2" t="s">
        <v>788</v>
      </c>
      <c r="C27" s="2">
        <v>26</v>
      </c>
      <c r="D27" s="2"/>
      <c r="E27" s="2"/>
      <c r="F27" s="2"/>
      <c r="G27" s="2"/>
      <c r="H27" s="2"/>
      <c r="I27" s="2"/>
      <c r="J27" s="2" t="s">
        <v>819</v>
      </c>
      <c r="K27" s="2"/>
    </row>
    <row r="28" ht="16.5" spans="1:11">
      <c r="A28" s="2" t="s">
        <v>471</v>
      </c>
      <c r="B28" s="2" t="s">
        <v>788</v>
      </c>
      <c r="C28" s="2">
        <v>27</v>
      </c>
      <c r="D28" s="2"/>
      <c r="E28" s="2"/>
      <c r="F28" s="2"/>
      <c r="G28" s="2"/>
      <c r="H28" s="2"/>
      <c r="I28" s="2"/>
      <c r="J28" s="2" t="s">
        <v>820</v>
      </c>
      <c r="K28" s="2"/>
    </row>
    <row r="29" ht="16.5" spans="1:11">
      <c r="A29" s="2" t="s">
        <v>471</v>
      </c>
      <c r="B29" s="2" t="s">
        <v>788</v>
      </c>
      <c r="C29" s="2">
        <v>28</v>
      </c>
      <c r="D29" s="2"/>
      <c r="E29" s="2"/>
      <c r="F29" s="2"/>
      <c r="G29" s="2"/>
      <c r="H29" s="2"/>
      <c r="I29" s="2"/>
      <c r="J29" s="2" t="s">
        <v>821</v>
      </c>
      <c r="K29" s="2"/>
    </row>
    <row r="30" ht="16.5" spans="1:11">
      <c r="A30" s="2" t="s">
        <v>471</v>
      </c>
      <c r="B30" s="2" t="s">
        <v>788</v>
      </c>
      <c r="C30" s="2">
        <v>29</v>
      </c>
      <c r="D30" s="2"/>
      <c r="E30" s="2"/>
      <c r="F30" s="2"/>
      <c r="G30" s="2"/>
      <c r="H30" s="2"/>
      <c r="I30" s="2"/>
      <c r="J30" s="2" t="s">
        <v>822</v>
      </c>
      <c r="K30" s="2"/>
    </row>
    <row r="31" s="12" customFormat="1" ht="16.5" spans="1:11">
      <c r="A31" s="14" t="s">
        <v>471</v>
      </c>
      <c r="B31" s="14" t="s">
        <v>788</v>
      </c>
      <c r="C31" s="14">
        <v>30</v>
      </c>
      <c r="D31" s="14"/>
      <c r="E31" s="14"/>
      <c r="F31" s="14"/>
      <c r="G31" s="14"/>
      <c r="H31" s="14"/>
      <c r="I31" s="14"/>
      <c r="J31" s="14" t="s">
        <v>823</v>
      </c>
      <c r="K31" s="14" t="s">
        <v>824</v>
      </c>
    </row>
    <row r="32" ht="16.5" spans="1:11">
      <c r="A32" s="2" t="s">
        <v>471</v>
      </c>
      <c r="B32" s="2" t="s">
        <v>825</v>
      </c>
      <c r="C32" s="2">
        <f>C2</f>
        <v>1</v>
      </c>
      <c r="D32" s="2"/>
      <c r="E32" s="2"/>
      <c r="F32" s="2"/>
      <c r="G32" s="2"/>
      <c r="H32" s="2"/>
      <c r="I32" s="2"/>
      <c r="J32" s="2" t="s">
        <v>826</v>
      </c>
      <c r="K32" s="2"/>
    </row>
    <row r="33" ht="16.5" spans="1:11">
      <c r="A33" s="2" t="s">
        <v>471</v>
      </c>
      <c r="B33" s="2" t="s">
        <v>825</v>
      </c>
      <c r="C33" s="2">
        <f t="shared" ref="C33:C96" si="0">C3</f>
        <v>2</v>
      </c>
      <c r="D33" s="2"/>
      <c r="E33" s="2"/>
      <c r="F33" s="2"/>
      <c r="G33" s="2"/>
      <c r="H33" s="2"/>
      <c r="I33" s="2"/>
      <c r="J33" s="2" t="s">
        <v>827</v>
      </c>
      <c r="K33" s="2"/>
    </row>
    <row r="34" ht="16.5" spans="1:11">
      <c r="A34" s="2" t="s">
        <v>471</v>
      </c>
      <c r="B34" s="2" t="s">
        <v>825</v>
      </c>
      <c r="C34" s="2">
        <f t="shared" si="0"/>
        <v>3</v>
      </c>
      <c r="D34" s="2"/>
      <c r="E34" s="2"/>
      <c r="F34" s="2"/>
      <c r="G34" s="2"/>
      <c r="H34" s="2"/>
      <c r="I34" s="2"/>
      <c r="J34" s="2" t="s">
        <v>828</v>
      </c>
      <c r="K34" s="2"/>
    </row>
    <row r="35" ht="16.5" spans="1:11">
      <c r="A35" s="2" t="s">
        <v>471</v>
      </c>
      <c r="B35" s="2" t="s">
        <v>825</v>
      </c>
      <c r="C35" s="2">
        <f t="shared" si="0"/>
        <v>4</v>
      </c>
      <c r="D35" s="2"/>
      <c r="E35" s="2"/>
      <c r="F35" s="2"/>
      <c r="G35" s="2"/>
      <c r="H35" s="2"/>
      <c r="I35" s="2"/>
      <c r="J35" s="2" t="s">
        <v>829</v>
      </c>
      <c r="K35" s="2"/>
    </row>
    <row r="36" s="12" customFormat="1" ht="16.5" spans="1:11">
      <c r="A36" s="14" t="s">
        <v>471</v>
      </c>
      <c r="B36" s="14" t="s">
        <v>825</v>
      </c>
      <c r="C36" s="14">
        <f t="shared" si="0"/>
        <v>5</v>
      </c>
      <c r="D36" s="14"/>
      <c r="E36" s="14"/>
      <c r="F36" s="14"/>
      <c r="G36" s="14"/>
      <c r="H36" s="14"/>
      <c r="I36" s="14"/>
      <c r="J36" s="14" t="s">
        <v>830</v>
      </c>
      <c r="K36" s="14" t="s">
        <v>831</v>
      </c>
    </row>
    <row r="37" ht="16.5" spans="1:11">
      <c r="A37" s="2" t="s">
        <v>471</v>
      </c>
      <c r="B37" s="2" t="s">
        <v>825</v>
      </c>
      <c r="C37" s="2">
        <f t="shared" si="0"/>
        <v>6</v>
      </c>
      <c r="D37" s="2"/>
      <c r="E37" s="2"/>
      <c r="F37" s="2"/>
      <c r="G37" s="2"/>
      <c r="H37" s="2"/>
      <c r="I37" s="2"/>
      <c r="J37" s="2" t="s">
        <v>832</v>
      </c>
      <c r="K37" s="2"/>
    </row>
    <row r="38" ht="16.5" spans="1:11">
      <c r="A38" s="2" t="s">
        <v>471</v>
      </c>
      <c r="B38" s="2" t="s">
        <v>825</v>
      </c>
      <c r="C38" s="2">
        <f t="shared" si="0"/>
        <v>7</v>
      </c>
      <c r="D38" s="2"/>
      <c r="E38" s="2"/>
      <c r="F38" s="2"/>
      <c r="G38" s="2"/>
      <c r="H38" s="2"/>
      <c r="I38" s="2"/>
      <c r="J38" s="2" t="s">
        <v>833</v>
      </c>
      <c r="K38" s="2"/>
    </row>
    <row r="39" ht="16.5" spans="1:11">
      <c r="A39" s="2" t="s">
        <v>471</v>
      </c>
      <c r="B39" s="2" t="s">
        <v>825</v>
      </c>
      <c r="C39" s="2">
        <f t="shared" si="0"/>
        <v>8</v>
      </c>
      <c r="D39" s="2"/>
      <c r="E39" s="2"/>
      <c r="F39" s="2"/>
      <c r="G39" s="2"/>
      <c r="H39" s="2"/>
      <c r="I39" s="2"/>
      <c r="J39" s="2" t="s">
        <v>834</v>
      </c>
      <c r="K39" s="2"/>
    </row>
    <row r="40" ht="16.5" spans="1:11">
      <c r="A40" s="2" t="s">
        <v>471</v>
      </c>
      <c r="B40" s="2" t="s">
        <v>825</v>
      </c>
      <c r="C40" s="2">
        <f t="shared" si="0"/>
        <v>9</v>
      </c>
      <c r="D40" s="2"/>
      <c r="E40" s="2"/>
      <c r="F40" s="2"/>
      <c r="G40" s="2"/>
      <c r="H40" s="2"/>
      <c r="I40" s="2"/>
      <c r="J40" s="2" t="s">
        <v>835</v>
      </c>
      <c r="K40" s="2"/>
    </row>
    <row r="41" s="12" customFormat="1" ht="16.5" spans="1:11">
      <c r="A41" s="14" t="s">
        <v>471</v>
      </c>
      <c r="B41" s="14" t="s">
        <v>825</v>
      </c>
      <c r="C41" s="14">
        <f t="shared" si="0"/>
        <v>10</v>
      </c>
      <c r="D41" s="14"/>
      <c r="E41" s="14"/>
      <c r="F41" s="14"/>
      <c r="G41" s="14"/>
      <c r="H41" s="14"/>
      <c r="I41" s="14"/>
      <c r="J41" s="14" t="s">
        <v>836</v>
      </c>
      <c r="K41" s="14" t="s">
        <v>837</v>
      </c>
    </row>
    <row r="42" ht="16.5" spans="1:11">
      <c r="A42" s="2" t="s">
        <v>471</v>
      </c>
      <c r="B42" s="2" t="s">
        <v>825</v>
      </c>
      <c r="C42" s="2">
        <f t="shared" si="0"/>
        <v>11</v>
      </c>
      <c r="D42" s="2"/>
      <c r="E42" s="2"/>
      <c r="F42" s="2"/>
      <c r="G42" s="2"/>
      <c r="H42" s="2"/>
      <c r="I42" s="2"/>
      <c r="J42" s="2" t="s">
        <v>838</v>
      </c>
      <c r="K42" s="2"/>
    </row>
    <row r="43" ht="16.5" spans="1:11">
      <c r="A43" s="2" t="s">
        <v>471</v>
      </c>
      <c r="B43" s="2" t="s">
        <v>825</v>
      </c>
      <c r="C43" s="2">
        <f t="shared" si="0"/>
        <v>12</v>
      </c>
      <c r="D43" s="2"/>
      <c r="E43" s="2"/>
      <c r="F43" s="2"/>
      <c r="G43" s="2"/>
      <c r="H43" s="2"/>
      <c r="I43" s="2"/>
      <c r="J43" s="2" t="s">
        <v>839</v>
      </c>
      <c r="K43" s="2"/>
    </row>
    <row r="44" ht="16.5" spans="1:11">
      <c r="A44" s="2" t="s">
        <v>471</v>
      </c>
      <c r="B44" s="2" t="s">
        <v>825</v>
      </c>
      <c r="C44" s="2">
        <f t="shared" si="0"/>
        <v>13</v>
      </c>
      <c r="D44" s="2"/>
      <c r="E44" s="2"/>
      <c r="F44" s="2"/>
      <c r="G44" s="2"/>
      <c r="H44" s="2"/>
      <c r="I44" s="2"/>
      <c r="J44" s="2" t="s">
        <v>840</v>
      </c>
      <c r="K44" s="2"/>
    </row>
    <row r="45" ht="16.5" spans="1:11">
      <c r="A45" s="2" t="s">
        <v>471</v>
      </c>
      <c r="B45" s="2" t="s">
        <v>825</v>
      </c>
      <c r="C45" s="2">
        <f t="shared" si="0"/>
        <v>14</v>
      </c>
      <c r="D45" s="2"/>
      <c r="E45" s="2"/>
      <c r="F45" s="2"/>
      <c r="G45" s="2"/>
      <c r="H45" s="2"/>
      <c r="I45" s="2"/>
      <c r="J45" s="2" t="s">
        <v>841</v>
      </c>
      <c r="K45" s="2"/>
    </row>
    <row r="46" s="12" customFormat="1" ht="16.5" spans="1:11">
      <c r="A46" s="14" t="s">
        <v>471</v>
      </c>
      <c r="B46" s="14" t="s">
        <v>825</v>
      </c>
      <c r="C46" s="14">
        <f t="shared" si="0"/>
        <v>15</v>
      </c>
      <c r="D46" s="14"/>
      <c r="E46" s="14"/>
      <c r="F46" s="14"/>
      <c r="G46" s="14"/>
      <c r="H46" s="14"/>
      <c r="I46" s="14"/>
      <c r="J46" s="14" t="s">
        <v>842</v>
      </c>
      <c r="K46" s="14" t="s">
        <v>843</v>
      </c>
    </row>
    <row r="47" ht="16.5" spans="1:11">
      <c r="A47" s="2" t="s">
        <v>471</v>
      </c>
      <c r="B47" s="2" t="s">
        <v>825</v>
      </c>
      <c r="C47" s="2">
        <f t="shared" si="0"/>
        <v>16</v>
      </c>
      <c r="D47" s="2"/>
      <c r="E47" s="2"/>
      <c r="F47" s="2"/>
      <c r="G47" s="2"/>
      <c r="H47" s="2"/>
      <c r="I47" s="2"/>
      <c r="J47" s="2" t="s">
        <v>844</v>
      </c>
      <c r="K47" s="2"/>
    </row>
    <row r="48" ht="16.5" spans="1:11">
      <c r="A48" s="2" t="s">
        <v>471</v>
      </c>
      <c r="B48" s="2" t="s">
        <v>825</v>
      </c>
      <c r="C48" s="2">
        <f t="shared" si="0"/>
        <v>17</v>
      </c>
      <c r="D48" s="2"/>
      <c r="E48" s="2"/>
      <c r="F48" s="2"/>
      <c r="G48" s="2"/>
      <c r="H48" s="2"/>
      <c r="I48" s="2"/>
      <c r="J48" s="2" t="s">
        <v>845</v>
      </c>
      <c r="K48" s="2"/>
    </row>
    <row r="49" ht="16.5" spans="1:11">
      <c r="A49" s="2" t="s">
        <v>471</v>
      </c>
      <c r="B49" s="2" t="s">
        <v>825</v>
      </c>
      <c r="C49" s="2">
        <f t="shared" si="0"/>
        <v>18</v>
      </c>
      <c r="D49" s="2"/>
      <c r="E49" s="2"/>
      <c r="F49" s="2"/>
      <c r="G49" s="2"/>
      <c r="H49" s="2"/>
      <c r="I49" s="2"/>
      <c r="J49" s="2" t="s">
        <v>846</v>
      </c>
      <c r="K49" s="2"/>
    </row>
    <row r="50" ht="16.5" spans="1:11">
      <c r="A50" s="2" t="s">
        <v>471</v>
      </c>
      <c r="B50" s="2" t="s">
        <v>825</v>
      </c>
      <c r="C50" s="2">
        <f t="shared" si="0"/>
        <v>19</v>
      </c>
      <c r="D50" s="2"/>
      <c r="E50" s="2"/>
      <c r="F50" s="2"/>
      <c r="G50" s="2"/>
      <c r="H50" s="2"/>
      <c r="I50" s="2"/>
      <c r="J50" s="2" t="s">
        <v>847</v>
      </c>
      <c r="K50" s="2"/>
    </row>
    <row r="51" s="12" customFormat="1" ht="16.5" spans="1:11">
      <c r="A51" s="14" t="s">
        <v>471</v>
      </c>
      <c r="B51" s="14" t="s">
        <v>825</v>
      </c>
      <c r="C51" s="14">
        <f t="shared" si="0"/>
        <v>20</v>
      </c>
      <c r="D51" s="14"/>
      <c r="E51" s="14"/>
      <c r="F51" s="14"/>
      <c r="G51" s="14"/>
      <c r="H51" s="14"/>
      <c r="I51" s="14"/>
      <c r="J51" s="14" t="s">
        <v>848</v>
      </c>
      <c r="K51" s="14" t="s">
        <v>849</v>
      </c>
    </row>
    <row r="52" ht="16.5" spans="1:11">
      <c r="A52" s="2" t="s">
        <v>471</v>
      </c>
      <c r="B52" s="2" t="s">
        <v>825</v>
      </c>
      <c r="C52" s="2">
        <f t="shared" si="0"/>
        <v>21</v>
      </c>
      <c r="D52" s="2"/>
      <c r="E52" s="2"/>
      <c r="F52" s="2"/>
      <c r="G52" s="2"/>
      <c r="H52" s="2"/>
      <c r="I52" s="2"/>
      <c r="J52" s="2" t="s">
        <v>850</v>
      </c>
      <c r="K52" s="2"/>
    </row>
    <row r="53" ht="16.5" spans="1:11">
      <c r="A53" s="2" t="s">
        <v>471</v>
      </c>
      <c r="B53" s="2" t="s">
        <v>825</v>
      </c>
      <c r="C53" s="2">
        <f t="shared" si="0"/>
        <v>22</v>
      </c>
      <c r="D53" s="2"/>
      <c r="E53" s="2"/>
      <c r="F53" s="2"/>
      <c r="G53" s="2"/>
      <c r="H53" s="2"/>
      <c r="I53" s="2"/>
      <c r="J53" s="2" t="s">
        <v>851</v>
      </c>
      <c r="K53" s="2"/>
    </row>
    <row r="54" ht="16.5" spans="1:11">
      <c r="A54" s="2" t="s">
        <v>471</v>
      </c>
      <c r="B54" s="2" t="s">
        <v>825</v>
      </c>
      <c r="C54" s="2">
        <f t="shared" si="0"/>
        <v>23</v>
      </c>
      <c r="D54" s="2"/>
      <c r="E54" s="2"/>
      <c r="F54" s="2"/>
      <c r="G54" s="2"/>
      <c r="H54" s="2"/>
      <c r="I54" s="2"/>
      <c r="J54" s="2" t="s">
        <v>852</v>
      </c>
      <c r="K54" s="2"/>
    </row>
    <row r="55" ht="16.5" spans="1:11">
      <c r="A55" s="2" t="s">
        <v>471</v>
      </c>
      <c r="B55" s="2" t="s">
        <v>825</v>
      </c>
      <c r="C55" s="2">
        <f t="shared" si="0"/>
        <v>24</v>
      </c>
      <c r="D55" s="2"/>
      <c r="E55" s="2"/>
      <c r="F55" s="2"/>
      <c r="G55" s="2"/>
      <c r="H55" s="2"/>
      <c r="I55" s="2"/>
      <c r="J55" s="2" t="s">
        <v>853</v>
      </c>
      <c r="K55" s="2"/>
    </row>
    <row r="56" s="12" customFormat="1" ht="16.5" spans="1:11">
      <c r="A56" s="14" t="s">
        <v>471</v>
      </c>
      <c r="B56" s="14" t="s">
        <v>825</v>
      </c>
      <c r="C56" s="14">
        <f t="shared" si="0"/>
        <v>25</v>
      </c>
      <c r="D56" s="14"/>
      <c r="E56" s="14"/>
      <c r="F56" s="14"/>
      <c r="G56" s="14"/>
      <c r="H56" s="14"/>
      <c r="I56" s="14"/>
      <c r="J56" s="14" t="s">
        <v>854</v>
      </c>
      <c r="K56" s="14" t="s">
        <v>855</v>
      </c>
    </row>
    <row r="57" ht="16.5" spans="1:11">
      <c r="A57" s="2" t="s">
        <v>471</v>
      </c>
      <c r="B57" s="2" t="s">
        <v>825</v>
      </c>
      <c r="C57" s="2">
        <f t="shared" si="0"/>
        <v>26</v>
      </c>
      <c r="D57" s="2"/>
      <c r="E57" s="2"/>
      <c r="F57" s="2"/>
      <c r="G57" s="2"/>
      <c r="H57" s="2"/>
      <c r="I57" s="2"/>
      <c r="J57" s="2" t="s">
        <v>856</v>
      </c>
      <c r="K57" s="2"/>
    </row>
    <row r="58" ht="16.5" spans="1:11">
      <c r="A58" s="2" t="s">
        <v>471</v>
      </c>
      <c r="B58" s="2" t="s">
        <v>825</v>
      </c>
      <c r="C58" s="2">
        <f t="shared" si="0"/>
        <v>27</v>
      </c>
      <c r="D58" s="2"/>
      <c r="E58" s="2"/>
      <c r="F58" s="2"/>
      <c r="G58" s="2"/>
      <c r="H58" s="2"/>
      <c r="I58" s="2"/>
      <c r="J58" s="2" t="s">
        <v>857</v>
      </c>
      <c r="K58" s="2"/>
    </row>
    <row r="59" ht="16.5" spans="1:11">
      <c r="A59" s="2" t="s">
        <v>471</v>
      </c>
      <c r="B59" s="2" t="s">
        <v>825</v>
      </c>
      <c r="C59" s="2">
        <f t="shared" si="0"/>
        <v>28</v>
      </c>
      <c r="D59" s="2"/>
      <c r="E59" s="2"/>
      <c r="F59" s="2"/>
      <c r="G59" s="2"/>
      <c r="H59" s="2"/>
      <c r="I59" s="2"/>
      <c r="J59" s="2" t="s">
        <v>858</v>
      </c>
      <c r="K59" s="2"/>
    </row>
    <row r="60" ht="16.5" spans="1:11">
      <c r="A60" s="2" t="s">
        <v>471</v>
      </c>
      <c r="B60" s="2" t="s">
        <v>825</v>
      </c>
      <c r="C60" s="2">
        <f t="shared" si="0"/>
        <v>29</v>
      </c>
      <c r="D60" s="2"/>
      <c r="E60" s="2"/>
      <c r="F60" s="2"/>
      <c r="G60" s="2"/>
      <c r="H60" s="2"/>
      <c r="I60" s="2"/>
      <c r="J60" s="2" t="s">
        <v>859</v>
      </c>
      <c r="K60" s="2"/>
    </row>
    <row r="61" s="12" customFormat="1" ht="16.5" spans="1:11">
      <c r="A61" s="14" t="s">
        <v>471</v>
      </c>
      <c r="B61" s="14" t="s">
        <v>825</v>
      </c>
      <c r="C61" s="14">
        <f t="shared" si="0"/>
        <v>30</v>
      </c>
      <c r="D61" s="14"/>
      <c r="E61" s="14"/>
      <c r="F61" s="14"/>
      <c r="G61" s="14"/>
      <c r="H61" s="14"/>
      <c r="I61" s="14"/>
      <c r="J61" s="14" t="s">
        <v>860</v>
      </c>
      <c r="K61" s="14" t="s">
        <v>861</v>
      </c>
    </row>
    <row r="62" ht="16.5" spans="1:11">
      <c r="A62" s="2" t="s">
        <v>471</v>
      </c>
      <c r="B62" s="2" t="s">
        <v>862</v>
      </c>
      <c r="C62" s="2">
        <f t="shared" si="0"/>
        <v>1</v>
      </c>
      <c r="D62" s="2"/>
      <c r="E62" s="2"/>
      <c r="F62" s="2"/>
      <c r="G62" s="2"/>
      <c r="H62" s="2"/>
      <c r="I62" s="2"/>
      <c r="J62" s="2" t="s">
        <v>863</v>
      </c>
      <c r="K62" s="2"/>
    </row>
    <row r="63" ht="16.5" spans="1:11">
      <c r="A63" s="2" t="s">
        <v>471</v>
      </c>
      <c r="B63" s="2" t="s">
        <v>862</v>
      </c>
      <c r="C63" s="2">
        <f t="shared" si="0"/>
        <v>2</v>
      </c>
      <c r="D63" s="2"/>
      <c r="E63" s="2"/>
      <c r="F63" s="2"/>
      <c r="G63" s="2"/>
      <c r="H63" s="2"/>
      <c r="I63" s="2"/>
      <c r="J63" s="2" t="s">
        <v>864</v>
      </c>
      <c r="K63" s="2"/>
    </row>
    <row r="64" ht="16.5" spans="1:11">
      <c r="A64" s="2" t="s">
        <v>471</v>
      </c>
      <c r="B64" s="2" t="s">
        <v>862</v>
      </c>
      <c r="C64" s="2">
        <f t="shared" si="0"/>
        <v>3</v>
      </c>
      <c r="D64" s="2"/>
      <c r="E64" s="2"/>
      <c r="F64" s="2"/>
      <c r="G64" s="2"/>
      <c r="H64" s="2"/>
      <c r="I64" s="2"/>
      <c r="J64" s="2" t="s">
        <v>865</v>
      </c>
      <c r="K64" s="2"/>
    </row>
    <row r="65" ht="16.5" spans="1:11">
      <c r="A65" s="2" t="s">
        <v>471</v>
      </c>
      <c r="B65" s="2" t="s">
        <v>862</v>
      </c>
      <c r="C65" s="2">
        <f t="shared" si="0"/>
        <v>4</v>
      </c>
      <c r="D65" s="2"/>
      <c r="E65" s="2"/>
      <c r="F65" s="2"/>
      <c r="G65" s="2"/>
      <c r="H65" s="2"/>
      <c r="I65" s="2"/>
      <c r="J65" s="2" t="s">
        <v>866</v>
      </c>
      <c r="K65" s="2"/>
    </row>
    <row r="66" s="12" customFormat="1" ht="16.5" spans="1:11">
      <c r="A66" s="14" t="s">
        <v>471</v>
      </c>
      <c r="B66" s="14" t="s">
        <v>862</v>
      </c>
      <c r="C66" s="14">
        <f t="shared" si="0"/>
        <v>5</v>
      </c>
      <c r="D66" s="14"/>
      <c r="E66" s="14"/>
      <c r="F66" s="14"/>
      <c r="G66" s="14"/>
      <c r="H66" s="14"/>
      <c r="I66" s="14"/>
      <c r="J66" s="14" t="s">
        <v>867</v>
      </c>
      <c r="K66" s="14" t="s">
        <v>868</v>
      </c>
    </row>
    <row r="67" ht="16.5" spans="1:11">
      <c r="A67" s="2" t="s">
        <v>471</v>
      </c>
      <c r="B67" s="2" t="s">
        <v>862</v>
      </c>
      <c r="C67" s="2">
        <f t="shared" si="0"/>
        <v>6</v>
      </c>
      <c r="D67" s="2"/>
      <c r="E67" s="2"/>
      <c r="F67" s="2"/>
      <c r="G67" s="2"/>
      <c r="H67" s="2"/>
      <c r="I67" s="2"/>
      <c r="J67" s="2" t="s">
        <v>869</v>
      </c>
      <c r="K67" s="2"/>
    </row>
    <row r="68" ht="16.5" spans="1:11">
      <c r="A68" s="2" t="s">
        <v>471</v>
      </c>
      <c r="B68" s="2" t="s">
        <v>862</v>
      </c>
      <c r="C68" s="2">
        <f t="shared" si="0"/>
        <v>7</v>
      </c>
      <c r="D68" s="2"/>
      <c r="E68" s="2"/>
      <c r="F68" s="2"/>
      <c r="G68" s="2"/>
      <c r="H68" s="2"/>
      <c r="I68" s="2"/>
      <c r="J68" s="2" t="s">
        <v>870</v>
      </c>
      <c r="K68" s="2"/>
    </row>
    <row r="69" ht="16.5" spans="1:11">
      <c r="A69" s="2" t="s">
        <v>471</v>
      </c>
      <c r="B69" s="2" t="s">
        <v>862</v>
      </c>
      <c r="C69" s="2">
        <f t="shared" si="0"/>
        <v>8</v>
      </c>
      <c r="D69" s="2"/>
      <c r="E69" s="2"/>
      <c r="F69" s="2"/>
      <c r="G69" s="2"/>
      <c r="H69" s="2"/>
      <c r="I69" s="2"/>
      <c r="J69" s="2" t="s">
        <v>871</v>
      </c>
      <c r="K69" s="2"/>
    </row>
    <row r="70" ht="16.5" spans="1:11">
      <c r="A70" s="2" t="s">
        <v>471</v>
      </c>
      <c r="B70" s="2" t="s">
        <v>862</v>
      </c>
      <c r="C70" s="2">
        <f t="shared" si="0"/>
        <v>9</v>
      </c>
      <c r="D70" s="2"/>
      <c r="E70" s="2"/>
      <c r="F70" s="2"/>
      <c r="G70" s="2"/>
      <c r="H70" s="2"/>
      <c r="I70" s="2"/>
      <c r="J70" s="2" t="s">
        <v>872</v>
      </c>
      <c r="K70" s="2"/>
    </row>
    <row r="71" s="12" customFormat="1" ht="16.5" spans="1:11">
      <c r="A71" s="14" t="s">
        <v>471</v>
      </c>
      <c r="B71" s="14" t="s">
        <v>862</v>
      </c>
      <c r="C71" s="14">
        <f t="shared" si="0"/>
        <v>10</v>
      </c>
      <c r="D71" s="14"/>
      <c r="E71" s="14"/>
      <c r="F71" s="14"/>
      <c r="G71" s="14"/>
      <c r="H71" s="14"/>
      <c r="I71" s="14"/>
      <c r="J71" s="14" t="s">
        <v>873</v>
      </c>
      <c r="K71" s="14" t="s">
        <v>874</v>
      </c>
    </row>
    <row r="72" ht="16.5" spans="1:11">
      <c r="A72" s="2" t="s">
        <v>471</v>
      </c>
      <c r="B72" s="2" t="s">
        <v>862</v>
      </c>
      <c r="C72" s="2">
        <f t="shared" si="0"/>
        <v>11</v>
      </c>
      <c r="D72" s="2"/>
      <c r="E72" s="2"/>
      <c r="F72" s="2"/>
      <c r="G72" s="2"/>
      <c r="H72" s="2"/>
      <c r="I72" s="2"/>
      <c r="J72" s="2" t="s">
        <v>875</v>
      </c>
      <c r="K72" s="2"/>
    </row>
    <row r="73" ht="16.5" spans="1:11">
      <c r="A73" s="2" t="s">
        <v>471</v>
      </c>
      <c r="B73" s="2" t="s">
        <v>862</v>
      </c>
      <c r="C73" s="2">
        <f t="shared" si="0"/>
        <v>12</v>
      </c>
      <c r="D73" s="2"/>
      <c r="E73" s="2"/>
      <c r="F73" s="2"/>
      <c r="G73" s="2"/>
      <c r="H73" s="2"/>
      <c r="I73" s="2"/>
      <c r="J73" s="2" t="s">
        <v>876</v>
      </c>
      <c r="K73" s="2"/>
    </row>
    <row r="74" ht="16.5" spans="1:11">
      <c r="A74" s="2" t="s">
        <v>471</v>
      </c>
      <c r="B74" s="2" t="s">
        <v>862</v>
      </c>
      <c r="C74" s="2">
        <f t="shared" si="0"/>
        <v>13</v>
      </c>
      <c r="D74" s="2"/>
      <c r="E74" s="2"/>
      <c r="F74" s="2"/>
      <c r="G74" s="2"/>
      <c r="H74" s="2"/>
      <c r="I74" s="2"/>
      <c r="J74" s="2" t="s">
        <v>877</v>
      </c>
      <c r="K74" s="2"/>
    </row>
    <row r="75" ht="16.5" spans="1:11">
      <c r="A75" s="2" t="s">
        <v>471</v>
      </c>
      <c r="B75" s="2" t="s">
        <v>862</v>
      </c>
      <c r="C75" s="2">
        <f t="shared" si="0"/>
        <v>14</v>
      </c>
      <c r="D75" s="2"/>
      <c r="E75" s="2"/>
      <c r="F75" s="2"/>
      <c r="G75" s="2"/>
      <c r="H75" s="2"/>
      <c r="I75" s="2"/>
      <c r="J75" s="2" t="s">
        <v>878</v>
      </c>
      <c r="K75" s="2"/>
    </row>
    <row r="76" s="12" customFormat="1" ht="16.5" spans="1:11">
      <c r="A76" s="14" t="s">
        <v>471</v>
      </c>
      <c r="B76" s="14" t="s">
        <v>862</v>
      </c>
      <c r="C76" s="14">
        <f t="shared" si="0"/>
        <v>15</v>
      </c>
      <c r="D76" s="14"/>
      <c r="E76" s="14"/>
      <c r="F76" s="14"/>
      <c r="G76" s="14"/>
      <c r="H76" s="14"/>
      <c r="I76" s="14"/>
      <c r="J76" s="14" t="s">
        <v>879</v>
      </c>
      <c r="K76" s="14" t="s">
        <v>880</v>
      </c>
    </row>
    <row r="77" ht="16.5" spans="1:11">
      <c r="A77" s="2" t="s">
        <v>471</v>
      </c>
      <c r="B77" s="2" t="s">
        <v>862</v>
      </c>
      <c r="C77" s="2">
        <f t="shared" si="0"/>
        <v>16</v>
      </c>
      <c r="D77" s="2"/>
      <c r="E77" s="2"/>
      <c r="F77" s="2"/>
      <c r="G77" s="2"/>
      <c r="H77" s="2"/>
      <c r="I77" s="2"/>
      <c r="J77" s="2" t="s">
        <v>881</v>
      </c>
      <c r="K77" s="2"/>
    </row>
    <row r="78" ht="16.5" spans="1:11">
      <c r="A78" s="2" t="s">
        <v>471</v>
      </c>
      <c r="B78" s="2" t="s">
        <v>862</v>
      </c>
      <c r="C78" s="2">
        <f t="shared" si="0"/>
        <v>17</v>
      </c>
      <c r="D78" s="2"/>
      <c r="E78" s="2"/>
      <c r="F78" s="2"/>
      <c r="G78" s="2"/>
      <c r="H78" s="2"/>
      <c r="I78" s="2"/>
      <c r="J78" s="2" t="s">
        <v>882</v>
      </c>
      <c r="K78" s="2"/>
    </row>
    <row r="79" ht="16.5" spans="1:11">
      <c r="A79" s="2" t="s">
        <v>471</v>
      </c>
      <c r="B79" s="2" t="s">
        <v>862</v>
      </c>
      <c r="C79" s="2">
        <f t="shared" si="0"/>
        <v>18</v>
      </c>
      <c r="D79" s="2"/>
      <c r="E79" s="2"/>
      <c r="F79" s="2"/>
      <c r="G79" s="2"/>
      <c r="H79" s="2"/>
      <c r="I79" s="2"/>
      <c r="J79" s="2" t="s">
        <v>883</v>
      </c>
      <c r="K79" s="2"/>
    </row>
    <row r="80" ht="16.5" spans="1:11">
      <c r="A80" s="2" t="s">
        <v>471</v>
      </c>
      <c r="B80" s="2" t="s">
        <v>862</v>
      </c>
      <c r="C80" s="2">
        <f t="shared" si="0"/>
        <v>19</v>
      </c>
      <c r="D80" s="2"/>
      <c r="E80" s="2"/>
      <c r="F80" s="2"/>
      <c r="G80" s="2"/>
      <c r="H80" s="2"/>
      <c r="I80" s="2"/>
      <c r="J80" s="2" t="s">
        <v>884</v>
      </c>
      <c r="K80" s="2"/>
    </row>
    <row r="81" s="12" customFormat="1" ht="16.5" spans="1:11">
      <c r="A81" s="14" t="s">
        <v>471</v>
      </c>
      <c r="B81" s="14" t="s">
        <v>862</v>
      </c>
      <c r="C81" s="14">
        <f t="shared" si="0"/>
        <v>20</v>
      </c>
      <c r="D81" s="14"/>
      <c r="E81" s="14"/>
      <c r="F81" s="14"/>
      <c r="G81" s="14"/>
      <c r="H81" s="14"/>
      <c r="I81" s="14"/>
      <c r="J81" s="14" t="s">
        <v>885</v>
      </c>
      <c r="K81" s="14" t="s">
        <v>886</v>
      </c>
    </row>
    <row r="82" ht="16.5" spans="1:11">
      <c r="A82" s="2" t="s">
        <v>471</v>
      </c>
      <c r="B82" s="2" t="s">
        <v>862</v>
      </c>
      <c r="C82" s="2">
        <f t="shared" si="0"/>
        <v>21</v>
      </c>
      <c r="D82" s="2"/>
      <c r="E82" s="2"/>
      <c r="F82" s="2"/>
      <c r="G82" s="2"/>
      <c r="H82" s="2"/>
      <c r="I82" s="2"/>
      <c r="J82" s="2" t="s">
        <v>887</v>
      </c>
      <c r="K82" s="2"/>
    </row>
    <row r="83" ht="16.5" spans="1:11">
      <c r="A83" s="2" t="s">
        <v>471</v>
      </c>
      <c r="B83" s="2" t="s">
        <v>862</v>
      </c>
      <c r="C83" s="2">
        <f t="shared" si="0"/>
        <v>22</v>
      </c>
      <c r="D83" s="2"/>
      <c r="E83" s="2"/>
      <c r="F83" s="2"/>
      <c r="G83" s="2"/>
      <c r="H83" s="2"/>
      <c r="I83" s="2"/>
      <c r="J83" s="2" t="s">
        <v>888</v>
      </c>
      <c r="K83" s="2"/>
    </row>
    <row r="84" ht="16.5" spans="1:11">
      <c r="A84" s="2" t="s">
        <v>471</v>
      </c>
      <c r="B84" s="2" t="s">
        <v>862</v>
      </c>
      <c r="C84" s="2">
        <f t="shared" si="0"/>
        <v>23</v>
      </c>
      <c r="D84" s="2"/>
      <c r="E84" s="2"/>
      <c r="F84" s="2"/>
      <c r="G84" s="2"/>
      <c r="H84" s="2"/>
      <c r="I84" s="2"/>
      <c r="J84" s="2" t="s">
        <v>889</v>
      </c>
      <c r="K84" s="2"/>
    </row>
    <row r="85" ht="16.5" spans="1:11">
      <c r="A85" s="2" t="s">
        <v>471</v>
      </c>
      <c r="B85" s="2" t="s">
        <v>862</v>
      </c>
      <c r="C85" s="2">
        <f t="shared" si="0"/>
        <v>24</v>
      </c>
      <c r="D85" s="2"/>
      <c r="E85" s="2"/>
      <c r="F85" s="2"/>
      <c r="G85" s="2"/>
      <c r="H85" s="2"/>
      <c r="I85" s="2"/>
      <c r="J85" s="2" t="s">
        <v>890</v>
      </c>
      <c r="K85" s="2"/>
    </row>
    <row r="86" s="12" customFormat="1" ht="16.5" spans="1:11">
      <c r="A86" s="14" t="s">
        <v>471</v>
      </c>
      <c r="B86" s="14" t="s">
        <v>862</v>
      </c>
      <c r="C86" s="14">
        <f t="shared" si="0"/>
        <v>25</v>
      </c>
      <c r="D86" s="14"/>
      <c r="E86" s="14"/>
      <c r="F86" s="14"/>
      <c r="G86" s="14"/>
      <c r="H86" s="14"/>
      <c r="I86" s="14"/>
      <c r="J86" s="14" t="s">
        <v>891</v>
      </c>
      <c r="K86" s="14" t="s">
        <v>892</v>
      </c>
    </row>
    <row r="87" ht="16.5" spans="1:11">
      <c r="A87" s="2" t="s">
        <v>471</v>
      </c>
      <c r="B87" s="2" t="s">
        <v>862</v>
      </c>
      <c r="C87" s="2">
        <f t="shared" si="0"/>
        <v>26</v>
      </c>
      <c r="D87" s="2"/>
      <c r="E87" s="2"/>
      <c r="F87" s="2"/>
      <c r="G87" s="2"/>
      <c r="H87" s="2"/>
      <c r="I87" s="2"/>
      <c r="J87" s="2" t="s">
        <v>893</v>
      </c>
      <c r="K87" s="2"/>
    </row>
    <row r="88" ht="16.5" spans="1:11">
      <c r="A88" s="2" t="s">
        <v>471</v>
      </c>
      <c r="B88" s="2" t="s">
        <v>862</v>
      </c>
      <c r="C88" s="2">
        <f t="shared" si="0"/>
        <v>27</v>
      </c>
      <c r="D88" s="2"/>
      <c r="E88" s="2"/>
      <c r="F88" s="2"/>
      <c r="G88" s="2"/>
      <c r="H88" s="2"/>
      <c r="I88" s="2"/>
      <c r="J88" s="2" t="s">
        <v>894</v>
      </c>
      <c r="K88" s="2"/>
    </row>
    <row r="89" ht="16.5" spans="1:11">
      <c r="A89" s="2" t="s">
        <v>471</v>
      </c>
      <c r="B89" s="2" t="s">
        <v>862</v>
      </c>
      <c r="C89" s="2">
        <f t="shared" si="0"/>
        <v>28</v>
      </c>
      <c r="D89" s="2"/>
      <c r="E89" s="2"/>
      <c r="F89" s="2"/>
      <c r="G89" s="2"/>
      <c r="H89" s="2"/>
      <c r="I89" s="2"/>
      <c r="J89" s="2" t="s">
        <v>895</v>
      </c>
      <c r="K89" s="2"/>
    </row>
    <row r="90" ht="16.5" spans="1:11">
      <c r="A90" s="2" t="s">
        <v>471</v>
      </c>
      <c r="B90" s="2" t="s">
        <v>862</v>
      </c>
      <c r="C90" s="2">
        <f t="shared" si="0"/>
        <v>29</v>
      </c>
      <c r="D90" s="2"/>
      <c r="E90" s="2"/>
      <c r="F90" s="2"/>
      <c r="G90" s="2"/>
      <c r="H90" s="2"/>
      <c r="I90" s="2"/>
      <c r="J90" s="2" t="s">
        <v>896</v>
      </c>
      <c r="K90" s="2"/>
    </row>
    <row r="91" s="12" customFormat="1" ht="16.5" spans="1:11">
      <c r="A91" s="14" t="s">
        <v>471</v>
      </c>
      <c r="B91" s="14" t="s">
        <v>862</v>
      </c>
      <c r="C91" s="14">
        <f t="shared" si="0"/>
        <v>30</v>
      </c>
      <c r="D91" s="14"/>
      <c r="E91" s="14"/>
      <c r="F91" s="14"/>
      <c r="G91" s="14"/>
      <c r="H91" s="14"/>
      <c r="I91" s="14"/>
      <c r="J91" s="14" t="s">
        <v>897</v>
      </c>
      <c r="K91" s="14" t="s">
        <v>898</v>
      </c>
    </row>
    <row r="92" ht="16.5" spans="1:11">
      <c r="A92" s="2" t="s">
        <v>471</v>
      </c>
      <c r="B92" s="2" t="s">
        <v>899</v>
      </c>
      <c r="C92" s="2">
        <f t="shared" si="0"/>
        <v>1</v>
      </c>
      <c r="D92" s="2"/>
      <c r="E92" s="2"/>
      <c r="F92" s="2"/>
      <c r="G92" s="2"/>
      <c r="H92" s="2"/>
      <c r="I92" s="2"/>
      <c r="J92" s="2" t="s">
        <v>900</v>
      </c>
      <c r="K92" s="2"/>
    </row>
    <row r="93" ht="16.5" spans="1:11">
      <c r="A93" s="2" t="s">
        <v>471</v>
      </c>
      <c r="B93" s="2" t="s">
        <v>899</v>
      </c>
      <c r="C93" s="2">
        <f t="shared" si="0"/>
        <v>2</v>
      </c>
      <c r="D93" s="2"/>
      <c r="E93" s="2"/>
      <c r="F93" s="2"/>
      <c r="G93" s="2"/>
      <c r="H93" s="2"/>
      <c r="I93" s="2"/>
      <c r="J93" s="2" t="s">
        <v>901</v>
      </c>
      <c r="K93" s="2"/>
    </row>
    <row r="94" ht="16.5" spans="1:11">
      <c r="A94" s="2" t="s">
        <v>471</v>
      </c>
      <c r="B94" s="2" t="s">
        <v>899</v>
      </c>
      <c r="C94" s="2">
        <f t="shared" si="0"/>
        <v>3</v>
      </c>
      <c r="D94" s="2"/>
      <c r="E94" s="2"/>
      <c r="F94" s="2"/>
      <c r="G94" s="2"/>
      <c r="H94" s="2"/>
      <c r="I94" s="2"/>
      <c r="J94" s="2" t="s">
        <v>902</v>
      </c>
      <c r="K94" s="2"/>
    </row>
    <row r="95" ht="16.5" spans="1:11">
      <c r="A95" s="2" t="s">
        <v>471</v>
      </c>
      <c r="B95" s="2" t="s">
        <v>899</v>
      </c>
      <c r="C95" s="2">
        <f t="shared" si="0"/>
        <v>4</v>
      </c>
      <c r="D95" s="2"/>
      <c r="E95" s="2"/>
      <c r="F95" s="2"/>
      <c r="G95" s="2"/>
      <c r="H95" s="2"/>
      <c r="I95" s="2"/>
      <c r="J95" s="2" t="s">
        <v>903</v>
      </c>
      <c r="K95" s="2"/>
    </row>
    <row r="96" s="12" customFormat="1" ht="16.5" spans="1:11">
      <c r="A96" s="14" t="s">
        <v>471</v>
      </c>
      <c r="B96" s="14" t="s">
        <v>899</v>
      </c>
      <c r="C96" s="14">
        <f t="shared" si="0"/>
        <v>5</v>
      </c>
      <c r="D96" s="14"/>
      <c r="E96" s="14"/>
      <c r="F96" s="14"/>
      <c r="G96" s="14"/>
      <c r="H96" s="14"/>
      <c r="I96" s="14"/>
      <c r="J96" s="14" t="s">
        <v>904</v>
      </c>
      <c r="K96" s="14" t="s">
        <v>905</v>
      </c>
    </row>
    <row r="97" ht="16.5" spans="1:11">
      <c r="A97" s="2" t="s">
        <v>471</v>
      </c>
      <c r="B97" s="2" t="s">
        <v>899</v>
      </c>
      <c r="C97" s="2">
        <f t="shared" ref="C97:C160" si="1">C67</f>
        <v>6</v>
      </c>
      <c r="D97" s="2"/>
      <c r="E97" s="2"/>
      <c r="F97" s="2"/>
      <c r="G97" s="2"/>
      <c r="H97" s="2"/>
      <c r="I97" s="2"/>
      <c r="J97" s="2" t="s">
        <v>906</v>
      </c>
      <c r="K97" s="2"/>
    </row>
    <row r="98" ht="16.5" spans="1:11">
      <c r="A98" s="2" t="s">
        <v>471</v>
      </c>
      <c r="B98" s="2" t="s">
        <v>899</v>
      </c>
      <c r="C98" s="2">
        <f t="shared" si="1"/>
        <v>7</v>
      </c>
      <c r="D98" s="2"/>
      <c r="E98" s="2"/>
      <c r="F98" s="2"/>
      <c r="G98" s="2"/>
      <c r="H98" s="2"/>
      <c r="I98" s="2"/>
      <c r="J98" s="2" t="s">
        <v>907</v>
      </c>
      <c r="K98" s="2"/>
    </row>
    <row r="99" ht="16.5" spans="1:11">
      <c r="A99" s="2" t="s">
        <v>471</v>
      </c>
      <c r="B99" s="2" t="s">
        <v>899</v>
      </c>
      <c r="C99" s="2">
        <f t="shared" si="1"/>
        <v>8</v>
      </c>
      <c r="D99" s="2"/>
      <c r="E99" s="2"/>
      <c r="F99" s="2"/>
      <c r="G99" s="2"/>
      <c r="H99" s="2"/>
      <c r="I99" s="2"/>
      <c r="J99" s="2" t="s">
        <v>908</v>
      </c>
      <c r="K99" s="2"/>
    </row>
    <row r="100" ht="16.5" spans="1:11">
      <c r="A100" s="2" t="s">
        <v>471</v>
      </c>
      <c r="B100" s="2" t="s">
        <v>899</v>
      </c>
      <c r="C100" s="2">
        <f t="shared" si="1"/>
        <v>9</v>
      </c>
      <c r="D100" s="2"/>
      <c r="E100" s="2"/>
      <c r="F100" s="2"/>
      <c r="G100" s="2"/>
      <c r="H100" s="2"/>
      <c r="I100" s="2"/>
      <c r="J100" s="2" t="s">
        <v>909</v>
      </c>
      <c r="K100" s="2"/>
    </row>
    <row r="101" s="12" customFormat="1" ht="16.5" spans="1:11">
      <c r="A101" s="14" t="s">
        <v>471</v>
      </c>
      <c r="B101" s="14" t="s">
        <v>899</v>
      </c>
      <c r="C101" s="14">
        <f t="shared" si="1"/>
        <v>10</v>
      </c>
      <c r="D101" s="14"/>
      <c r="E101" s="14"/>
      <c r="F101" s="14"/>
      <c r="G101" s="14"/>
      <c r="H101" s="14"/>
      <c r="I101" s="14"/>
      <c r="J101" s="14" t="s">
        <v>910</v>
      </c>
      <c r="K101" s="14" t="s">
        <v>911</v>
      </c>
    </row>
    <row r="102" ht="16.5" spans="1:11">
      <c r="A102" s="2" t="s">
        <v>471</v>
      </c>
      <c r="B102" s="2" t="s">
        <v>899</v>
      </c>
      <c r="C102" s="2">
        <f t="shared" si="1"/>
        <v>11</v>
      </c>
      <c r="D102" s="2"/>
      <c r="E102" s="2"/>
      <c r="F102" s="2"/>
      <c r="G102" s="2"/>
      <c r="H102" s="2"/>
      <c r="I102" s="2"/>
      <c r="J102" s="2" t="s">
        <v>912</v>
      </c>
      <c r="K102" s="2"/>
    </row>
    <row r="103" ht="16.5" spans="1:11">
      <c r="A103" s="2" t="s">
        <v>471</v>
      </c>
      <c r="B103" s="2" t="s">
        <v>899</v>
      </c>
      <c r="C103" s="2">
        <f t="shared" si="1"/>
        <v>12</v>
      </c>
      <c r="D103" s="2"/>
      <c r="E103" s="2"/>
      <c r="F103" s="2"/>
      <c r="G103" s="2"/>
      <c r="H103" s="2"/>
      <c r="I103" s="2"/>
      <c r="J103" s="2" t="s">
        <v>913</v>
      </c>
      <c r="K103" s="2"/>
    </row>
    <row r="104" ht="16.5" spans="1:11">
      <c r="A104" s="2" t="s">
        <v>471</v>
      </c>
      <c r="B104" s="2" t="s">
        <v>899</v>
      </c>
      <c r="C104" s="2">
        <f t="shared" si="1"/>
        <v>13</v>
      </c>
      <c r="D104" s="2"/>
      <c r="E104" s="2"/>
      <c r="F104" s="2"/>
      <c r="G104" s="2"/>
      <c r="H104" s="2"/>
      <c r="I104" s="2"/>
      <c r="J104" s="2" t="s">
        <v>914</v>
      </c>
      <c r="K104" s="2"/>
    </row>
    <row r="105" ht="16.5" spans="1:11">
      <c r="A105" s="2" t="s">
        <v>471</v>
      </c>
      <c r="B105" s="2" t="s">
        <v>899</v>
      </c>
      <c r="C105" s="2">
        <f t="shared" si="1"/>
        <v>14</v>
      </c>
      <c r="D105" s="2"/>
      <c r="E105" s="2"/>
      <c r="F105" s="2"/>
      <c r="G105" s="2"/>
      <c r="H105" s="2"/>
      <c r="I105" s="2"/>
      <c r="J105" s="2" t="s">
        <v>915</v>
      </c>
      <c r="K105" s="2"/>
    </row>
    <row r="106" s="12" customFormat="1" ht="16.5" spans="1:11">
      <c r="A106" s="14" t="s">
        <v>471</v>
      </c>
      <c r="B106" s="14" t="s">
        <v>899</v>
      </c>
      <c r="C106" s="14">
        <f t="shared" si="1"/>
        <v>15</v>
      </c>
      <c r="D106" s="14"/>
      <c r="E106" s="14"/>
      <c r="F106" s="14"/>
      <c r="G106" s="14"/>
      <c r="H106" s="14"/>
      <c r="I106" s="14"/>
      <c r="J106" s="14" t="s">
        <v>916</v>
      </c>
      <c r="K106" s="14" t="s">
        <v>917</v>
      </c>
    </row>
    <row r="107" ht="16.5" spans="1:11">
      <c r="A107" s="2" t="s">
        <v>471</v>
      </c>
      <c r="B107" s="2" t="s">
        <v>899</v>
      </c>
      <c r="C107" s="2">
        <f t="shared" si="1"/>
        <v>16</v>
      </c>
      <c r="D107" s="2"/>
      <c r="E107" s="2"/>
      <c r="F107" s="2"/>
      <c r="G107" s="2"/>
      <c r="H107" s="2"/>
      <c r="I107" s="2"/>
      <c r="J107" s="2" t="s">
        <v>918</v>
      </c>
      <c r="K107" s="2"/>
    </row>
    <row r="108" ht="16.5" spans="1:11">
      <c r="A108" s="2" t="s">
        <v>471</v>
      </c>
      <c r="B108" s="2" t="s">
        <v>899</v>
      </c>
      <c r="C108" s="2">
        <f t="shared" si="1"/>
        <v>17</v>
      </c>
      <c r="D108" s="2"/>
      <c r="E108" s="2"/>
      <c r="F108" s="2"/>
      <c r="G108" s="2"/>
      <c r="H108" s="2"/>
      <c r="I108" s="2"/>
      <c r="J108" s="2" t="s">
        <v>919</v>
      </c>
      <c r="K108" s="2"/>
    </row>
    <row r="109" ht="16.5" spans="1:11">
      <c r="A109" s="2" t="s">
        <v>471</v>
      </c>
      <c r="B109" s="2" t="s">
        <v>899</v>
      </c>
      <c r="C109" s="2">
        <f t="shared" si="1"/>
        <v>18</v>
      </c>
      <c r="D109" s="2"/>
      <c r="E109" s="2"/>
      <c r="F109" s="2"/>
      <c r="G109" s="2"/>
      <c r="H109" s="2"/>
      <c r="I109" s="2"/>
      <c r="J109" s="2" t="s">
        <v>920</v>
      </c>
      <c r="K109" s="2"/>
    </row>
    <row r="110" ht="16.5" spans="1:11">
      <c r="A110" s="2" t="s">
        <v>471</v>
      </c>
      <c r="B110" s="2" t="s">
        <v>899</v>
      </c>
      <c r="C110" s="2">
        <f t="shared" si="1"/>
        <v>19</v>
      </c>
      <c r="D110" s="2"/>
      <c r="E110" s="2"/>
      <c r="F110" s="2"/>
      <c r="G110" s="2"/>
      <c r="H110" s="2"/>
      <c r="I110" s="2"/>
      <c r="J110" s="2" t="s">
        <v>921</v>
      </c>
      <c r="K110" s="2"/>
    </row>
    <row r="111" s="12" customFormat="1" ht="16.5" spans="1:11">
      <c r="A111" s="14" t="s">
        <v>471</v>
      </c>
      <c r="B111" s="14" t="s">
        <v>899</v>
      </c>
      <c r="C111" s="14">
        <f t="shared" si="1"/>
        <v>20</v>
      </c>
      <c r="D111" s="14"/>
      <c r="E111" s="14"/>
      <c r="F111" s="14"/>
      <c r="G111" s="14"/>
      <c r="H111" s="14"/>
      <c r="I111" s="14"/>
      <c r="J111" s="14" t="s">
        <v>922</v>
      </c>
      <c r="K111" s="14" t="s">
        <v>923</v>
      </c>
    </row>
    <row r="112" ht="16.5" spans="1:11">
      <c r="A112" s="2" t="s">
        <v>471</v>
      </c>
      <c r="B112" s="2" t="s">
        <v>899</v>
      </c>
      <c r="C112" s="2">
        <f t="shared" si="1"/>
        <v>21</v>
      </c>
      <c r="D112" s="2"/>
      <c r="E112" s="2"/>
      <c r="F112" s="2"/>
      <c r="G112" s="2"/>
      <c r="H112" s="2"/>
      <c r="I112" s="2"/>
      <c r="J112" s="2" t="s">
        <v>924</v>
      </c>
      <c r="K112" s="2"/>
    </row>
    <row r="113" ht="16.5" spans="1:11">
      <c r="A113" s="2" t="s">
        <v>471</v>
      </c>
      <c r="B113" s="2" t="s">
        <v>899</v>
      </c>
      <c r="C113" s="2">
        <f t="shared" si="1"/>
        <v>22</v>
      </c>
      <c r="D113" s="2"/>
      <c r="E113" s="2"/>
      <c r="F113" s="2"/>
      <c r="G113" s="2"/>
      <c r="H113" s="2"/>
      <c r="I113" s="2"/>
      <c r="J113" s="2" t="s">
        <v>925</v>
      </c>
      <c r="K113" s="2"/>
    </row>
    <row r="114" ht="16.5" spans="1:11">
      <c r="A114" s="2" t="s">
        <v>471</v>
      </c>
      <c r="B114" s="2" t="s">
        <v>899</v>
      </c>
      <c r="C114" s="2">
        <f t="shared" si="1"/>
        <v>23</v>
      </c>
      <c r="D114" s="2"/>
      <c r="E114" s="2"/>
      <c r="F114" s="2"/>
      <c r="G114" s="2"/>
      <c r="H114" s="2"/>
      <c r="I114" s="2"/>
      <c r="J114" s="2" t="s">
        <v>926</v>
      </c>
      <c r="K114" s="2"/>
    </row>
    <row r="115" ht="16.5" spans="1:11">
      <c r="A115" s="2" t="s">
        <v>471</v>
      </c>
      <c r="B115" s="2" t="s">
        <v>899</v>
      </c>
      <c r="C115" s="2">
        <f t="shared" si="1"/>
        <v>24</v>
      </c>
      <c r="D115" s="2"/>
      <c r="E115" s="2"/>
      <c r="F115" s="2"/>
      <c r="G115" s="2"/>
      <c r="H115" s="2"/>
      <c r="I115" s="2"/>
      <c r="J115" s="2" t="s">
        <v>927</v>
      </c>
      <c r="K115" s="2"/>
    </row>
    <row r="116" s="12" customFormat="1" ht="16.5" spans="1:11">
      <c r="A116" s="14" t="s">
        <v>471</v>
      </c>
      <c r="B116" s="14" t="s">
        <v>899</v>
      </c>
      <c r="C116" s="14">
        <f t="shared" si="1"/>
        <v>25</v>
      </c>
      <c r="D116" s="14"/>
      <c r="E116" s="14"/>
      <c r="F116" s="14"/>
      <c r="G116" s="14"/>
      <c r="H116" s="14"/>
      <c r="I116" s="14"/>
      <c r="J116" s="14" t="s">
        <v>928</v>
      </c>
      <c r="K116" s="14" t="s">
        <v>929</v>
      </c>
    </row>
    <row r="117" ht="16.5" spans="1:11">
      <c r="A117" s="2" t="s">
        <v>471</v>
      </c>
      <c r="B117" s="2" t="s">
        <v>899</v>
      </c>
      <c r="C117" s="2">
        <f t="shared" si="1"/>
        <v>26</v>
      </c>
      <c r="D117" s="2"/>
      <c r="E117" s="2"/>
      <c r="F117" s="2"/>
      <c r="G117" s="2"/>
      <c r="H117" s="2"/>
      <c r="I117" s="2"/>
      <c r="J117" s="2" t="s">
        <v>930</v>
      </c>
      <c r="K117" s="2"/>
    </row>
    <row r="118" ht="16.5" spans="1:11">
      <c r="A118" s="2" t="s">
        <v>471</v>
      </c>
      <c r="B118" s="2" t="s">
        <v>899</v>
      </c>
      <c r="C118" s="2">
        <f t="shared" si="1"/>
        <v>27</v>
      </c>
      <c r="D118" s="2"/>
      <c r="E118" s="2"/>
      <c r="F118" s="2"/>
      <c r="G118" s="2"/>
      <c r="H118" s="2"/>
      <c r="I118" s="2"/>
      <c r="J118" s="2" t="s">
        <v>931</v>
      </c>
      <c r="K118" s="2"/>
    </row>
    <row r="119" ht="16.5" spans="1:11">
      <c r="A119" s="2" t="s">
        <v>471</v>
      </c>
      <c r="B119" s="2" t="s">
        <v>899</v>
      </c>
      <c r="C119" s="2">
        <f t="shared" si="1"/>
        <v>28</v>
      </c>
      <c r="D119" s="2"/>
      <c r="E119" s="2"/>
      <c r="F119" s="2"/>
      <c r="G119" s="2"/>
      <c r="H119" s="2"/>
      <c r="I119" s="2"/>
      <c r="J119" s="2" t="s">
        <v>932</v>
      </c>
      <c r="K119" s="2"/>
    </row>
    <row r="120" ht="16.5" spans="1:11">
      <c r="A120" s="2" t="s">
        <v>471</v>
      </c>
      <c r="B120" s="2" t="s">
        <v>899</v>
      </c>
      <c r="C120" s="2">
        <f t="shared" si="1"/>
        <v>29</v>
      </c>
      <c r="D120" s="2"/>
      <c r="E120" s="2"/>
      <c r="F120" s="2"/>
      <c r="G120" s="2"/>
      <c r="H120" s="2"/>
      <c r="I120" s="2"/>
      <c r="J120" s="2" t="s">
        <v>933</v>
      </c>
      <c r="K120" s="2"/>
    </row>
    <row r="121" s="12" customFormat="1" ht="16.5" spans="1:11">
      <c r="A121" s="14" t="s">
        <v>471</v>
      </c>
      <c r="B121" s="14" t="s">
        <v>899</v>
      </c>
      <c r="C121" s="14">
        <f t="shared" si="1"/>
        <v>30</v>
      </c>
      <c r="D121" s="14"/>
      <c r="E121" s="14"/>
      <c r="F121" s="14"/>
      <c r="G121" s="14"/>
      <c r="H121" s="14"/>
      <c r="I121" s="14"/>
      <c r="J121" s="14" t="s">
        <v>934</v>
      </c>
      <c r="K121" s="14" t="s">
        <v>935</v>
      </c>
    </row>
    <row r="122" ht="16.5" spans="1:11">
      <c r="A122" s="2" t="s">
        <v>471</v>
      </c>
      <c r="B122" s="2" t="s">
        <v>936</v>
      </c>
      <c r="C122" s="2">
        <f t="shared" si="1"/>
        <v>1</v>
      </c>
      <c r="D122" s="2"/>
      <c r="E122" s="2"/>
      <c r="F122" s="2"/>
      <c r="G122" s="2"/>
      <c r="H122" s="2"/>
      <c r="I122" s="2"/>
      <c r="J122" s="2" t="s">
        <v>937</v>
      </c>
      <c r="K122" s="2"/>
    </row>
    <row r="123" ht="16.5" spans="1:11">
      <c r="A123" s="2" t="s">
        <v>471</v>
      </c>
      <c r="B123" s="2" t="s">
        <v>936</v>
      </c>
      <c r="C123" s="2">
        <f t="shared" si="1"/>
        <v>2</v>
      </c>
      <c r="D123" s="2"/>
      <c r="E123" s="2"/>
      <c r="F123" s="2"/>
      <c r="G123" s="2"/>
      <c r="H123" s="2"/>
      <c r="I123" s="2"/>
      <c r="J123" s="2" t="s">
        <v>938</v>
      </c>
      <c r="K123" s="2"/>
    </row>
    <row r="124" ht="16.5" spans="1:11">
      <c r="A124" s="2" t="s">
        <v>471</v>
      </c>
      <c r="B124" s="2" t="s">
        <v>936</v>
      </c>
      <c r="C124" s="2">
        <f t="shared" si="1"/>
        <v>3</v>
      </c>
      <c r="D124" s="2"/>
      <c r="E124" s="2"/>
      <c r="F124" s="2"/>
      <c r="G124" s="2"/>
      <c r="H124" s="2"/>
      <c r="I124" s="2"/>
      <c r="J124" s="2" t="s">
        <v>939</v>
      </c>
      <c r="K124" s="2"/>
    </row>
    <row r="125" ht="16.5" spans="1:11">
      <c r="A125" s="2" t="s">
        <v>471</v>
      </c>
      <c r="B125" s="2" t="s">
        <v>936</v>
      </c>
      <c r="C125" s="2">
        <f t="shared" si="1"/>
        <v>4</v>
      </c>
      <c r="D125" s="2"/>
      <c r="E125" s="2"/>
      <c r="F125" s="2"/>
      <c r="G125" s="2"/>
      <c r="H125" s="2"/>
      <c r="I125" s="2"/>
      <c r="J125" s="2" t="s">
        <v>940</v>
      </c>
      <c r="K125" s="2"/>
    </row>
    <row r="126" s="12" customFormat="1" ht="16.5" spans="1:11">
      <c r="A126" s="14" t="s">
        <v>471</v>
      </c>
      <c r="B126" s="14" t="s">
        <v>936</v>
      </c>
      <c r="C126" s="14">
        <f t="shared" si="1"/>
        <v>5</v>
      </c>
      <c r="D126" s="14"/>
      <c r="E126" s="14"/>
      <c r="F126" s="14"/>
      <c r="G126" s="14"/>
      <c r="H126" s="14"/>
      <c r="I126" s="14"/>
      <c r="J126" s="14" t="s">
        <v>941</v>
      </c>
      <c r="K126" s="14" t="s">
        <v>942</v>
      </c>
    </row>
    <row r="127" ht="16.5" spans="1:11">
      <c r="A127" s="2" t="s">
        <v>471</v>
      </c>
      <c r="B127" s="2" t="s">
        <v>936</v>
      </c>
      <c r="C127" s="2">
        <f t="shared" si="1"/>
        <v>6</v>
      </c>
      <c r="D127" s="2"/>
      <c r="E127" s="2"/>
      <c r="F127" s="2"/>
      <c r="G127" s="2"/>
      <c r="H127" s="2"/>
      <c r="I127" s="2"/>
      <c r="J127" s="2" t="s">
        <v>943</v>
      </c>
      <c r="K127" s="2"/>
    </row>
    <row r="128" ht="16.5" spans="1:11">
      <c r="A128" s="2" t="s">
        <v>471</v>
      </c>
      <c r="B128" s="2" t="s">
        <v>936</v>
      </c>
      <c r="C128" s="2">
        <f t="shared" si="1"/>
        <v>7</v>
      </c>
      <c r="D128" s="2"/>
      <c r="E128" s="2"/>
      <c r="F128" s="2"/>
      <c r="G128" s="2"/>
      <c r="H128" s="2"/>
      <c r="I128" s="2"/>
      <c r="J128" s="2" t="s">
        <v>944</v>
      </c>
      <c r="K128" s="2"/>
    </row>
    <row r="129" ht="16.5" spans="1:11">
      <c r="A129" s="2" t="s">
        <v>471</v>
      </c>
      <c r="B129" s="2" t="s">
        <v>936</v>
      </c>
      <c r="C129" s="2">
        <f t="shared" si="1"/>
        <v>8</v>
      </c>
      <c r="D129" s="2"/>
      <c r="E129" s="2"/>
      <c r="F129" s="2"/>
      <c r="G129" s="2"/>
      <c r="H129" s="2"/>
      <c r="I129" s="2"/>
      <c r="J129" s="2" t="s">
        <v>945</v>
      </c>
      <c r="K129" s="2"/>
    </row>
    <row r="130" ht="16.5" spans="1:11">
      <c r="A130" s="2" t="s">
        <v>471</v>
      </c>
      <c r="B130" s="2" t="s">
        <v>936</v>
      </c>
      <c r="C130" s="2">
        <f t="shared" si="1"/>
        <v>9</v>
      </c>
      <c r="D130" s="2"/>
      <c r="E130" s="2"/>
      <c r="F130" s="2"/>
      <c r="G130" s="2"/>
      <c r="H130" s="2"/>
      <c r="I130" s="2"/>
      <c r="J130" s="2" t="s">
        <v>946</v>
      </c>
      <c r="K130" s="2"/>
    </row>
    <row r="131" s="12" customFormat="1" ht="16.5" spans="1:11">
      <c r="A131" s="14" t="s">
        <v>471</v>
      </c>
      <c r="B131" s="14" t="s">
        <v>936</v>
      </c>
      <c r="C131" s="14">
        <f t="shared" si="1"/>
        <v>10</v>
      </c>
      <c r="D131" s="14"/>
      <c r="E131" s="14"/>
      <c r="F131" s="14"/>
      <c r="G131" s="14"/>
      <c r="H131" s="14"/>
      <c r="I131" s="14"/>
      <c r="J131" s="14" t="s">
        <v>947</v>
      </c>
      <c r="K131" s="14" t="s">
        <v>948</v>
      </c>
    </row>
    <row r="132" ht="16.5" spans="1:11">
      <c r="A132" s="2" t="s">
        <v>471</v>
      </c>
      <c r="B132" s="2" t="s">
        <v>936</v>
      </c>
      <c r="C132" s="2">
        <f t="shared" si="1"/>
        <v>11</v>
      </c>
      <c r="D132" s="2"/>
      <c r="E132" s="2"/>
      <c r="F132" s="2"/>
      <c r="G132" s="2"/>
      <c r="H132" s="2"/>
      <c r="I132" s="2"/>
      <c r="J132" s="2" t="s">
        <v>949</v>
      </c>
      <c r="K132" s="2"/>
    </row>
    <row r="133" ht="16.5" spans="1:11">
      <c r="A133" s="2" t="s">
        <v>471</v>
      </c>
      <c r="B133" s="2" t="s">
        <v>936</v>
      </c>
      <c r="C133" s="2">
        <f t="shared" si="1"/>
        <v>12</v>
      </c>
      <c r="D133" s="2"/>
      <c r="E133" s="2"/>
      <c r="F133" s="2"/>
      <c r="G133" s="2"/>
      <c r="H133" s="2"/>
      <c r="I133" s="2"/>
      <c r="J133" s="2" t="s">
        <v>950</v>
      </c>
      <c r="K133" s="2"/>
    </row>
    <row r="134" ht="16.5" spans="1:11">
      <c r="A134" s="2" t="s">
        <v>471</v>
      </c>
      <c r="B134" s="2" t="s">
        <v>936</v>
      </c>
      <c r="C134" s="2">
        <f t="shared" si="1"/>
        <v>13</v>
      </c>
      <c r="D134" s="2"/>
      <c r="E134" s="2"/>
      <c r="F134" s="2"/>
      <c r="G134" s="2"/>
      <c r="H134" s="2"/>
      <c r="I134" s="2"/>
      <c r="J134" s="2" t="s">
        <v>951</v>
      </c>
      <c r="K134" s="2"/>
    </row>
    <row r="135" ht="16.5" spans="1:11">
      <c r="A135" s="2" t="s">
        <v>471</v>
      </c>
      <c r="B135" s="2" t="s">
        <v>936</v>
      </c>
      <c r="C135" s="2">
        <f t="shared" si="1"/>
        <v>14</v>
      </c>
      <c r="D135" s="2"/>
      <c r="E135" s="2"/>
      <c r="F135" s="2"/>
      <c r="G135" s="2"/>
      <c r="H135" s="2"/>
      <c r="I135" s="2"/>
      <c r="J135" s="2" t="s">
        <v>952</v>
      </c>
      <c r="K135" s="2"/>
    </row>
    <row r="136" s="12" customFormat="1" ht="16.5" spans="1:11">
      <c r="A136" s="14" t="s">
        <v>471</v>
      </c>
      <c r="B136" s="14" t="s">
        <v>936</v>
      </c>
      <c r="C136" s="14">
        <f t="shared" si="1"/>
        <v>15</v>
      </c>
      <c r="D136" s="14"/>
      <c r="E136" s="14"/>
      <c r="F136" s="14"/>
      <c r="G136" s="14"/>
      <c r="H136" s="14"/>
      <c r="I136" s="14"/>
      <c r="J136" s="14" t="s">
        <v>953</v>
      </c>
      <c r="K136" s="14" t="s">
        <v>954</v>
      </c>
    </row>
    <row r="137" ht="16.5" spans="1:11">
      <c r="A137" s="2" t="s">
        <v>471</v>
      </c>
      <c r="B137" s="2" t="s">
        <v>936</v>
      </c>
      <c r="C137" s="2">
        <f t="shared" si="1"/>
        <v>16</v>
      </c>
      <c r="D137" s="2"/>
      <c r="E137" s="2"/>
      <c r="F137" s="2"/>
      <c r="G137" s="2"/>
      <c r="H137" s="2"/>
      <c r="I137" s="2"/>
      <c r="J137" s="2" t="s">
        <v>955</v>
      </c>
      <c r="K137" s="2"/>
    </row>
    <row r="138" ht="16.5" spans="1:11">
      <c r="A138" s="2" t="s">
        <v>471</v>
      </c>
      <c r="B138" s="2" t="s">
        <v>936</v>
      </c>
      <c r="C138" s="2">
        <f t="shared" si="1"/>
        <v>17</v>
      </c>
      <c r="D138" s="2"/>
      <c r="E138" s="2"/>
      <c r="F138" s="2"/>
      <c r="G138" s="2"/>
      <c r="H138" s="2"/>
      <c r="I138" s="2"/>
      <c r="J138" s="2" t="s">
        <v>956</v>
      </c>
      <c r="K138" s="2"/>
    </row>
    <row r="139" ht="16.5" spans="1:11">
      <c r="A139" s="2" t="s">
        <v>471</v>
      </c>
      <c r="B139" s="2" t="s">
        <v>936</v>
      </c>
      <c r="C139" s="2">
        <f t="shared" si="1"/>
        <v>18</v>
      </c>
      <c r="D139" s="2"/>
      <c r="E139" s="2"/>
      <c r="F139" s="2"/>
      <c r="G139" s="2"/>
      <c r="H139" s="2"/>
      <c r="I139" s="2"/>
      <c r="J139" s="2" t="s">
        <v>957</v>
      </c>
      <c r="K139" s="2"/>
    </row>
    <row r="140" ht="16.5" spans="1:11">
      <c r="A140" s="2" t="s">
        <v>471</v>
      </c>
      <c r="B140" s="2" t="s">
        <v>936</v>
      </c>
      <c r="C140" s="2">
        <f t="shared" si="1"/>
        <v>19</v>
      </c>
      <c r="D140" s="2"/>
      <c r="E140" s="2"/>
      <c r="F140" s="2"/>
      <c r="G140" s="2"/>
      <c r="H140" s="2"/>
      <c r="I140" s="2"/>
      <c r="J140" s="2" t="s">
        <v>958</v>
      </c>
      <c r="K140" s="2"/>
    </row>
    <row r="141" s="12" customFormat="1" ht="16.5" spans="1:11">
      <c r="A141" s="14" t="s">
        <v>471</v>
      </c>
      <c r="B141" s="14" t="s">
        <v>936</v>
      </c>
      <c r="C141" s="14">
        <f t="shared" si="1"/>
        <v>20</v>
      </c>
      <c r="D141" s="14"/>
      <c r="E141" s="14"/>
      <c r="F141" s="14"/>
      <c r="G141" s="14"/>
      <c r="H141" s="14"/>
      <c r="I141" s="14"/>
      <c r="J141" s="14" t="s">
        <v>959</v>
      </c>
      <c r="K141" s="14" t="s">
        <v>960</v>
      </c>
    </row>
    <row r="142" ht="16.5" spans="1:11">
      <c r="A142" s="2" t="s">
        <v>471</v>
      </c>
      <c r="B142" s="2" t="s">
        <v>936</v>
      </c>
      <c r="C142" s="2">
        <f t="shared" si="1"/>
        <v>21</v>
      </c>
      <c r="D142" s="2"/>
      <c r="E142" s="2"/>
      <c r="F142" s="2"/>
      <c r="G142" s="2"/>
      <c r="H142" s="2"/>
      <c r="I142" s="2"/>
      <c r="J142" s="2" t="s">
        <v>961</v>
      </c>
      <c r="K142" s="2"/>
    </row>
    <row r="143" ht="16.5" spans="1:11">
      <c r="A143" s="2" t="s">
        <v>471</v>
      </c>
      <c r="B143" s="2" t="s">
        <v>936</v>
      </c>
      <c r="C143" s="2">
        <f t="shared" si="1"/>
        <v>22</v>
      </c>
      <c r="D143" s="2"/>
      <c r="E143" s="2"/>
      <c r="F143" s="2"/>
      <c r="G143" s="2"/>
      <c r="H143" s="2"/>
      <c r="I143" s="2"/>
      <c r="J143" s="2" t="s">
        <v>962</v>
      </c>
      <c r="K143" s="2"/>
    </row>
    <row r="144" ht="16.5" spans="1:11">
      <c r="A144" s="2" t="s">
        <v>471</v>
      </c>
      <c r="B144" s="2" t="s">
        <v>936</v>
      </c>
      <c r="C144" s="2">
        <f t="shared" si="1"/>
        <v>23</v>
      </c>
      <c r="D144" s="2"/>
      <c r="E144" s="2"/>
      <c r="F144" s="2"/>
      <c r="G144" s="2"/>
      <c r="H144" s="2"/>
      <c r="I144" s="2"/>
      <c r="J144" s="2" t="s">
        <v>963</v>
      </c>
      <c r="K144" s="2"/>
    </row>
    <row r="145" ht="16.5" spans="1:11">
      <c r="A145" s="2" t="s">
        <v>471</v>
      </c>
      <c r="B145" s="2" t="s">
        <v>936</v>
      </c>
      <c r="C145" s="2">
        <f t="shared" si="1"/>
        <v>24</v>
      </c>
      <c r="D145" s="2"/>
      <c r="E145" s="2"/>
      <c r="F145" s="2"/>
      <c r="G145" s="2"/>
      <c r="H145" s="2"/>
      <c r="I145" s="2"/>
      <c r="J145" s="2" t="s">
        <v>964</v>
      </c>
      <c r="K145" s="2"/>
    </row>
    <row r="146" s="12" customFormat="1" ht="16.5" spans="1:11">
      <c r="A146" s="14" t="s">
        <v>471</v>
      </c>
      <c r="B146" s="14" t="s">
        <v>936</v>
      </c>
      <c r="C146" s="14">
        <f t="shared" si="1"/>
        <v>25</v>
      </c>
      <c r="D146" s="14"/>
      <c r="E146" s="14"/>
      <c r="F146" s="14"/>
      <c r="G146" s="14"/>
      <c r="H146" s="14"/>
      <c r="I146" s="14"/>
      <c r="J146" s="14" t="s">
        <v>965</v>
      </c>
      <c r="K146" s="14" t="s">
        <v>966</v>
      </c>
    </row>
    <row r="147" ht="16.5" spans="1:11">
      <c r="A147" s="2" t="s">
        <v>471</v>
      </c>
      <c r="B147" s="2" t="s">
        <v>936</v>
      </c>
      <c r="C147" s="2">
        <f t="shared" si="1"/>
        <v>26</v>
      </c>
      <c r="D147" s="2"/>
      <c r="E147" s="2"/>
      <c r="F147" s="2"/>
      <c r="G147" s="2"/>
      <c r="H147" s="2"/>
      <c r="I147" s="2"/>
      <c r="J147" s="2" t="s">
        <v>967</v>
      </c>
      <c r="K147" s="2"/>
    </row>
    <row r="148" ht="16.5" spans="1:11">
      <c r="A148" s="2" t="s">
        <v>471</v>
      </c>
      <c r="B148" s="2" t="s">
        <v>936</v>
      </c>
      <c r="C148" s="2">
        <f t="shared" si="1"/>
        <v>27</v>
      </c>
      <c r="D148" s="2"/>
      <c r="E148" s="2"/>
      <c r="F148" s="2"/>
      <c r="G148" s="2"/>
      <c r="H148" s="2"/>
      <c r="I148" s="2"/>
      <c r="J148" s="2" t="s">
        <v>968</v>
      </c>
      <c r="K148" s="2"/>
    </row>
    <row r="149" ht="16.5" spans="1:11">
      <c r="A149" s="2" t="s">
        <v>471</v>
      </c>
      <c r="B149" s="2" t="s">
        <v>936</v>
      </c>
      <c r="C149" s="2">
        <f t="shared" si="1"/>
        <v>28</v>
      </c>
      <c r="D149" s="2"/>
      <c r="E149" s="2"/>
      <c r="F149" s="2"/>
      <c r="G149" s="2"/>
      <c r="H149" s="2"/>
      <c r="I149" s="2"/>
      <c r="J149" s="2" t="s">
        <v>969</v>
      </c>
      <c r="K149" s="2"/>
    </row>
    <row r="150" ht="16.5" spans="1:11">
      <c r="A150" s="2" t="s">
        <v>471</v>
      </c>
      <c r="B150" s="2" t="s">
        <v>936</v>
      </c>
      <c r="C150" s="2">
        <f t="shared" si="1"/>
        <v>29</v>
      </c>
      <c r="D150" s="2"/>
      <c r="E150" s="2"/>
      <c r="F150" s="2"/>
      <c r="G150" s="2"/>
      <c r="H150" s="2"/>
      <c r="I150" s="2"/>
      <c r="J150" s="2" t="s">
        <v>970</v>
      </c>
      <c r="K150" s="2"/>
    </row>
    <row r="151" s="12" customFormat="1" ht="16.5" spans="1:11">
      <c r="A151" s="14" t="s">
        <v>471</v>
      </c>
      <c r="B151" s="14" t="s">
        <v>936</v>
      </c>
      <c r="C151" s="14">
        <f t="shared" si="1"/>
        <v>30</v>
      </c>
      <c r="D151" s="14"/>
      <c r="E151" s="14"/>
      <c r="F151" s="14"/>
      <c r="G151" s="14"/>
      <c r="H151" s="14"/>
      <c r="I151" s="14"/>
      <c r="J151" s="14" t="s">
        <v>971</v>
      </c>
      <c r="K151" s="14" t="s">
        <v>972</v>
      </c>
    </row>
    <row r="152" ht="16.5" spans="1:11">
      <c r="A152" s="2" t="s">
        <v>471</v>
      </c>
      <c r="B152" s="2" t="s">
        <v>973</v>
      </c>
      <c r="C152" s="2">
        <f t="shared" si="1"/>
        <v>1</v>
      </c>
      <c r="D152" s="2"/>
      <c r="E152" s="2"/>
      <c r="F152" s="2"/>
      <c r="G152" s="2"/>
      <c r="H152" s="2"/>
      <c r="I152" s="2"/>
      <c r="J152" s="2" t="s">
        <v>974</v>
      </c>
      <c r="K152" s="2"/>
    </row>
    <row r="153" ht="16.5" spans="1:11">
      <c r="A153" s="2" t="s">
        <v>471</v>
      </c>
      <c r="B153" s="2" t="s">
        <v>973</v>
      </c>
      <c r="C153" s="2">
        <f t="shared" si="1"/>
        <v>2</v>
      </c>
      <c r="D153" s="2"/>
      <c r="E153" s="2"/>
      <c r="F153" s="2"/>
      <c r="G153" s="2"/>
      <c r="H153" s="2"/>
      <c r="I153" s="2"/>
      <c r="J153" s="2" t="s">
        <v>975</v>
      </c>
      <c r="K153" s="2"/>
    </row>
    <row r="154" ht="16.5" spans="1:11">
      <c r="A154" s="2" t="s">
        <v>471</v>
      </c>
      <c r="B154" s="2" t="s">
        <v>973</v>
      </c>
      <c r="C154" s="2">
        <f t="shared" si="1"/>
        <v>3</v>
      </c>
      <c r="D154" s="2"/>
      <c r="E154" s="2"/>
      <c r="F154" s="2"/>
      <c r="G154" s="2"/>
      <c r="H154" s="2"/>
      <c r="I154" s="2"/>
      <c r="J154" s="2" t="s">
        <v>976</v>
      </c>
      <c r="K154" s="2"/>
    </row>
    <row r="155" ht="16.5" spans="1:11">
      <c r="A155" s="2" t="s">
        <v>471</v>
      </c>
      <c r="B155" s="2" t="s">
        <v>973</v>
      </c>
      <c r="C155" s="2">
        <f t="shared" si="1"/>
        <v>4</v>
      </c>
      <c r="D155" s="2"/>
      <c r="E155" s="2"/>
      <c r="F155" s="2"/>
      <c r="G155" s="2"/>
      <c r="H155" s="2"/>
      <c r="I155" s="2"/>
      <c r="J155" s="2" t="s">
        <v>977</v>
      </c>
      <c r="K155" s="2"/>
    </row>
    <row r="156" s="12" customFormat="1" ht="16.5" spans="1:11">
      <c r="A156" s="14" t="s">
        <v>471</v>
      </c>
      <c r="B156" s="14" t="s">
        <v>973</v>
      </c>
      <c r="C156" s="14">
        <f t="shared" si="1"/>
        <v>5</v>
      </c>
      <c r="D156" s="14"/>
      <c r="E156" s="14"/>
      <c r="F156" s="14"/>
      <c r="G156" s="14"/>
      <c r="H156" s="14"/>
      <c r="I156" s="14"/>
      <c r="J156" s="14" t="s">
        <v>978</v>
      </c>
      <c r="K156" s="14" t="s">
        <v>905</v>
      </c>
    </row>
    <row r="157" ht="16.5" spans="1:11">
      <c r="A157" s="2" t="s">
        <v>471</v>
      </c>
      <c r="B157" s="2" t="s">
        <v>973</v>
      </c>
      <c r="C157" s="2">
        <f t="shared" si="1"/>
        <v>6</v>
      </c>
      <c r="D157" s="2"/>
      <c r="E157" s="2"/>
      <c r="F157" s="2"/>
      <c r="G157" s="2"/>
      <c r="H157" s="2"/>
      <c r="I157" s="2"/>
      <c r="J157" s="2" t="s">
        <v>979</v>
      </c>
      <c r="K157" s="2"/>
    </row>
    <row r="158" ht="16.5" spans="1:11">
      <c r="A158" s="2" t="s">
        <v>471</v>
      </c>
      <c r="B158" s="2" t="s">
        <v>973</v>
      </c>
      <c r="C158" s="2">
        <f t="shared" si="1"/>
        <v>7</v>
      </c>
      <c r="D158" s="2"/>
      <c r="E158" s="2"/>
      <c r="F158" s="2"/>
      <c r="G158" s="2"/>
      <c r="H158" s="2"/>
      <c r="I158" s="2"/>
      <c r="J158" s="2" t="s">
        <v>980</v>
      </c>
      <c r="K158" s="2"/>
    </row>
    <row r="159" ht="16.5" spans="1:11">
      <c r="A159" s="2" t="s">
        <v>471</v>
      </c>
      <c r="B159" s="2" t="s">
        <v>973</v>
      </c>
      <c r="C159" s="2">
        <f t="shared" si="1"/>
        <v>8</v>
      </c>
      <c r="D159" s="2"/>
      <c r="E159" s="2"/>
      <c r="F159" s="2"/>
      <c r="G159" s="2"/>
      <c r="H159" s="2"/>
      <c r="I159" s="2"/>
      <c r="J159" s="2" t="s">
        <v>981</v>
      </c>
      <c r="K159" s="2"/>
    </row>
    <row r="160" ht="16.5" spans="1:11">
      <c r="A160" s="2" t="s">
        <v>471</v>
      </c>
      <c r="B160" s="2" t="s">
        <v>973</v>
      </c>
      <c r="C160" s="2">
        <f t="shared" si="1"/>
        <v>9</v>
      </c>
      <c r="D160" s="2"/>
      <c r="E160" s="2"/>
      <c r="F160" s="2"/>
      <c r="G160" s="2"/>
      <c r="H160" s="2"/>
      <c r="I160" s="2"/>
      <c r="J160" s="2" t="s">
        <v>982</v>
      </c>
      <c r="K160" s="2"/>
    </row>
    <row r="161" s="12" customFormat="1" ht="16.5" spans="1:11">
      <c r="A161" s="14" t="s">
        <v>471</v>
      </c>
      <c r="B161" s="14" t="s">
        <v>973</v>
      </c>
      <c r="C161" s="14">
        <f t="shared" ref="C161:C224" si="2">C131</f>
        <v>10</v>
      </c>
      <c r="D161" s="14"/>
      <c r="E161" s="14"/>
      <c r="F161" s="14"/>
      <c r="G161" s="14"/>
      <c r="H161" s="14"/>
      <c r="I161" s="14"/>
      <c r="J161" s="14" t="s">
        <v>983</v>
      </c>
      <c r="K161" s="14" t="s">
        <v>911</v>
      </c>
    </row>
    <row r="162" ht="16.5" spans="1:11">
      <c r="A162" s="2" t="s">
        <v>471</v>
      </c>
      <c r="B162" s="2" t="s">
        <v>973</v>
      </c>
      <c r="C162" s="2">
        <f t="shared" si="2"/>
        <v>11</v>
      </c>
      <c r="D162" s="2"/>
      <c r="E162" s="2"/>
      <c r="F162" s="2"/>
      <c r="G162" s="2"/>
      <c r="H162" s="2"/>
      <c r="I162" s="2"/>
      <c r="J162" s="2" t="s">
        <v>984</v>
      </c>
      <c r="K162" s="2"/>
    </row>
    <row r="163" ht="16.5" spans="1:11">
      <c r="A163" s="2" t="s">
        <v>471</v>
      </c>
      <c r="B163" s="2" t="s">
        <v>973</v>
      </c>
      <c r="C163" s="2">
        <f t="shared" si="2"/>
        <v>12</v>
      </c>
      <c r="D163" s="2"/>
      <c r="E163" s="2"/>
      <c r="F163" s="2"/>
      <c r="G163" s="2"/>
      <c r="H163" s="2"/>
      <c r="I163" s="2"/>
      <c r="J163" s="2" t="s">
        <v>985</v>
      </c>
      <c r="K163" s="2"/>
    </row>
    <row r="164" ht="16.5" spans="1:11">
      <c r="A164" s="2" t="s">
        <v>471</v>
      </c>
      <c r="B164" s="2" t="s">
        <v>973</v>
      </c>
      <c r="C164" s="2">
        <f t="shared" si="2"/>
        <v>13</v>
      </c>
      <c r="D164" s="2"/>
      <c r="E164" s="2"/>
      <c r="F164" s="2"/>
      <c r="G164" s="2"/>
      <c r="H164" s="2"/>
      <c r="I164" s="2"/>
      <c r="J164" s="2" t="s">
        <v>986</v>
      </c>
      <c r="K164" s="2"/>
    </row>
    <row r="165" ht="16.5" spans="1:11">
      <c r="A165" s="2" t="s">
        <v>471</v>
      </c>
      <c r="B165" s="2" t="s">
        <v>973</v>
      </c>
      <c r="C165" s="2">
        <f t="shared" si="2"/>
        <v>14</v>
      </c>
      <c r="D165" s="2"/>
      <c r="E165" s="2"/>
      <c r="F165" s="2"/>
      <c r="G165" s="2"/>
      <c r="H165" s="2"/>
      <c r="I165" s="2"/>
      <c r="J165" s="2" t="s">
        <v>987</v>
      </c>
      <c r="K165" s="2"/>
    </row>
    <row r="166" s="12" customFormat="1" ht="16.5" spans="1:11">
      <c r="A166" s="14" t="s">
        <v>471</v>
      </c>
      <c r="B166" s="14" t="s">
        <v>973</v>
      </c>
      <c r="C166" s="14">
        <f t="shared" si="2"/>
        <v>15</v>
      </c>
      <c r="D166" s="14"/>
      <c r="E166" s="14"/>
      <c r="F166" s="14"/>
      <c r="G166" s="14"/>
      <c r="H166" s="14"/>
      <c r="I166" s="14"/>
      <c r="J166" s="14" t="s">
        <v>988</v>
      </c>
      <c r="K166" s="14" t="s">
        <v>917</v>
      </c>
    </row>
    <row r="167" ht="16.5" spans="1:11">
      <c r="A167" s="2" t="s">
        <v>471</v>
      </c>
      <c r="B167" s="2" t="s">
        <v>973</v>
      </c>
      <c r="C167" s="2">
        <f t="shared" si="2"/>
        <v>16</v>
      </c>
      <c r="D167" s="2"/>
      <c r="E167" s="2"/>
      <c r="F167" s="2"/>
      <c r="G167" s="2"/>
      <c r="H167" s="2"/>
      <c r="I167" s="2"/>
      <c r="J167" s="2" t="s">
        <v>989</v>
      </c>
      <c r="K167" s="2"/>
    </row>
    <row r="168" ht="16.5" spans="1:11">
      <c r="A168" s="2" t="s">
        <v>471</v>
      </c>
      <c r="B168" s="2" t="s">
        <v>973</v>
      </c>
      <c r="C168" s="2">
        <f t="shared" si="2"/>
        <v>17</v>
      </c>
      <c r="D168" s="2"/>
      <c r="E168" s="2"/>
      <c r="F168" s="2"/>
      <c r="G168" s="2"/>
      <c r="H168" s="2"/>
      <c r="I168" s="2"/>
      <c r="J168" s="2" t="s">
        <v>990</v>
      </c>
      <c r="K168" s="2"/>
    </row>
    <row r="169" ht="16.5" spans="1:11">
      <c r="A169" s="2" t="s">
        <v>471</v>
      </c>
      <c r="B169" s="2" t="s">
        <v>973</v>
      </c>
      <c r="C169" s="2">
        <f t="shared" si="2"/>
        <v>18</v>
      </c>
      <c r="D169" s="2"/>
      <c r="E169" s="2"/>
      <c r="F169" s="2"/>
      <c r="G169" s="2"/>
      <c r="H169" s="2"/>
      <c r="I169" s="2"/>
      <c r="J169" s="2" t="s">
        <v>991</v>
      </c>
      <c r="K169" s="2"/>
    </row>
    <row r="170" ht="16.5" spans="1:11">
      <c r="A170" s="2" t="s">
        <v>471</v>
      </c>
      <c r="B170" s="2" t="s">
        <v>973</v>
      </c>
      <c r="C170" s="2">
        <f t="shared" si="2"/>
        <v>19</v>
      </c>
      <c r="D170" s="2"/>
      <c r="E170" s="2"/>
      <c r="F170" s="2"/>
      <c r="G170" s="2"/>
      <c r="H170" s="2"/>
      <c r="I170" s="2"/>
      <c r="J170" s="2" t="s">
        <v>992</v>
      </c>
      <c r="K170" s="2"/>
    </row>
    <row r="171" s="12" customFormat="1" ht="16.5" spans="1:11">
      <c r="A171" s="14" t="s">
        <v>471</v>
      </c>
      <c r="B171" s="14" t="s">
        <v>973</v>
      </c>
      <c r="C171" s="14">
        <f t="shared" si="2"/>
        <v>20</v>
      </c>
      <c r="D171" s="14"/>
      <c r="E171" s="14"/>
      <c r="F171" s="14"/>
      <c r="G171" s="14"/>
      <c r="H171" s="14"/>
      <c r="I171" s="14"/>
      <c r="J171" s="14" t="s">
        <v>993</v>
      </c>
      <c r="K171" s="14" t="s">
        <v>923</v>
      </c>
    </row>
    <row r="172" ht="16.5" spans="1:11">
      <c r="A172" s="2" t="s">
        <v>471</v>
      </c>
      <c r="B172" s="2" t="s">
        <v>973</v>
      </c>
      <c r="C172" s="2">
        <f t="shared" si="2"/>
        <v>21</v>
      </c>
      <c r="D172" s="2"/>
      <c r="E172" s="2"/>
      <c r="F172" s="2"/>
      <c r="G172" s="2"/>
      <c r="H172" s="2"/>
      <c r="I172" s="2"/>
      <c r="J172" s="2" t="s">
        <v>994</v>
      </c>
      <c r="K172" s="2"/>
    </row>
    <row r="173" ht="16.5" spans="1:11">
      <c r="A173" s="2" t="s">
        <v>471</v>
      </c>
      <c r="B173" s="2" t="s">
        <v>973</v>
      </c>
      <c r="C173" s="2">
        <f t="shared" si="2"/>
        <v>22</v>
      </c>
      <c r="D173" s="2"/>
      <c r="E173" s="2"/>
      <c r="F173" s="2"/>
      <c r="G173" s="2"/>
      <c r="H173" s="2"/>
      <c r="I173" s="2"/>
      <c r="J173" s="2" t="s">
        <v>995</v>
      </c>
      <c r="K173" s="2"/>
    </row>
    <row r="174" ht="16.5" spans="1:11">
      <c r="A174" s="2" t="s">
        <v>471</v>
      </c>
      <c r="B174" s="2" t="s">
        <v>973</v>
      </c>
      <c r="C174" s="2">
        <f t="shared" si="2"/>
        <v>23</v>
      </c>
      <c r="D174" s="2"/>
      <c r="E174" s="2"/>
      <c r="F174" s="2"/>
      <c r="G174" s="2"/>
      <c r="H174" s="2"/>
      <c r="I174" s="2"/>
      <c r="J174" s="2" t="s">
        <v>996</v>
      </c>
      <c r="K174" s="2"/>
    </row>
    <row r="175" ht="16.5" spans="1:11">
      <c r="A175" s="2" t="s">
        <v>471</v>
      </c>
      <c r="B175" s="2" t="s">
        <v>973</v>
      </c>
      <c r="C175" s="2">
        <f t="shared" si="2"/>
        <v>24</v>
      </c>
      <c r="D175" s="2"/>
      <c r="E175" s="2"/>
      <c r="F175" s="2"/>
      <c r="G175" s="2"/>
      <c r="H175" s="2"/>
      <c r="I175" s="2"/>
      <c r="J175" s="2" t="s">
        <v>997</v>
      </c>
      <c r="K175" s="2"/>
    </row>
    <row r="176" s="12" customFormat="1" ht="16.5" spans="1:11">
      <c r="A176" s="14" t="s">
        <v>471</v>
      </c>
      <c r="B176" s="14" t="s">
        <v>973</v>
      </c>
      <c r="C176" s="14">
        <f t="shared" si="2"/>
        <v>25</v>
      </c>
      <c r="D176" s="14"/>
      <c r="E176" s="14"/>
      <c r="F176" s="14"/>
      <c r="G176" s="14"/>
      <c r="H176" s="14"/>
      <c r="I176" s="14"/>
      <c r="J176" s="14" t="s">
        <v>998</v>
      </c>
      <c r="K176" s="14" t="s">
        <v>929</v>
      </c>
    </row>
    <row r="177" ht="16.5" spans="1:11">
      <c r="A177" s="2" t="s">
        <v>471</v>
      </c>
      <c r="B177" s="2" t="s">
        <v>973</v>
      </c>
      <c r="C177" s="2">
        <f t="shared" si="2"/>
        <v>26</v>
      </c>
      <c r="D177" s="2"/>
      <c r="E177" s="2"/>
      <c r="F177" s="2"/>
      <c r="G177" s="2"/>
      <c r="H177" s="2"/>
      <c r="I177" s="2"/>
      <c r="J177" s="2" t="s">
        <v>999</v>
      </c>
      <c r="K177" s="2"/>
    </row>
    <row r="178" ht="16.5" spans="1:11">
      <c r="A178" s="2" t="s">
        <v>471</v>
      </c>
      <c r="B178" s="2" t="s">
        <v>973</v>
      </c>
      <c r="C178" s="2">
        <f t="shared" si="2"/>
        <v>27</v>
      </c>
      <c r="D178" s="2"/>
      <c r="E178" s="2"/>
      <c r="F178" s="2"/>
      <c r="G178" s="2"/>
      <c r="H178" s="2"/>
      <c r="I178" s="2"/>
      <c r="J178" s="2" t="s">
        <v>1000</v>
      </c>
      <c r="K178" s="2"/>
    </row>
    <row r="179" ht="16.5" spans="1:11">
      <c r="A179" s="2" t="s">
        <v>471</v>
      </c>
      <c r="B179" s="2" t="s">
        <v>973</v>
      </c>
      <c r="C179" s="2">
        <f t="shared" si="2"/>
        <v>28</v>
      </c>
      <c r="D179" s="2"/>
      <c r="E179" s="2"/>
      <c r="F179" s="2"/>
      <c r="G179" s="2"/>
      <c r="H179" s="2"/>
      <c r="I179" s="2"/>
      <c r="J179" s="2" t="s">
        <v>1001</v>
      </c>
      <c r="K179" s="2"/>
    </row>
    <row r="180" ht="16.5" spans="1:11">
      <c r="A180" s="2" t="s">
        <v>471</v>
      </c>
      <c r="B180" s="2" t="s">
        <v>973</v>
      </c>
      <c r="C180" s="2">
        <f t="shared" si="2"/>
        <v>29</v>
      </c>
      <c r="D180" s="2"/>
      <c r="E180" s="2"/>
      <c r="F180" s="2"/>
      <c r="G180" s="2"/>
      <c r="H180" s="2"/>
      <c r="I180" s="2"/>
      <c r="J180" s="2" t="s">
        <v>1002</v>
      </c>
      <c r="K180" s="2"/>
    </row>
    <row r="181" s="12" customFormat="1" ht="16.5" spans="1:11">
      <c r="A181" s="14" t="s">
        <v>471</v>
      </c>
      <c r="B181" s="14" t="s">
        <v>973</v>
      </c>
      <c r="C181" s="14">
        <f t="shared" si="2"/>
        <v>30</v>
      </c>
      <c r="D181" s="14"/>
      <c r="E181" s="14"/>
      <c r="F181" s="14"/>
      <c r="G181" s="14"/>
      <c r="H181" s="14"/>
      <c r="I181" s="14"/>
      <c r="J181" s="14" t="s">
        <v>1003</v>
      </c>
      <c r="K181" s="14" t="s">
        <v>935</v>
      </c>
    </row>
    <row r="182" ht="16.5" spans="1:11">
      <c r="A182" s="2" t="s">
        <v>471</v>
      </c>
      <c r="B182" s="2" t="s">
        <v>1004</v>
      </c>
      <c r="C182" s="2">
        <f t="shared" si="2"/>
        <v>1</v>
      </c>
      <c r="D182" s="2"/>
      <c r="E182" s="2"/>
      <c r="F182" s="2"/>
      <c r="G182" s="2"/>
      <c r="H182" s="2"/>
      <c r="I182" s="2"/>
      <c r="J182" s="2" t="s">
        <v>1005</v>
      </c>
      <c r="K182" s="2"/>
    </row>
    <row r="183" ht="16.5" spans="1:11">
      <c r="A183" s="2" t="s">
        <v>471</v>
      </c>
      <c r="B183" s="2" t="s">
        <v>1004</v>
      </c>
      <c r="C183" s="2">
        <f t="shared" si="2"/>
        <v>2</v>
      </c>
      <c r="D183" s="2"/>
      <c r="E183" s="2"/>
      <c r="F183" s="2"/>
      <c r="G183" s="2"/>
      <c r="H183" s="2"/>
      <c r="I183" s="2"/>
      <c r="J183" s="2" t="s">
        <v>1006</v>
      </c>
      <c r="K183" s="2"/>
    </row>
    <row r="184" ht="16.5" spans="1:11">
      <c r="A184" s="2" t="s">
        <v>471</v>
      </c>
      <c r="B184" s="2" t="s">
        <v>1004</v>
      </c>
      <c r="C184" s="2">
        <f t="shared" si="2"/>
        <v>3</v>
      </c>
      <c r="D184" s="2"/>
      <c r="E184" s="2"/>
      <c r="F184" s="2"/>
      <c r="G184" s="2"/>
      <c r="H184" s="2"/>
      <c r="I184" s="2"/>
      <c r="J184" s="2" t="s">
        <v>1007</v>
      </c>
      <c r="K184" s="2"/>
    </row>
    <row r="185" ht="16.5" spans="1:11">
      <c r="A185" s="2" t="s">
        <v>471</v>
      </c>
      <c r="B185" s="2" t="s">
        <v>1004</v>
      </c>
      <c r="C185" s="2">
        <f t="shared" si="2"/>
        <v>4</v>
      </c>
      <c r="D185" s="2"/>
      <c r="E185" s="2"/>
      <c r="F185" s="2"/>
      <c r="G185" s="2"/>
      <c r="H185" s="2"/>
      <c r="I185" s="2"/>
      <c r="J185" s="2" t="s">
        <v>1008</v>
      </c>
      <c r="K185" s="2"/>
    </row>
    <row r="186" s="12" customFormat="1" ht="16.5" spans="1:11">
      <c r="A186" s="14" t="s">
        <v>471</v>
      </c>
      <c r="B186" s="14" t="s">
        <v>1004</v>
      </c>
      <c r="C186" s="14">
        <f t="shared" si="2"/>
        <v>5</v>
      </c>
      <c r="D186" s="14"/>
      <c r="E186" s="14"/>
      <c r="F186" s="14"/>
      <c r="G186" s="14"/>
      <c r="H186" s="14"/>
      <c r="I186" s="14"/>
      <c r="J186" s="14" t="s">
        <v>1009</v>
      </c>
      <c r="K186" s="14" t="s">
        <v>1010</v>
      </c>
    </row>
    <row r="187" ht="16.5" spans="1:11">
      <c r="A187" s="2" t="s">
        <v>471</v>
      </c>
      <c r="B187" s="2" t="s">
        <v>1004</v>
      </c>
      <c r="C187" s="2">
        <f t="shared" si="2"/>
        <v>6</v>
      </c>
      <c r="D187" s="2"/>
      <c r="E187" s="2"/>
      <c r="F187" s="2"/>
      <c r="G187" s="2"/>
      <c r="H187" s="2"/>
      <c r="I187" s="2"/>
      <c r="J187" s="2" t="s">
        <v>1011</v>
      </c>
      <c r="K187" s="2"/>
    </row>
    <row r="188" ht="16.5" spans="1:11">
      <c r="A188" s="2" t="s">
        <v>471</v>
      </c>
      <c r="B188" s="2" t="s">
        <v>1004</v>
      </c>
      <c r="C188" s="2">
        <f t="shared" si="2"/>
        <v>7</v>
      </c>
      <c r="D188" s="2"/>
      <c r="E188" s="2"/>
      <c r="F188" s="2"/>
      <c r="G188" s="2"/>
      <c r="H188" s="2"/>
      <c r="I188" s="2"/>
      <c r="J188" s="2" t="s">
        <v>1012</v>
      </c>
      <c r="K188" s="2"/>
    </row>
    <row r="189" ht="16.5" spans="1:11">
      <c r="A189" s="2" t="s">
        <v>471</v>
      </c>
      <c r="B189" s="2" t="s">
        <v>1004</v>
      </c>
      <c r="C189" s="2">
        <f t="shared" si="2"/>
        <v>8</v>
      </c>
      <c r="D189" s="2"/>
      <c r="E189" s="2"/>
      <c r="F189" s="2"/>
      <c r="G189" s="2"/>
      <c r="H189" s="2"/>
      <c r="I189" s="2"/>
      <c r="J189" s="2" t="s">
        <v>1013</v>
      </c>
      <c r="K189" s="2"/>
    </row>
    <row r="190" ht="16.5" spans="1:11">
      <c r="A190" s="2" t="s">
        <v>471</v>
      </c>
      <c r="B190" s="2" t="s">
        <v>1004</v>
      </c>
      <c r="C190" s="2">
        <f t="shared" si="2"/>
        <v>9</v>
      </c>
      <c r="D190" s="2"/>
      <c r="E190" s="2"/>
      <c r="F190" s="2"/>
      <c r="G190" s="2"/>
      <c r="H190" s="2"/>
      <c r="I190" s="2"/>
      <c r="J190" s="2" t="s">
        <v>1014</v>
      </c>
      <c r="K190" s="2"/>
    </row>
    <row r="191" s="12" customFormat="1" ht="16.5" spans="1:11">
      <c r="A191" s="14" t="s">
        <v>471</v>
      </c>
      <c r="B191" s="14" t="s">
        <v>1004</v>
      </c>
      <c r="C191" s="14">
        <f t="shared" si="2"/>
        <v>10</v>
      </c>
      <c r="D191" s="14"/>
      <c r="E191" s="14"/>
      <c r="F191" s="14"/>
      <c r="G191" s="14"/>
      <c r="H191" s="14"/>
      <c r="I191" s="14"/>
      <c r="J191" s="14" t="s">
        <v>1015</v>
      </c>
      <c r="K191" s="14" t="s">
        <v>1016</v>
      </c>
    </row>
    <row r="192" ht="16.5" spans="1:11">
      <c r="A192" s="2" t="s">
        <v>471</v>
      </c>
      <c r="B192" s="2" t="s">
        <v>1004</v>
      </c>
      <c r="C192" s="2">
        <f t="shared" si="2"/>
        <v>11</v>
      </c>
      <c r="D192" s="2"/>
      <c r="E192" s="2"/>
      <c r="F192" s="2"/>
      <c r="G192" s="2"/>
      <c r="H192" s="2"/>
      <c r="I192" s="2"/>
      <c r="J192" s="2" t="s">
        <v>1017</v>
      </c>
      <c r="K192" s="2"/>
    </row>
    <row r="193" ht="16.5" spans="1:11">
      <c r="A193" s="2" t="s">
        <v>471</v>
      </c>
      <c r="B193" s="2" t="s">
        <v>1004</v>
      </c>
      <c r="C193" s="2">
        <f t="shared" si="2"/>
        <v>12</v>
      </c>
      <c r="D193" s="2"/>
      <c r="E193" s="2"/>
      <c r="F193" s="2"/>
      <c r="G193" s="2"/>
      <c r="H193" s="2"/>
      <c r="I193" s="2"/>
      <c r="J193" s="2" t="s">
        <v>1018</v>
      </c>
      <c r="K193" s="2"/>
    </row>
    <row r="194" ht="16.5" spans="1:11">
      <c r="A194" s="2" t="s">
        <v>471</v>
      </c>
      <c r="B194" s="2" t="s">
        <v>1004</v>
      </c>
      <c r="C194" s="2">
        <f t="shared" si="2"/>
        <v>13</v>
      </c>
      <c r="D194" s="2"/>
      <c r="E194" s="2"/>
      <c r="F194" s="2"/>
      <c r="G194" s="2"/>
      <c r="H194" s="2"/>
      <c r="I194" s="2"/>
      <c r="J194" s="2" t="s">
        <v>1019</v>
      </c>
      <c r="K194" s="2"/>
    </row>
    <row r="195" ht="16.5" spans="1:11">
      <c r="A195" s="2" t="s">
        <v>471</v>
      </c>
      <c r="B195" s="2" t="s">
        <v>1004</v>
      </c>
      <c r="C195" s="2">
        <f t="shared" si="2"/>
        <v>14</v>
      </c>
      <c r="D195" s="2"/>
      <c r="E195" s="2"/>
      <c r="F195" s="2"/>
      <c r="G195" s="2"/>
      <c r="H195" s="2"/>
      <c r="I195" s="2"/>
      <c r="J195" s="2" t="s">
        <v>1020</v>
      </c>
      <c r="K195" s="2"/>
    </row>
    <row r="196" s="12" customFormat="1" ht="16.5" spans="1:11">
      <c r="A196" s="14" t="s">
        <v>471</v>
      </c>
      <c r="B196" s="14" t="s">
        <v>1004</v>
      </c>
      <c r="C196" s="14">
        <f t="shared" si="2"/>
        <v>15</v>
      </c>
      <c r="D196" s="14"/>
      <c r="E196" s="14"/>
      <c r="F196" s="14"/>
      <c r="G196" s="14"/>
      <c r="H196" s="14"/>
      <c r="I196" s="14"/>
      <c r="J196" s="14" t="s">
        <v>1021</v>
      </c>
      <c r="K196" s="14" t="s">
        <v>1022</v>
      </c>
    </row>
    <row r="197" ht="16.5" spans="1:11">
      <c r="A197" s="2" t="s">
        <v>471</v>
      </c>
      <c r="B197" s="2" t="s">
        <v>1004</v>
      </c>
      <c r="C197" s="2">
        <f t="shared" si="2"/>
        <v>16</v>
      </c>
      <c r="D197" s="2"/>
      <c r="E197" s="2"/>
      <c r="F197" s="2"/>
      <c r="G197" s="2"/>
      <c r="H197" s="2"/>
      <c r="I197" s="2"/>
      <c r="J197" s="2" t="s">
        <v>1023</v>
      </c>
      <c r="K197" s="2"/>
    </row>
    <row r="198" ht="16.5" spans="1:11">
      <c r="A198" s="2" t="s">
        <v>471</v>
      </c>
      <c r="B198" s="2" t="s">
        <v>1004</v>
      </c>
      <c r="C198" s="2">
        <f t="shared" si="2"/>
        <v>17</v>
      </c>
      <c r="D198" s="2"/>
      <c r="E198" s="2"/>
      <c r="F198" s="2"/>
      <c r="G198" s="2"/>
      <c r="H198" s="2"/>
      <c r="I198" s="2"/>
      <c r="J198" s="2" t="s">
        <v>1024</v>
      </c>
      <c r="K198" s="2"/>
    </row>
    <row r="199" ht="16.5" spans="1:11">
      <c r="A199" s="2" t="s">
        <v>471</v>
      </c>
      <c r="B199" s="2" t="s">
        <v>1004</v>
      </c>
      <c r="C199" s="2">
        <f t="shared" si="2"/>
        <v>18</v>
      </c>
      <c r="D199" s="2"/>
      <c r="E199" s="2"/>
      <c r="F199" s="2"/>
      <c r="G199" s="2"/>
      <c r="H199" s="2"/>
      <c r="I199" s="2"/>
      <c r="J199" s="2" t="s">
        <v>1025</v>
      </c>
      <c r="K199" s="2"/>
    </row>
    <row r="200" ht="16.5" spans="1:11">
      <c r="A200" s="2" t="s">
        <v>471</v>
      </c>
      <c r="B200" s="2" t="s">
        <v>1004</v>
      </c>
      <c r="C200" s="2">
        <f t="shared" si="2"/>
        <v>19</v>
      </c>
      <c r="D200" s="2"/>
      <c r="E200" s="2"/>
      <c r="F200" s="2"/>
      <c r="G200" s="2"/>
      <c r="H200" s="2"/>
      <c r="I200" s="2"/>
      <c r="J200" s="2" t="s">
        <v>1026</v>
      </c>
      <c r="K200" s="2"/>
    </row>
    <row r="201" s="12" customFormat="1" ht="16.5" spans="1:11">
      <c r="A201" s="14" t="s">
        <v>471</v>
      </c>
      <c r="B201" s="14" t="s">
        <v>1004</v>
      </c>
      <c r="C201" s="14">
        <f t="shared" si="2"/>
        <v>20</v>
      </c>
      <c r="D201" s="14"/>
      <c r="E201" s="14"/>
      <c r="F201" s="14"/>
      <c r="G201" s="14"/>
      <c r="H201" s="14"/>
      <c r="I201" s="14"/>
      <c r="J201" s="14" t="s">
        <v>1027</v>
      </c>
      <c r="K201" s="14" t="s">
        <v>1028</v>
      </c>
    </row>
    <row r="202" ht="16.5" spans="1:11">
      <c r="A202" s="2" t="s">
        <v>471</v>
      </c>
      <c r="B202" s="2" t="s">
        <v>1004</v>
      </c>
      <c r="C202" s="2">
        <f t="shared" si="2"/>
        <v>21</v>
      </c>
      <c r="D202" s="2"/>
      <c r="E202" s="2"/>
      <c r="F202" s="2"/>
      <c r="G202" s="2"/>
      <c r="H202" s="2"/>
      <c r="I202" s="2"/>
      <c r="J202" s="2" t="s">
        <v>1029</v>
      </c>
      <c r="K202" s="2"/>
    </row>
    <row r="203" ht="16.5" spans="1:11">
      <c r="A203" s="2" t="s">
        <v>471</v>
      </c>
      <c r="B203" s="2" t="s">
        <v>1004</v>
      </c>
      <c r="C203" s="2">
        <f t="shared" si="2"/>
        <v>22</v>
      </c>
      <c r="D203" s="2"/>
      <c r="E203" s="2"/>
      <c r="F203" s="2"/>
      <c r="G203" s="2"/>
      <c r="H203" s="2"/>
      <c r="I203" s="2"/>
      <c r="J203" s="2" t="s">
        <v>1030</v>
      </c>
      <c r="K203" s="2"/>
    </row>
    <row r="204" ht="16.5" spans="1:11">
      <c r="A204" s="2" t="s">
        <v>471</v>
      </c>
      <c r="B204" s="2" t="s">
        <v>1004</v>
      </c>
      <c r="C204" s="2">
        <f t="shared" si="2"/>
        <v>23</v>
      </c>
      <c r="D204" s="2"/>
      <c r="E204" s="2"/>
      <c r="F204" s="2"/>
      <c r="G204" s="2"/>
      <c r="H204" s="2"/>
      <c r="I204" s="2"/>
      <c r="J204" s="2" t="s">
        <v>1031</v>
      </c>
      <c r="K204" s="2"/>
    </row>
    <row r="205" ht="16.5" spans="1:11">
      <c r="A205" s="2" t="s">
        <v>471</v>
      </c>
      <c r="B205" s="2" t="s">
        <v>1004</v>
      </c>
      <c r="C205" s="2">
        <f t="shared" si="2"/>
        <v>24</v>
      </c>
      <c r="D205" s="2"/>
      <c r="E205" s="2"/>
      <c r="F205" s="2"/>
      <c r="G205" s="2"/>
      <c r="H205" s="2"/>
      <c r="I205" s="2"/>
      <c r="J205" s="2" t="s">
        <v>1032</v>
      </c>
      <c r="K205" s="2"/>
    </row>
    <row r="206" s="12" customFormat="1" ht="16.5" spans="1:11">
      <c r="A206" s="14" t="s">
        <v>471</v>
      </c>
      <c r="B206" s="14" t="s">
        <v>1004</v>
      </c>
      <c r="C206" s="14">
        <f t="shared" si="2"/>
        <v>25</v>
      </c>
      <c r="D206" s="14"/>
      <c r="E206" s="14"/>
      <c r="F206" s="14"/>
      <c r="G206" s="14"/>
      <c r="H206" s="14"/>
      <c r="I206" s="14"/>
      <c r="J206" s="14" t="s">
        <v>1033</v>
      </c>
      <c r="K206" s="14" t="s">
        <v>1034</v>
      </c>
    </row>
    <row r="207" ht="16.5" spans="1:11">
      <c r="A207" s="2" t="s">
        <v>471</v>
      </c>
      <c r="B207" s="2" t="s">
        <v>1004</v>
      </c>
      <c r="C207" s="2">
        <f t="shared" si="2"/>
        <v>26</v>
      </c>
      <c r="D207" s="2"/>
      <c r="E207" s="2"/>
      <c r="F207" s="2"/>
      <c r="G207" s="2"/>
      <c r="H207" s="2"/>
      <c r="I207" s="2"/>
      <c r="J207" s="2" t="s">
        <v>1035</v>
      </c>
      <c r="K207" s="2"/>
    </row>
    <row r="208" ht="16.5" spans="1:11">
      <c r="A208" s="2" t="s">
        <v>471</v>
      </c>
      <c r="B208" s="2" t="s">
        <v>1004</v>
      </c>
      <c r="C208" s="2">
        <f t="shared" si="2"/>
        <v>27</v>
      </c>
      <c r="D208" s="2"/>
      <c r="E208" s="2"/>
      <c r="F208" s="2"/>
      <c r="G208" s="2"/>
      <c r="H208" s="2"/>
      <c r="I208" s="2"/>
      <c r="J208" s="2" t="s">
        <v>1036</v>
      </c>
      <c r="K208" s="2"/>
    </row>
    <row r="209" ht="16.5" spans="1:11">
      <c r="A209" s="2" t="s">
        <v>471</v>
      </c>
      <c r="B209" s="2" t="s">
        <v>1004</v>
      </c>
      <c r="C209" s="2">
        <f t="shared" si="2"/>
        <v>28</v>
      </c>
      <c r="D209" s="2"/>
      <c r="E209" s="2"/>
      <c r="F209" s="2"/>
      <c r="G209" s="2"/>
      <c r="H209" s="2"/>
      <c r="I209" s="2"/>
      <c r="J209" s="2" t="s">
        <v>1037</v>
      </c>
      <c r="K209" s="2"/>
    </row>
    <row r="210" ht="16.5" spans="1:11">
      <c r="A210" s="2" t="s">
        <v>471</v>
      </c>
      <c r="B210" s="2" t="s">
        <v>1004</v>
      </c>
      <c r="C210" s="2">
        <f t="shared" si="2"/>
        <v>29</v>
      </c>
      <c r="D210" s="2"/>
      <c r="E210" s="2"/>
      <c r="F210" s="2"/>
      <c r="G210" s="2"/>
      <c r="H210" s="2"/>
      <c r="I210" s="2"/>
      <c r="J210" s="2" t="s">
        <v>1038</v>
      </c>
      <c r="K210" s="2"/>
    </row>
    <row r="211" s="12" customFormat="1" ht="16.5" spans="1:11">
      <c r="A211" s="14" t="s">
        <v>471</v>
      </c>
      <c r="B211" s="14" t="s">
        <v>1004</v>
      </c>
      <c r="C211" s="14">
        <f t="shared" si="2"/>
        <v>30</v>
      </c>
      <c r="D211" s="14"/>
      <c r="E211" s="14"/>
      <c r="F211" s="14"/>
      <c r="G211" s="14"/>
      <c r="H211" s="14"/>
      <c r="I211" s="14"/>
      <c r="J211" s="14" t="s">
        <v>1039</v>
      </c>
      <c r="K211" s="14" t="s">
        <v>1040</v>
      </c>
    </row>
    <row r="212" ht="16.5" spans="1:11">
      <c r="A212" s="2" t="s">
        <v>471</v>
      </c>
      <c r="B212" s="2" t="s">
        <v>1041</v>
      </c>
      <c r="C212" s="2">
        <f t="shared" si="2"/>
        <v>1</v>
      </c>
      <c r="D212" s="2"/>
      <c r="E212" s="2"/>
      <c r="F212" s="2"/>
      <c r="G212" s="2"/>
      <c r="H212" s="2"/>
      <c r="I212" s="2"/>
      <c r="J212" s="2" t="s">
        <v>1042</v>
      </c>
      <c r="K212" s="2"/>
    </row>
    <row r="213" ht="16.5" spans="1:11">
      <c r="A213" s="2" t="s">
        <v>471</v>
      </c>
      <c r="B213" s="2" t="s">
        <v>1041</v>
      </c>
      <c r="C213" s="2">
        <f t="shared" si="2"/>
        <v>2</v>
      </c>
      <c r="D213" s="2"/>
      <c r="E213" s="2"/>
      <c r="F213" s="2"/>
      <c r="G213" s="2"/>
      <c r="H213" s="2"/>
      <c r="I213" s="2"/>
      <c r="J213" s="2" t="s">
        <v>1043</v>
      </c>
      <c r="K213" s="2"/>
    </row>
    <row r="214" ht="16.5" spans="1:11">
      <c r="A214" s="2" t="s">
        <v>471</v>
      </c>
      <c r="B214" s="2" t="s">
        <v>1041</v>
      </c>
      <c r="C214" s="2">
        <f t="shared" si="2"/>
        <v>3</v>
      </c>
      <c r="D214" s="2"/>
      <c r="E214" s="2"/>
      <c r="F214" s="2"/>
      <c r="G214" s="2"/>
      <c r="H214" s="2"/>
      <c r="I214" s="2"/>
      <c r="J214" s="2" t="s">
        <v>1044</v>
      </c>
      <c r="K214" s="2"/>
    </row>
    <row r="215" ht="16.5" spans="1:11">
      <c r="A215" s="2" t="s">
        <v>471</v>
      </c>
      <c r="B215" s="2" t="s">
        <v>1041</v>
      </c>
      <c r="C215" s="2">
        <f t="shared" si="2"/>
        <v>4</v>
      </c>
      <c r="D215" s="2"/>
      <c r="E215" s="2"/>
      <c r="F215" s="2"/>
      <c r="G215" s="2"/>
      <c r="H215" s="2"/>
      <c r="I215" s="2"/>
      <c r="J215" s="2" t="s">
        <v>1045</v>
      </c>
      <c r="K215" s="2"/>
    </row>
    <row r="216" s="12" customFormat="1" ht="16.5" spans="1:11">
      <c r="A216" s="14" t="s">
        <v>471</v>
      </c>
      <c r="B216" s="14" t="s">
        <v>1041</v>
      </c>
      <c r="C216" s="14">
        <f t="shared" si="2"/>
        <v>5</v>
      </c>
      <c r="D216" s="14"/>
      <c r="E216" s="14"/>
      <c r="F216" s="14"/>
      <c r="G216" s="14"/>
      <c r="H216" s="14"/>
      <c r="I216" s="14"/>
      <c r="J216" s="14" t="s">
        <v>1046</v>
      </c>
      <c r="K216" s="14" t="s">
        <v>794</v>
      </c>
    </row>
    <row r="217" ht="16.5" spans="1:11">
      <c r="A217" s="2" t="s">
        <v>471</v>
      </c>
      <c r="B217" s="2" t="s">
        <v>1041</v>
      </c>
      <c r="C217" s="2">
        <f t="shared" si="2"/>
        <v>6</v>
      </c>
      <c r="D217" s="2"/>
      <c r="E217" s="2"/>
      <c r="F217" s="2"/>
      <c r="G217" s="2"/>
      <c r="H217" s="2"/>
      <c r="I217" s="2"/>
      <c r="J217" s="2" t="s">
        <v>1047</v>
      </c>
      <c r="K217" s="2"/>
    </row>
    <row r="218" ht="16.5" spans="1:11">
      <c r="A218" s="2" t="s">
        <v>471</v>
      </c>
      <c r="B218" s="2" t="s">
        <v>1041</v>
      </c>
      <c r="C218" s="2">
        <f t="shared" si="2"/>
        <v>7</v>
      </c>
      <c r="D218" s="2"/>
      <c r="E218" s="2"/>
      <c r="F218" s="2"/>
      <c r="G218" s="2"/>
      <c r="H218" s="2"/>
      <c r="I218" s="2"/>
      <c r="J218" s="2" t="s">
        <v>1048</v>
      </c>
      <c r="K218" s="2"/>
    </row>
    <row r="219" ht="16.5" spans="1:11">
      <c r="A219" s="2" t="s">
        <v>471</v>
      </c>
      <c r="B219" s="2" t="s">
        <v>1041</v>
      </c>
      <c r="C219" s="2">
        <f t="shared" si="2"/>
        <v>8</v>
      </c>
      <c r="D219" s="2"/>
      <c r="E219" s="2"/>
      <c r="F219" s="2"/>
      <c r="G219" s="2"/>
      <c r="H219" s="2"/>
      <c r="I219" s="2"/>
      <c r="J219" s="2" t="s">
        <v>1049</v>
      </c>
      <c r="K219" s="2"/>
    </row>
    <row r="220" ht="16.5" spans="1:11">
      <c r="A220" s="2" t="s">
        <v>471</v>
      </c>
      <c r="B220" s="2" t="s">
        <v>1041</v>
      </c>
      <c r="C220" s="2">
        <f t="shared" si="2"/>
        <v>9</v>
      </c>
      <c r="D220" s="2"/>
      <c r="E220" s="2"/>
      <c r="F220" s="2"/>
      <c r="G220" s="2"/>
      <c r="H220" s="2"/>
      <c r="I220" s="2"/>
      <c r="J220" s="2" t="s">
        <v>1050</v>
      </c>
      <c r="K220" s="2"/>
    </row>
    <row r="221" s="12" customFormat="1" ht="16.5" spans="1:11">
      <c r="A221" s="14" t="s">
        <v>471</v>
      </c>
      <c r="B221" s="14" t="s">
        <v>1041</v>
      </c>
      <c r="C221" s="14">
        <f t="shared" si="2"/>
        <v>10</v>
      </c>
      <c r="D221" s="14"/>
      <c r="E221" s="14"/>
      <c r="F221" s="14"/>
      <c r="G221" s="14"/>
      <c r="H221" s="14"/>
      <c r="I221" s="14"/>
      <c r="J221" s="14" t="s">
        <v>1051</v>
      </c>
      <c r="K221" s="14" t="s">
        <v>800</v>
      </c>
    </row>
    <row r="222" ht="16.5" spans="1:11">
      <c r="A222" s="2" t="s">
        <v>471</v>
      </c>
      <c r="B222" s="2" t="s">
        <v>1041</v>
      </c>
      <c r="C222" s="2">
        <f t="shared" si="2"/>
        <v>11</v>
      </c>
      <c r="D222" s="2"/>
      <c r="E222" s="2"/>
      <c r="F222" s="2"/>
      <c r="G222" s="2"/>
      <c r="H222" s="2"/>
      <c r="I222" s="2"/>
      <c r="J222" s="2" t="s">
        <v>1052</v>
      </c>
      <c r="K222" s="2"/>
    </row>
    <row r="223" ht="16.5" spans="1:11">
      <c r="A223" s="2" t="s">
        <v>471</v>
      </c>
      <c r="B223" s="2" t="s">
        <v>1041</v>
      </c>
      <c r="C223" s="2">
        <f t="shared" si="2"/>
        <v>12</v>
      </c>
      <c r="D223" s="2"/>
      <c r="E223" s="2"/>
      <c r="F223" s="2"/>
      <c r="G223" s="2"/>
      <c r="H223" s="2"/>
      <c r="I223" s="2"/>
      <c r="J223" s="2" t="s">
        <v>1053</v>
      </c>
      <c r="K223" s="2"/>
    </row>
    <row r="224" ht="16.5" spans="1:11">
      <c r="A224" s="2" t="s">
        <v>471</v>
      </c>
      <c r="B224" s="2" t="s">
        <v>1041</v>
      </c>
      <c r="C224" s="2">
        <f t="shared" si="2"/>
        <v>13</v>
      </c>
      <c r="D224" s="2"/>
      <c r="E224" s="2"/>
      <c r="F224" s="2"/>
      <c r="G224" s="2"/>
      <c r="H224" s="2"/>
      <c r="I224" s="2"/>
      <c r="J224" s="2" t="s">
        <v>1054</v>
      </c>
      <c r="K224" s="2"/>
    </row>
    <row r="225" ht="16.5" spans="1:11">
      <c r="A225" s="2" t="s">
        <v>471</v>
      </c>
      <c r="B225" s="2" t="s">
        <v>1041</v>
      </c>
      <c r="C225" s="2">
        <f t="shared" ref="C225:C288" si="3">C195</f>
        <v>14</v>
      </c>
      <c r="D225" s="2"/>
      <c r="E225" s="2"/>
      <c r="F225" s="2"/>
      <c r="G225" s="2"/>
      <c r="H225" s="2"/>
      <c r="I225" s="2"/>
      <c r="J225" s="2" t="s">
        <v>1055</v>
      </c>
      <c r="K225" s="2"/>
    </row>
    <row r="226" s="12" customFormat="1" ht="16.5" spans="1:11">
      <c r="A226" s="14" t="s">
        <v>471</v>
      </c>
      <c r="B226" s="14" t="s">
        <v>1041</v>
      </c>
      <c r="C226" s="14">
        <f t="shared" si="3"/>
        <v>15</v>
      </c>
      <c r="D226" s="14"/>
      <c r="E226" s="14"/>
      <c r="F226" s="14"/>
      <c r="G226" s="14"/>
      <c r="H226" s="14"/>
      <c r="I226" s="14"/>
      <c r="J226" s="14" t="s">
        <v>1056</v>
      </c>
      <c r="K226" s="14" t="s">
        <v>806</v>
      </c>
    </row>
    <row r="227" ht="16.5" spans="1:11">
      <c r="A227" s="2" t="s">
        <v>471</v>
      </c>
      <c r="B227" s="2" t="s">
        <v>1041</v>
      </c>
      <c r="C227" s="2">
        <f t="shared" si="3"/>
        <v>16</v>
      </c>
      <c r="D227" s="2"/>
      <c r="E227" s="2"/>
      <c r="F227" s="2"/>
      <c r="G227" s="2"/>
      <c r="H227" s="2"/>
      <c r="I227" s="2"/>
      <c r="J227" s="2" t="s">
        <v>1057</v>
      </c>
      <c r="K227" s="2"/>
    </row>
    <row r="228" ht="16.5" spans="1:11">
      <c r="A228" s="2" t="s">
        <v>471</v>
      </c>
      <c r="B228" s="2" t="s">
        <v>1041</v>
      </c>
      <c r="C228" s="2">
        <f t="shared" si="3"/>
        <v>17</v>
      </c>
      <c r="D228" s="2"/>
      <c r="E228" s="2"/>
      <c r="F228" s="2"/>
      <c r="G228" s="2"/>
      <c r="H228" s="2"/>
      <c r="I228" s="2"/>
      <c r="J228" s="2" t="s">
        <v>1058</v>
      </c>
      <c r="K228" s="2"/>
    </row>
    <row r="229" ht="16.5" spans="1:11">
      <c r="A229" s="2" t="s">
        <v>471</v>
      </c>
      <c r="B229" s="2" t="s">
        <v>1041</v>
      </c>
      <c r="C229" s="2">
        <f t="shared" si="3"/>
        <v>18</v>
      </c>
      <c r="D229" s="2"/>
      <c r="E229" s="2"/>
      <c r="F229" s="2"/>
      <c r="G229" s="2"/>
      <c r="H229" s="2"/>
      <c r="I229" s="2"/>
      <c r="J229" s="2" t="s">
        <v>1059</v>
      </c>
      <c r="K229" s="2"/>
    </row>
    <row r="230" ht="16.5" spans="1:11">
      <c r="A230" s="2" t="s">
        <v>471</v>
      </c>
      <c r="B230" s="2" t="s">
        <v>1041</v>
      </c>
      <c r="C230" s="2">
        <f t="shared" si="3"/>
        <v>19</v>
      </c>
      <c r="D230" s="2"/>
      <c r="E230" s="2"/>
      <c r="F230" s="2"/>
      <c r="G230" s="2"/>
      <c r="H230" s="2"/>
      <c r="I230" s="2"/>
      <c r="J230" s="2" t="s">
        <v>1060</v>
      </c>
      <c r="K230" s="2"/>
    </row>
    <row r="231" s="12" customFormat="1" ht="16.5" spans="1:11">
      <c r="A231" s="14" t="s">
        <v>471</v>
      </c>
      <c r="B231" s="14" t="s">
        <v>1041</v>
      </c>
      <c r="C231" s="14">
        <f t="shared" si="3"/>
        <v>20</v>
      </c>
      <c r="D231" s="14"/>
      <c r="E231" s="14"/>
      <c r="F231" s="14"/>
      <c r="G231" s="14"/>
      <c r="H231" s="14"/>
      <c r="I231" s="14"/>
      <c r="J231" s="14" t="s">
        <v>1061</v>
      </c>
      <c r="K231" s="14" t="s">
        <v>812</v>
      </c>
    </row>
    <row r="232" ht="16.5" spans="1:11">
      <c r="A232" s="2" t="s">
        <v>471</v>
      </c>
      <c r="B232" s="2" t="s">
        <v>1041</v>
      </c>
      <c r="C232" s="2">
        <f t="shared" si="3"/>
        <v>21</v>
      </c>
      <c r="D232" s="2"/>
      <c r="E232" s="2"/>
      <c r="F232" s="2"/>
      <c r="G232" s="2"/>
      <c r="H232" s="2"/>
      <c r="I232" s="2"/>
      <c r="J232" s="2" t="s">
        <v>1062</v>
      </c>
      <c r="K232" s="2"/>
    </row>
    <row r="233" ht="16.5" spans="1:11">
      <c r="A233" s="2" t="s">
        <v>471</v>
      </c>
      <c r="B233" s="2" t="s">
        <v>1041</v>
      </c>
      <c r="C233" s="2">
        <f t="shared" si="3"/>
        <v>22</v>
      </c>
      <c r="D233" s="2"/>
      <c r="E233" s="2"/>
      <c r="F233" s="2"/>
      <c r="G233" s="2"/>
      <c r="H233" s="2"/>
      <c r="I233" s="2"/>
      <c r="J233" s="2" t="s">
        <v>1063</v>
      </c>
      <c r="K233" s="2"/>
    </row>
    <row r="234" ht="16.5" spans="1:11">
      <c r="A234" s="2" t="s">
        <v>471</v>
      </c>
      <c r="B234" s="2" t="s">
        <v>1041</v>
      </c>
      <c r="C234" s="2">
        <f t="shared" si="3"/>
        <v>23</v>
      </c>
      <c r="D234" s="2"/>
      <c r="E234" s="2"/>
      <c r="F234" s="2"/>
      <c r="G234" s="2"/>
      <c r="H234" s="2"/>
      <c r="I234" s="2"/>
      <c r="J234" s="2" t="s">
        <v>1064</v>
      </c>
      <c r="K234" s="2"/>
    </row>
    <row r="235" ht="16.5" spans="1:11">
      <c r="A235" s="2" t="s">
        <v>471</v>
      </c>
      <c r="B235" s="2" t="s">
        <v>1041</v>
      </c>
      <c r="C235" s="2">
        <f t="shared" si="3"/>
        <v>24</v>
      </c>
      <c r="D235" s="2"/>
      <c r="E235" s="2"/>
      <c r="F235" s="2"/>
      <c r="G235" s="2"/>
      <c r="H235" s="2"/>
      <c r="I235" s="2"/>
      <c r="J235" s="2" t="s">
        <v>1065</v>
      </c>
      <c r="K235" s="2"/>
    </row>
    <row r="236" s="12" customFormat="1" ht="16.5" spans="1:11">
      <c r="A236" s="14" t="s">
        <v>471</v>
      </c>
      <c r="B236" s="14" t="s">
        <v>1041</v>
      </c>
      <c r="C236" s="14">
        <f t="shared" si="3"/>
        <v>25</v>
      </c>
      <c r="D236" s="14"/>
      <c r="E236" s="14"/>
      <c r="F236" s="14"/>
      <c r="G236" s="14"/>
      <c r="H236" s="14"/>
      <c r="I236" s="14"/>
      <c r="J236" s="14" t="s">
        <v>1066</v>
      </c>
      <c r="K236" s="14" t="s">
        <v>818</v>
      </c>
    </row>
    <row r="237" ht="16.5" spans="1:11">
      <c r="A237" s="2" t="s">
        <v>471</v>
      </c>
      <c r="B237" s="2" t="s">
        <v>1041</v>
      </c>
      <c r="C237" s="2">
        <f t="shared" si="3"/>
        <v>26</v>
      </c>
      <c r="D237" s="2"/>
      <c r="E237" s="2"/>
      <c r="F237" s="2"/>
      <c r="G237" s="2"/>
      <c r="H237" s="2"/>
      <c r="I237" s="2"/>
      <c r="J237" s="2" t="s">
        <v>1067</v>
      </c>
      <c r="K237" s="2"/>
    </row>
    <row r="238" ht="16.5" spans="1:11">
      <c r="A238" s="2" t="s">
        <v>471</v>
      </c>
      <c r="B238" s="2" t="s">
        <v>1041</v>
      </c>
      <c r="C238" s="2">
        <f t="shared" si="3"/>
        <v>27</v>
      </c>
      <c r="D238" s="2"/>
      <c r="E238" s="2"/>
      <c r="F238" s="2"/>
      <c r="G238" s="2"/>
      <c r="H238" s="2"/>
      <c r="I238" s="2"/>
      <c r="J238" s="2" t="s">
        <v>1068</v>
      </c>
      <c r="K238" s="2"/>
    </row>
    <row r="239" ht="16.5" spans="1:11">
      <c r="A239" s="2" t="s">
        <v>471</v>
      </c>
      <c r="B239" s="2" t="s">
        <v>1041</v>
      </c>
      <c r="C239" s="2">
        <f t="shared" si="3"/>
        <v>28</v>
      </c>
      <c r="D239" s="2"/>
      <c r="E239" s="2"/>
      <c r="F239" s="2"/>
      <c r="G239" s="2"/>
      <c r="H239" s="2"/>
      <c r="I239" s="2"/>
      <c r="J239" s="2" t="s">
        <v>1069</v>
      </c>
      <c r="K239" s="2"/>
    </row>
    <row r="240" ht="16.5" spans="1:11">
      <c r="A240" s="2" t="s">
        <v>471</v>
      </c>
      <c r="B240" s="2" t="s">
        <v>1041</v>
      </c>
      <c r="C240" s="2">
        <f t="shared" si="3"/>
        <v>29</v>
      </c>
      <c r="D240" s="2"/>
      <c r="E240" s="2"/>
      <c r="F240" s="2"/>
      <c r="G240" s="2"/>
      <c r="H240" s="2"/>
      <c r="I240" s="2"/>
      <c r="J240" s="2" t="s">
        <v>1070</v>
      </c>
      <c r="K240" s="2"/>
    </row>
    <row r="241" s="12" customFormat="1" ht="16.5" spans="1:11">
      <c r="A241" s="14" t="s">
        <v>471</v>
      </c>
      <c r="B241" s="14" t="s">
        <v>1041</v>
      </c>
      <c r="C241" s="14">
        <f t="shared" si="3"/>
        <v>30</v>
      </c>
      <c r="D241" s="14"/>
      <c r="E241" s="14"/>
      <c r="F241" s="14"/>
      <c r="G241" s="14"/>
      <c r="H241" s="14"/>
      <c r="I241" s="14"/>
      <c r="J241" s="14" t="s">
        <v>1071</v>
      </c>
      <c r="K241" s="14" t="s">
        <v>824</v>
      </c>
    </row>
    <row r="242" ht="16.5" spans="1:11">
      <c r="A242" s="2" t="s">
        <v>657</v>
      </c>
      <c r="B242" s="2" t="s">
        <v>1072</v>
      </c>
      <c r="C242" s="2">
        <f t="shared" si="3"/>
        <v>1</v>
      </c>
      <c r="D242" s="2"/>
      <c r="E242" s="2"/>
      <c r="F242" s="2"/>
      <c r="G242" s="2"/>
      <c r="H242" s="2"/>
      <c r="I242" s="2"/>
      <c r="J242" s="2" t="s">
        <v>1073</v>
      </c>
      <c r="K242" s="2"/>
    </row>
    <row r="243" ht="16.5" spans="1:11">
      <c r="A243" s="2" t="s">
        <v>657</v>
      </c>
      <c r="B243" s="2" t="s">
        <v>1072</v>
      </c>
      <c r="C243" s="2">
        <f t="shared" si="3"/>
        <v>2</v>
      </c>
      <c r="D243" s="2"/>
      <c r="E243" s="2"/>
      <c r="F243" s="2"/>
      <c r="G243" s="2"/>
      <c r="H243" s="2"/>
      <c r="I243" s="2"/>
      <c r="J243" s="2" t="s">
        <v>1074</v>
      </c>
      <c r="K243" s="2"/>
    </row>
    <row r="244" ht="16.5" spans="1:11">
      <c r="A244" s="2" t="s">
        <v>657</v>
      </c>
      <c r="B244" s="2" t="s">
        <v>1072</v>
      </c>
      <c r="C244" s="2">
        <f t="shared" si="3"/>
        <v>3</v>
      </c>
      <c r="D244" s="2"/>
      <c r="E244" s="2"/>
      <c r="F244" s="2"/>
      <c r="G244" s="2"/>
      <c r="H244" s="2"/>
      <c r="I244" s="2"/>
      <c r="J244" s="2" t="s">
        <v>1075</v>
      </c>
      <c r="K244" s="2"/>
    </row>
    <row r="245" ht="16.5" spans="1:11">
      <c r="A245" s="2" t="s">
        <v>657</v>
      </c>
      <c r="B245" s="2" t="s">
        <v>1072</v>
      </c>
      <c r="C245" s="2">
        <f t="shared" si="3"/>
        <v>4</v>
      </c>
      <c r="D245" s="2"/>
      <c r="E245" s="2"/>
      <c r="F245" s="2"/>
      <c r="G245" s="2"/>
      <c r="H245" s="2"/>
      <c r="I245" s="2"/>
      <c r="J245" s="2" t="s">
        <v>1076</v>
      </c>
      <c r="K245" s="2"/>
    </row>
    <row r="246" s="12" customFormat="1" ht="16.5" spans="1:11">
      <c r="A246" s="14" t="s">
        <v>657</v>
      </c>
      <c r="B246" s="14" t="s">
        <v>1072</v>
      </c>
      <c r="C246" s="14">
        <f t="shared" si="3"/>
        <v>5</v>
      </c>
      <c r="D246" s="14"/>
      <c r="E246" s="14"/>
      <c r="F246" s="14"/>
      <c r="G246" s="14"/>
      <c r="H246" s="14"/>
      <c r="I246" s="14"/>
      <c r="J246" s="14" t="s">
        <v>1077</v>
      </c>
      <c r="K246" s="14" t="s">
        <v>794</v>
      </c>
    </row>
    <row r="247" ht="16.5" spans="1:11">
      <c r="A247" s="2" t="s">
        <v>657</v>
      </c>
      <c r="B247" s="2" t="s">
        <v>1072</v>
      </c>
      <c r="C247" s="2">
        <f t="shared" si="3"/>
        <v>6</v>
      </c>
      <c r="D247" s="2"/>
      <c r="E247" s="2"/>
      <c r="F247" s="2"/>
      <c r="G247" s="2"/>
      <c r="H247" s="2"/>
      <c r="I247" s="2"/>
      <c r="J247" s="2" t="s">
        <v>1078</v>
      </c>
      <c r="K247" s="2"/>
    </row>
    <row r="248" ht="16.5" spans="1:11">
      <c r="A248" s="2" t="s">
        <v>657</v>
      </c>
      <c r="B248" s="2" t="s">
        <v>1072</v>
      </c>
      <c r="C248" s="2">
        <f t="shared" si="3"/>
        <v>7</v>
      </c>
      <c r="D248" s="2"/>
      <c r="E248" s="2"/>
      <c r="F248" s="2"/>
      <c r="G248" s="2"/>
      <c r="H248" s="2"/>
      <c r="I248" s="2"/>
      <c r="J248" s="2" t="s">
        <v>1079</v>
      </c>
      <c r="K248" s="2"/>
    </row>
    <row r="249" ht="16.5" spans="1:11">
      <c r="A249" s="2" t="s">
        <v>657</v>
      </c>
      <c r="B249" s="2" t="s">
        <v>1072</v>
      </c>
      <c r="C249" s="2">
        <f t="shared" si="3"/>
        <v>8</v>
      </c>
      <c r="D249" s="2"/>
      <c r="E249" s="2"/>
      <c r="F249" s="2"/>
      <c r="G249" s="2"/>
      <c r="H249" s="2"/>
      <c r="I249" s="2"/>
      <c r="J249" s="2" t="s">
        <v>1080</v>
      </c>
      <c r="K249" s="2"/>
    </row>
    <row r="250" ht="16.5" spans="1:11">
      <c r="A250" s="2" t="s">
        <v>657</v>
      </c>
      <c r="B250" s="2" t="s">
        <v>1072</v>
      </c>
      <c r="C250" s="2">
        <f t="shared" si="3"/>
        <v>9</v>
      </c>
      <c r="D250" s="2"/>
      <c r="E250" s="2"/>
      <c r="F250" s="2"/>
      <c r="G250" s="2"/>
      <c r="H250" s="2"/>
      <c r="I250" s="2"/>
      <c r="J250" s="2" t="s">
        <v>1081</v>
      </c>
      <c r="K250" s="2"/>
    </row>
    <row r="251" s="12" customFormat="1" ht="16.5" spans="1:11">
      <c r="A251" s="14" t="s">
        <v>657</v>
      </c>
      <c r="B251" s="14" t="s">
        <v>1072</v>
      </c>
      <c r="C251" s="14">
        <f t="shared" si="3"/>
        <v>10</v>
      </c>
      <c r="D251" s="14"/>
      <c r="E251" s="14"/>
      <c r="F251" s="14"/>
      <c r="G251" s="14"/>
      <c r="H251" s="14"/>
      <c r="I251" s="14"/>
      <c r="J251" s="14" t="s">
        <v>1082</v>
      </c>
      <c r="K251" s="14" t="s">
        <v>800</v>
      </c>
    </row>
    <row r="252" ht="16.5" spans="1:11">
      <c r="A252" s="2" t="s">
        <v>657</v>
      </c>
      <c r="B252" s="2" t="s">
        <v>1072</v>
      </c>
      <c r="C252" s="2">
        <f t="shared" si="3"/>
        <v>11</v>
      </c>
      <c r="D252" s="2"/>
      <c r="E252" s="2"/>
      <c r="F252" s="2"/>
      <c r="G252" s="2"/>
      <c r="H252" s="2"/>
      <c r="I252" s="2"/>
      <c r="J252" s="2" t="s">
        <v>1083</v>
      </c>
      <c r="K252" s="2"/>
    </row>
    <row r="253" ht="16.5" spans="1:11">
      <c r="A253" s="2" t="s">
        <v>657</v>
      </c>
      <c r="B253" s="2" t="s">
        <v>1072</v>
      </c>
      <c r="C253" s="2">
        <f t="shared" si="3"/>
        <v>12</v>
      </c>
      <c r="D253" s="2"/>
      <c r="E253" s="2"/>
      <c r="F253" s="2"/>
      <c r="G253" s="2"/>
      <c r="H253" s="2"/>
      <c r="I253" s="2"/>
      <c r="J253" s="2" t="s">
        <v>1084</v>
      </c>
      <c r="K253" s="2"/>
    </row>
    <row r="254" ht="16.5" spans="1:11">
      <c r="A254" s="2" t="s">
        <v>657</v>
      </c>
      <c r="B254" s="2" t="s">
        <v>1072</v>
      </c>
      <c r="C254" s="2">
        <f t="shared" si="3"/>
        <v>13</v>
      </c>
      <c r="D254" s="2"/>
      <c r="E254" s="2"/>
      <c r="F254" s="2"/>
      <c r="G254" s="2"/>
      <c r="H254" s="2"/>
      <c r="I254" s="2"/>
      <c r="J254" s="2" t="s">
        <v>1085</v>
      </c>
      <c r="K254" s="2"/>
    </row>
    <row r="255" ht="16.5" spans="1:11">
      <c r="A255" s="2" t="s">
        <v>657</v>
      </c>
      <c r="B255" s="2" t="s">
        <v>1072</v>
      </c>
      <c r="C255" s="2">
        <f t="shared" si="3"/>
        <v>14</v>
      </c>
      <c r="D255" s="2"/>
      <c r="E255" s="2"/>
      <c r="F255" s="2"/>
      <c r="G255" s="2"/>
      <c r="H255" s="2"/>
      <c r="I255" s="2"/>
      <c r="J255" s="2" t="s">
        <v>1086</v>
      </c>
      <c r="K255" s="2"/>
    </row>
    <row r="256" s="12" customFormat="1" ht="16.5" spans="1:11">
      <c r="A256" s="14" t="s">
        <v>657</v>
      </c>
      <c r="B256" s="14" t="s">
        <v>1072</v>
      </c>
      <c r="C256" s="14">
        <f t="shared" si="3"/>
        <v>15</v>
      </c>
      <c r="D256" s="14"/>
      <c r="E256" s="14"/>
      <c r="F256" s="14"/>
      <c r="G256" s="14"/>
      <c r="H256" s="14"/>
      <c r="I256" s="14"/>
      <c r="J256" s="14" t="s">
        <v>1087</v>
      </c>
      <c r="K256" s="14" t="s">
        <v>806</v>
      </c>
    </row>
    <row r="257" ht="16.5" spans="1:11">
      <c r="A257" s="2" t="s">
        <v>657</v>
      </c>
      <c r="B257" s="2" t="s">
        <v>1072</v>
      </c>
      <c r="C257" s="2">
        <f t="shared" si="3"/>
        <v>16</v>
      </c>
      <c r="D257" s="2"/>
      <c r="E257" s="2"/>
      <c r="F257" s="2"/>
      <c r="G257" s="2"/>
      <c r="H257" s="2"/>
      <c r="I257" s="2"/>
      <c r="J257" s="2" t="s">
        <v>1088</v>
      </c>
      <c r="K257" s="2"/>
    </row>
    <row r="258" ht="16.5" spans="1:11">
      <c r="A258" s="2" t="s">
        <v>657</v>
      </c>
      <c r="B258" s="2" t="s">
        <v>1072</v>
      </c>
      <c r="C258" s="2">
        <f t="shared" si="3"/>
        <v>17</v>
      </c>
      <c r="D258" s="2"/>
      <c r="E258" s="2"/>
      <c r="F258" s="2"/>
      <c r="G258" s="2"/>
      <c r="H258" s="2"/>
      <c r="I258" s="2"/>
      <c r="J258" s="2" t="s">
        <v>1089</v>
      </c>
      <c r="K258" s="2"/>
    </row>
    <row r="259" ht="16.5" spans="1:11">
      <c r="A259" s="2" t="s">
        <v>657</v>
      </c>
      <c r="B259" s="2" t="s">
        <v>1072</v>
      </c>
      <c r="C259" s="2">
        <f t="shared" si="3"/>
        <v>18</v>
      </c>
      <c r="D259" s="2"/>
      <c r="E259" s="2"/>
      <c r="F259" s="2"/>
      <c r="G259" s="2"/>
      <c r="H259" s="2"/>
      <c r="I259" s="2"/>
      <c r="J259" s="2" t="s">
        <v>1090</v>
      </c>
      <c r="K259" s="2"/>
    </row>
    <row r="260" ht="16.5" spans="1:11">
      <c r="A260" s="2" t="s">
        <v>657</v>
      </c>
      <c r="B260" s="2" t="s">
        <v>1072</v>
      </c>
      <c r="C260" s="2">
        <f t="shared" si="3"/>
        <v>19</v>
      </c>
      <c r="D260" s="2"/>
      <c r="E260" s="2"/>
      <c r="F260" s="2"/>
      <c r="G260" s="2"/>
      <c r="H260" s="2"/>
      <c r="I260" s="2"/>
      <c r="J260" s="2" t="s">
        <v>1091</v>
      </c>
      <c r="K260" s="2"/>
    </row>
    <row r="261" s="12" customFormat="1" ht="16.5" spans="1:11">
      <c r="A261" s="14" t="s">
        <v>657</v>
      </c>
      <c r="B261" s="14" t="s">
        <v>1072</v>
      </c>
      <c r="C261" s="14">
        <f t="shared" si="3"/>
        <v>20</v>
      </c>
      <c r="D261" s="14"/>
      <c r="E261" s="14"/>
      <c r="F261" s="14"/>
      <c r="G261" s="14"/>
      <c r="H261" s="14"/>
      <c r="I261" s="14"/>
      <c r="J261" s="14" t="s">
        <v>1092</v>
      </c>
      <c r="K261" s="14" t="s">
        <v>812</v>
      </c>
    </row>
    <row r="262" ht="16.5" spans="1:11">
      <c r="A262" s="2" t="s">
        <v>657</v>
      </c>
      <c r="B262" s="2" t="s">
        <v>1072</v>
      </c>
      <c r="C262" s="2">
        <f t="shared" si="3"/>
        <v>21</v>
      </c>
      <c r="D262" s="2"/>
      <c r="E262" s="2"/>
      <c r="F262" s="2"/>
      <c r="G262" s="2"/>
      <c r="H262" s="2"/>
      <c r="I262" s="2"/>
      <c r="J262" s="2" t="s">
        <v>1093</v>
      </c>
      <c r="K262" s="2"/>
    </row>
    <row r="263" ht="16.5" spans="1:11">
      <c r="A263" s="2" t="s">
        <v>657</v>
      </c>
      <c r="B263" s="2" t="s">
        <v>1072</v>
      </c>
      <c r="C263" s="2">
        <f t="shared" si="3"/>
        <v>22</v>
      </c>
      <c r="D263" s="2"/>
      <c r="E263" s="2"/>
      <c r="F263" s="2"/>
      <c r="G263" s="2"/>
      <c r="H263" s="2"/>
      <c r="I263" s="2"/>
      <c r="J263" s="2" t="s">
        <v>1094</v>
      </c>
      <c r="K263" s="2"/>
    </row>
    <row r="264" ht="16.5" spans="1:11">
      <c r="A264" s="2" t="s">
        <v>657</v>
      </c>
      <c r="B264" s="2" t="s">
        <v>1072</v>
      </c>
      <c r="C264" s="2">
        <f t="shared" si="3"/>
        <v>23</v>
      </c>
      <c r="D264" s="2"/>
      <c r="E264" s="2"/>
      <c r="F264" s="2"/>
      <c r="G264" s="2"/>
      <c r="H264" s="2"/>
      <c r="I264" s="2"/>
      <c r="J264" s="2" t="s">
        <v>1095</v>
      </c>
      <c r="K264" s="2"/>
    </row>
    <row r="265" ht="16.5" spans="1:11">
      <c r="A265" s="2" t="s">
        <v>657</v>
      </c>
      <c r="B265" s="2" t="s">
        <v>1072</v>
      </c>
      <c r="C265" s="2">
        <f t="shared" si="3"/>
        <v>24</v>
      </c>
      <c r="D265" s="2"/>
      <c r="E265" s="2"/>
      <c r="F265" s="2"/>
      <c r="G265" s="2"/>
      <c r="H265" s="2"/>
      <c r="I265" s="2"/>
      <c r="J265" s="2" t="s">
        <v>1096</v>
      </c>
      <c r="K265" s="2"/>
    </row>
    <row r="266" s="12" customFormat="1" ht="16.5" spans="1:11">
      <c r="A266" s="14" t="s">
        <v>657</v>
      </c>
      <c r="B266" s="14" t="s">
        <v>1072</v>
      </c>
      <c r="C266" s="14">
        <f t="shared" si="3"/>
        <v>25</v>
      </c>
      <c r="D266" s="14"/>
      <c r="E266" s="14"/>
      <c r="F266" s="14"/>
      <c r="G266" s="14"/>
      <c r="H266" s="14"/>
      <c r="I266" s="14"/>
      <c r="J266" s="14" t="s">
        <v>1097</v>
      </c>
      <c r="K266" s="14" t="s">
        <v>818</v>
      </c>
    </row>
    <row r="267" ht="16.5" spans="1:11">
      <c r="A267" s="2" t="s">
        <v>657</v>
      </c>
      <c r="B267" s="2" t="s">
        <v>1072</v>
      </c>
      <c r="C267" s="2">
        <f t="shared" si="3"/>
        <v>26</v>
      </c>
      <c r="D267" s="2"/>
      <c r="E267" s="2"/>
      <c r="F267" s="2"/>
      <c r="G267" s="2"/>
      <c r="H267" s="2"/>
      <c r="I267" s="2"/>
      <c r="J267" s="2" t="s">
        <v>1098</v>
      </c>
      <c r="K267" s="2"/>
    </row>
    <row r="268" ht="16.5" spans="1:11">
      <c r="A268" s="2" t="s">
        <v>657</v>
      </c>
      <c r="B268" s="2" t="s">
        <v>1072</v>
      </c>
      <c r="C268" s="2">
        <f t="shared" si="3"/>
        <v>27</v>
      </c>
      <c r="D268" s="2"/>
      <c r="E268" s="2"/>
      <c r="F268" s="2"/>
      <c r="G268" s="2"/>
      <c r="H268" s="2"/>
      <c r="I268" s="2"/>
      <c r="J268" s="2" t="s">
        <v>1099</v>
      </c>
      <c r="K268" s="2"/>
    </row>
    <row r="269" ht="16.5" spans="1:11">
      <c r="A269" s="2" t="s">
        <v>657</v>
      </c>
      <c r="B269" s="2" t="s">
        <v>1072</v>
      </c>
      <c r="C269" s="2">
        <f t="shared" si="3"/>
        <v>28</v>
      </c>
      <c r="D269" s="2"/>
      <c r="E269" s="2"/>
      <c r="F269" s="2"/>
      <c r="G269" s="2"/>
      <c r="H269" s="2"/>
      <c r="I269" s="2"/>
      <c r="J269" s="2" t="s">
        <v>1100</v>
      </c>
      <c r="K269" s="2"/>
    </row>
    <row r="270" ht="16.5" spans="1:11">
      <c r="A270" s="2" t="s">
        <v>657</v>
      </c>
      <c r="B270" s="2" t="s">
        <v>1072</v>
      </c>
      <c r="C270" s="2">
        <f t="shared" si="3"/>
        <v>29</v>
      </c>
      <c r="D270" s="2"/>
      <c r="E270" s="2"/>
      <c r="F270" s="2"/>
      <c r="G270" s="2"/>
      <c r="H270" s="2"/>
      <c r="I270" s="2"/>
      <c r="J270" s="2" t="s">
        <v>1101</v>
      </c>
      <c r="K270" s="2"/>
    </row>
    <row r="271" s="12" customFormat="1" ht="16.5" spans="1:11">
      <c r="A271" s="14" t="s">
        <v>657</v>
      </c>
      <c r="B271" s="14" t="s">
        <v>1072</v>
      </c>
      <c r="C271" s="14">
        <f t="shared" si="3"/>
        <v>30</v>
      </c>
      <c r="D271" s="14"/>
      <c r="E271" s="14"/>
      <c r="F271" s="14"/>
      <c r="G271" s="14"/>
      <c r="H271" s="14"/>
      <c r="I271" s="14"/>
      <c r="J271" s="14" t="s">
        <v>1102</v>
      </c>
      <c r="K271" s="14" t="s">
        <v>824</v>
      </c>
    </row>
    <row r="272" ht="16.5" spans="1:11">
      <c r="A272" s="2" t="s">
        <v>657</v>
      </c>
      <c r="B272" s="2" t="s">
        <v>1103</v>
      </c>
      <c r="C272" s="2">
        <f t="shared" si="3"/>
        <v>1</v>
      </c>
      <c r="D272" s="2"/>
      <c r="E272" s="2"/>
      <c r="F272" s="2"/>
      <c r="G272" s="2"/>
      <c r="H272" s="2"/>
      <c r="I272" s="2"/>
      <c r="J272" s="2" t="s">
        <v>1104</v>
      </c>
      <c r="K272" s="2"/>
    </row>
    <row r="273" ht="16.5" spans="1:11">
      <c r="A273" s="2" t="s">
        <v>657</v>
      </c>
      <c r="B273" s="2" t="s">
        <v>1103</v>
      </c>
      <c r="C273" s="2">
        <f t="shared" si="3"/>
        <v>2</v>
      </c>
      <c r="D273" s="2"/>
      <c r="E273" s="2"/>
      <c r="F273" s="2"/>
      <c r="G273" s="2"/>
      <c r="H273" s="2"/>
      <c r="I273" s="2"/>
      <c r="J273" s="2" t="s">
        <v>1105</v>
      </c>
      <c r="K273" s="2"/>
    </row>
    <row r="274" ht="16.5" spans="1:11">
      <c r="A274" s="2" t="s">
        <v>657</v>
      </c>
      <c r="B274" s="2" t="s">
        <v>1103</v>
      </c>
      <c r="C274" s="2">
        <f t="shared" si="3"/>
        <v>3</v>
      </c>
      <c r="D274" s="2"/>
      <c r="E274" s="2"/>
      <c r="F274" s="2"/>
      <c r="G274" s="2"/>
      <c r="H274" s="2"/>
      <c r="I274" s="2"/>
      <c r="J274" s="2" t="s">
        <v>1106</v>
      </c>
      <c r="K274" s="2"/>
    </row>
    <row r="275" ht="16.5" spans="1:11">
      <c r="A275" s="2" t="s">
        <v>657</v>
      </c>
      <c r="B275" s="2" t="s">
        <v>1103</v>
      </c>
      <c r="C275" s="2">
        <f t="shared" si="3"/>
        <v>4</v>
      </c>
      <c r="D275" s="2"/>
      <c r="E275" s="2"/>
      <c r="F275" s="2"/>
      <c r="G275" s="2"/>
      <c r="H275" s="2"/>
      <c r="I275" s="2"/>
      <c r="J275" s="2" t="s">
        <v>1107</v>
      </c>
      <c r="K275" s="2"/>
    </row>
    <row r="276" s="12" customFormat="1" ht="16.5" spans="1:11">
      <c r="A276" s="14" t="s">
        <v>657</v>
      </c>
      <c r="B276" s="14" t="s">
        <v>1103</v>
      </c>
      <c r="C276" s="14">
        <f t="shared" si="3"/>
        <v>5</v>
      </c>
      <c r="D276" s="14"/>
      <c r="E276" s="14"/>
      <c r="F276" s="14"/>
      <c r="G276" s="14"/>
      <c r="H276" s="14"/>
      <c r="I276" s="14"/>
      <c r="J276" s="14" t="s">
        <v>1108</v>
      </c>
      <c r="K276" s="14" t="s">
        <v>1109</v>
      </c>
    </row>
    <row r="277" ht="16.5" spans="1:11">
      <c r="A277" s="2" t="s">
        <v>657</v>
      </c>
      <c r="B277" s="2" t="s">
        <v>1103</v>
      </c>
      <c r="C277" s="2">
        <f t="shared" si="3"/>
        <v>6</v>
      </c>
      <c r="D277" s="2"/>
      <c r="E277" s="2"/>
      <c r="F277" s="2"/>
      <c r="G277" s="2"/>
      <c r="H277" s="2"/>
      <c r="I277" s="2"/>
      <c r="J277" s="2" t="s">
        <v>1110</v>
      </c>
      <c r="K277" s="2"/>
    </row>
    <row r="278" ht="16.5" spans="1:11">
      <c r="A278" s="2" t="s">
        <v>657</v>
      </c>
      <c r="B278" s="2" t="s">
        <v>1103</v>
      </c>
      <c r="C278" s="2">
        <f t="shared" si="3"/>
        <v>7</v>
      </c>
      <c r="D278" s="2"/>
      <c r="E278" s="2"/>
      <c r="F278" s="2"/>
      <c r="G278" s="2"/>
      <c r="H278" s="2"/>
      <c r="I278" s="2"/>
      <c r="J278" s="2" t="s">
        <v>1111</v>
      </c>
      <c r="K278" s="2"/>
    </row>
    <row r="279" ht="16.5" spans="1:11">
      <c r="A279" s="2" t="s">
        <v>657</v>
      </c>
      <c r="B279" s="2" t="s">
        <v>1103</v>
      </c>
      <c r="C279" s="2">
        <f t="shared" si="3"/>
        <v>8</v>
      </c>
      <c r="D279" s="2"/>
      <c r="E279" s="2"/>
      <c r="F279" s="2"/>
      <c r="G279" s="2"/>
      <c r="H279" s="2"/>
      <c r="I279" s="2"/>
      <c r="J279" s="2" t="s">
        <v>1112</v>
      </c>
      <c r="K279" s="2"/>
    </row>
    <row r="280" ht="16.5" spans="1:11">
      <c r="A280" s="2" t="s">
        <v>657</v>
      </c>
      <c r="B280" s="2" t="s">
        <v>1103</v>
      </c>
      <c r="C280" s="2">
        <f t="shared" si="3"/>
        <v>9</v>
      </c>
      <c r="D280" s="2"/>
      <c r="E280" s="2"/>
      <c r="F280" s="2"/>
      <c r="G280" s="2"/>
      <c r="H280" s="2"/>
      <c r="I280" s="2"/>
      <c r="J280" s="2" t="s">
        <v>1113</v>
      </c>
      <c r="K280" s="2"/>
    </row>
    <row r="281" s="12" customFormat="1" ht="16.5" spans="1:11">
      <c r="A281" s="14" t="s">
        <v>657</v>
      </c>
      <c r="B281" s="14" t="s">
        <v>1103</v>
      </c>
      <c r="C281" s="14">
        <f t="shared" si="3"/>
        <v>10</v>
      </c>
      <c r="D281" s="14"/>
      <c r="E281" s="14"/>
      <c r="F281" s="14"/>
      <c r="G281" s="14"/>
      <c r="H281" s="14"/>
      <c r="I281" s="14"/>
      <c r="J281" s="14" t="s">
        <v>1114</v>
      </c>
      <c r="K281" s="14" t="s">
        <v>1115</v>
      </c>
    </row>
    <row r="282" ht="16.5" spans="1:11">
      <c r="A282" s="2" t="s">
        <v>657</v>
      </c>
      <c r="B282" s="2" t="s">
        <v>1103</v>
      </c>
      <c r="C282" s="2">
        <f t="shared" si="3"/>
        <v>11</v>
      </c>
      <c r="D282" s="2"/>
      <c r="E282" s="2"/>
      <c r="F282" s="2"/>
      <c r="G282" s="2"/>
      <c r="H282" s="2"/>
      <c r="I282" s="2"/>
      <c r="J282" s="2" t="s">
        <v>1116</v>
      </c>
      <c r="K282" s="2"/>
    </row>
    <row r="283" ht="16.5" spans="1:11">
      <c r="A283" s="2" t="s">
        <v>657</v>
      </c>
      <c r="B283" s="2" t="s">
        <v>1103</v>
      </c>
      <c r="C283" s="2">
        <f t="shared" si="3"/>
        <v>12</v>
      </c>
      <c r="D283" s="2"/>
      <c r="E283" s="2"/>
      <c r="F283" s="2"/>
      <c r="G283" s="2"/>
      <c r="H283" s="2"/>
      <c r="I283" s="2"/>
      <c r="J283" s="2" t="s">
        <v>1117</v>
      </c>
      <c r="K283" s="2"/>
    </row>
    <row r="284" ht="16.5" spans="1:11">
      <c r="A284" s="2" t="s">
        <v>657</v>
      </c>
      <c r="B284" s="2" t="s">
        <v>1103</v>
      </c>
      <c r="C284" s="2">
        <f t="shared" si="3"/>
        <v>13</v>
      </c>
      <c r="D284" s="2"/>
      <c r="E284" s="2"/>
      <c r="F284" s="2"/>
      <c r="G284" s="2"/>
      <c r="H284" s="2"/>
      <c r="I284" s="2"/>
      <c r="J284" s="2" t="s">
        <v>1118</v>
      </c>
      <c r="K284" s="2"/>
    </row>
    <row r="285" ht="16.5" spans="1:11">
      <c r="A285" s="2" t="s">
        <v>657</v>
      </c>
      <c r="B285" s="2" t="s">
        <v>1103</v>
      </c>
      <c r="C285" s="2">
        <f t="shared" si="3"/>
        <v>14</v>
      </c>
      <c r="D285" s="2"/>
      <c r="E285" s="2"/>
      <c r="F285" s="2"/>
      <c r="G285" s="2"/>
      <c r="H285" s="2"/>
      <c r="I285" s="2"/>
      <c r="J285" s="2" t="s">
        <v>1119</v>
      </c>
      <c r="K285" s="2"/>
    </row>
    <row r="286" s="12" customFormat="1" ht="16.5" spans="1:11">
      <c r="A286" s="14" t="s">
        <v>657</v>
      </c>
      <c r="B286" s="14" t="s">
        <v>1103</v>
      </c>
      <c r="C286" s="14">
        <f t="shared" si="3"/>
        <v>15</v>
      </c>
      <c r="D286" s="14"/>
      <c r="E286" s="14"/>
      <c r="F286" s="14"/>
      <c r="G286" s="14"/>
      <c r="H286" s="14"/>
      <c r="I286" s="14"/>
      <c r="J286" s="14" t="s">
        <v>1120</v>
      </c>
      <c r="K286" s="14" t="s">
        <v>1121</v>
      </c>
    </row>
    <row r="287" ht="16.5" spans="1:11">
      <c r="A287" s="2" t="s">
        <v>657</v>
      </c>
      <c r="B287" s="2" t="s">
        <v>1103</v>
      </c>
      <c r="C287" s="2">
        <f t="shared" si="3"/>
        <v>16</v>
      </c>
      <c r="D287" s="2"/>
      <c r="E287" s="2"/>
      <c r="F287" s="2"/>
      <c r="G287" s="2"/>
      <c r="H287" s="2"/>
      <c r="I287" s="2"/>
      <c r="J287" s="2" t="s">
        <v>1122</v>
      </c>
      <c r="K287" s="2"/>
    </row>
    <row r="288" ht="16.5" spans="1:11">
      <c r="A288" s="2" t="s">
        <v>657</v>
      </c>
      <c r="B288" s="2" t="s">
        <v>1103</v>
      </c>
      <c r="C288" s="2">
        <f t="shared" si="3"/>
        <v>17</v>
      </c>
      <c r="D288" s="2"/>
      <c r="E288" s="2"/>
      <c r="F288" s="2"/>
      <c r="G288" s="2"/>
      <c r="H288" s="2"/>
      <c r="I288" s="2"/>
      <c r="J288" s="2" t="s">
        <v>1123</v>
      </c>
      <c r="K288" s="2"/>
    </row>
    <row r="289" ht="16.5" spans="1:11">
      <c r="A289" s="2" t="s">
        <v>657</v>
      </c>
      <c r="B289" s="2" t="s">
        <v>1103</v>
      </c>
      <c r="C289" s="2">
        <f t="shared" ref="C289:C352" si="4">C259</f>
        <v>18</v>
      </c>
      <c r="D289" s="2"/>
      <c r="E289" s="2"/>
      <c r="F289" s="2"/>
      <c r="G289" s="2"/>
      <c r="H289" s="2"/>
      <c r="I289" s="2"/>
      <c r="J289" s="2" t="s">
        <v>1124</v>
      </c>
      <c r="K289" s="2"/>
    </row>
    <row r="290" ht="16.5" spans="1:11">
      <c r="A290" s="2" t="s">
        <v>657</v>
      </c>
      <c r="B290" s="2" t="s">
        <v>1103</v>
      </c>
      <c r="C290" s="2">
        <f t="shared" si="4"/>
        <v>19</v>
      </c>
      <c r="D290" s="2"/>
      <c r="E290" s="2"/>
      <c r="F290" s="2"/>
      <c r="G290" s="2"/>
      <c r="H290" s="2"/>
      <c r="I290" s="2"/>
      <c r="J290" s="2" t="s">
        <v>1125</v>
      </c>
      <c r="K290" s="2"/>
    </row>
    <row r="291" s="12" customFormat="1" ht="16.5" spans="1:11">
      <c r="A291" s="14" t="s">
        <v>657</v>
      </c>
      <c r="B291" s="14" t="s">
        <v>1103</v>
      </c>
      <c r="C291" s="14">
        <f t="shared" si="4"/>
        <v>20</v>
      </c>
      <c r="D291" s="14"/>
      <c r="E291" s="14"/>
      <c r="F291" s="14"/>
      <c r="G291" s="14"/>
      <c r="H291" s="14"/>
      <c r="I291" s="14"/>
      <c r="J291" s="14" t="s">
        <v>1126</v>
      </c>
      <c r="K291" s="14" t="s">
        <v>1127</v>
      </c>
    </row>
    <row r="292" ht="16.5" spans="1:11">
      <c r="A292" s="2" t="s">
        <v>657</v>
      </c>
      <c r="B292" s="2" t="s">
        <v>1103</v>
      </c>
      <c r="C292" s="2">
        <f t="shared" si="4"/>
        <v>21</v>
      </c>
      <c r="D292" s="2"/>
      <c r="E292" s="2"/>
      <c r="F292" s="2"/>
      <c r="G292" s="2"/>
      <c r="H292" s="2"/>
      <c r="I292" s="2"/>
      <c r="J292" s="2" t="s">
        <v>1128</v>
      </c>
      <c r="K292" s="2"/>
    </row>
    <row r="293" ht="16.5" spans="1:11">
      <c r="A293" s="2" t="s">
        <v>657</v>
      </c>
      <c r="B293" s="2" t="s">
        <v>1103</v>
      </c>
      <c r="C293" s="2">
        <f t="shared" si="4"/>
        <v>22</v>
      </c>
      <c r="D293" s="2"/>
      <c r="E293" s="2"/>
      <c r="F293" s="2"/>
      <c r="G293" s="2"/>
      <c r="H293" s="2"/>
      <c r="I293" s="2"/>
      <c r="J293" s="2" t="s">
        <v>1129</v>
      </c>
      <c r="K293" s="2"/>
    </row>
    <row r="294" ht="16.5" spans="1:11">
      <c r="A294" s="2" t="s">
        <v>657</v>
      </c>
      <c r="B294" s="2" t="s">
        <v>1103</v>
      </c>
      <c r="C294" s="2">
        <f t="shared" si="4"/>
        <v>23</v>
      </c>
      <c r="D294" s="2"/>
      <c r="E294" s="2"/>
      <c r="F294" s="2"/>
      <c r="G294" s="2"/>
      <c r="H294" s="2"/>
      <c r="I294" s="2"/>
      <c r="J294" s="2" t="s">
        <v>1130</v>
      </c>
      <c r="K294" s="2"/>
    </row>
    <row r="295" ht="16.5" spans="1:11">
      <c r="A295" s="2" t="s">
        <v>657</v>
      </c>
      <c r="B295" s="2" t="s">
        <v>1103</v>
      </c>
      <c r="C295" s="2">
        <f t="shared" si="4"/>
        <v>24</v>
      </c>
      <c r="D295" s="2"/>
      <c r="E295" s="2"/>
      <c r="F295" s="2"/>
      <c r="G295" s="2"/>
      <c r="H295" s="2"/>
      <c r="I295" s="2"/>
      <c r="J295" s="2" t="s">
        <v>1131</v>
      </c>
      <c r="K295" s="2"/>
    </row>
    <row r="296" s="12" customFormat="1" ht="16.5" spans="1:11">
      <c r="A296" s="14" t="s">
        <v>657</v>
      </c>
      <c r="B296" s="14" t="s">
        <v>1103</v>
      </c>
      <c r="C296" s="14">
        <f t="shared" si="4"/>
        <v>25</v>
      </c>
      <c r="D296" s="14"/>
      <c r="E296" s="14"/>
      <c r="F296" s="14"/>
      <c r="G296" s="14"/>
      <c r="H296" s="14"/>
      <c r="I296" s="14"/>
      <c r="J296" s="14" t="s">
        <v>1132</v>
      </c>
      <c r="K296" s="14" t="s">
        <v>1133</v>
      </c>
    </row>
    <row r="297" ht="16.5" spans="1:11">
      <c r="A297" s="2" t="s">
        <v>657</v>
      </c>
      <c r="B297" s="2" t="s">
        <v>1103</v>
      </c>
      <c r="C297" s="2">
        <f t="shared" si="4"/>
        <v>26</v>
      </c>
      <c r="D297" s="2"/>
      <c r="E297" s="2"/>
      <c r="F297" s="2"/>
      <c r="G297" s="2"/>
      <c r="H297" s="2"/>
      <c r="I297" s="2"/>
      <c r="J297" s="2" t="s">
        <v>1134</v>
      </c>
      <c r="K297" s="2"/>
    </row>
    <row r="298" ht="16.5" spans="1:11">
      <c r="A298" s="2" t="s">
        <v>657</v>
      </c>
      <c r="B298" s="2" t="s">
        <v>1103</v>
      </c>
      <c r="C298" s="2">
        <f t="shared" si="4"/>
        <v>27</v>
      </c>
      <c r="D298" s="2"/>
      <c r="E298" s="2"/>
      <c r="F298" s="2"/>
      <c r="G298" s="2"/>
      <c r="H298" s="2"/>
      <c r="I298" s="2"/>
      <c r="J298" s="2" t="s">
        <v>1135</v>
      </c>
      <c r="K298" s="2"/>
    </row>
    <row r="299" ht="16.5" spans="1:11">
      <c r="A299" s="2" t="s">
        <v>657</v>
      </c>
      <c r="B299" s="2" t="s">
        <v>1103</v>
      </c>
      <c r="C299" s="2">
        <f t="shared" si="4"/>
        <v>28</v>
      </c>
      <c r="D299" s="2"/>
      <c r="E299" s="2"/>
      <c r="F299" s="2"/>
      <c r="G299" s="2"/>
      <c r="H299" s="2"/>
      <c r="I299" s="2"/>
      <c r="J299" s="2" t="s">
        <v>1136</v>
      </c>
      <c r="K299" s="2"/>
    </row>
    <row r="300" ht="16.5" spans="1:11">
      <c r="A300" s="2" t="s">
        <v>657</v>
      </c>
      <c r="B300" s="2" t="s">
        <v>1103</v>
      </c>
      <c r="C300" s="2">
        <f t="shared" si="4"/>
        <v>29</v>
      </c>
      <c r="D300" s="2"/>
      <c r="E300" s="2"/>
      <c r="F300" s="2"/>
      <c r="G300" s="2"/>
      <c r="H300" s="2"/>
      <c r="I300" s="2"/>
      <c r="J300" s="2" t="s">
        <v>1137</v>
      </c>
      <c r="K300" s="2"/>
    </row>
    <row r="301" s="12" customFormat="1" ht="16.5" spans="1:11">
      <c r="A301" s="14" t="s">
        <v>657</v>
      </c>
      <c r="B301" s="14" t="s">
        <v>1103</v>
      </c>
      <c r="C301" s="14">
        <f t="shared" si="4"/>
        <v>30</v>
      </c>
      <c r="D301" s="14"/>
      <c r="E301" s="14"/>
      <c r="F301" s="14"/>
      <c r="G301" s="14"/>
      <c r="H301" s="14"/>
      <c r="I301" s="14"/>
      <c r="J301" s="14" t="s">
        <v>1138</v>
      </c>
      <c r="K301" s="14" t="s">
        <v>1139</v>
      </c>
    </row>
    <row r="302" ht="16.5" spans="1:11">
      <c r="A302" s="2" t="s">
        <v>657</v>
      </c>
      <c r="B302" s="2" t="s">
        <v>1140</v>
      </c>
      <c r="C302" s="2">
        <f t="shared" si="4"/>
        <v>1</v>
      </c>
      <c r="D302" s="2"/>
      <c r="E302" s="2"/>
      <c r="F302" s="2"/>
      <c r="G302" s="2"/>
      <c r="H302" s="2"/>
      <c r="I302" s="2"/>
      <c r="J302" s="2" t="s">
        <v>1141</v>
      </c>
      <c r="K302" s="2"/>
    </row>
    <row r="303" ht="16.5" spans="1:11">
      <c r="A303" s="2" t="s">
        <v>657</v>
      </c>
      <c r="B303" s="2" t="s">
        <v>1140</v>
      </c>
      <c r="C303" s="2">
        <f t="shared" si="4"/>
        <v>2</v>
      </c>
      <c r="D303" s="2"/>
      <c r="E303" s="2"/>
      <c r="F303" s="2"/>
      <c r="G303" s="2"/>
      <c r="H303" s="2"/>
      <c r="I303" s="2"/>
      <c r="J303" s="2" t="s">
        <v>1142</v>
      </c>
      <c r="K303" s="2"/>
    </row>
    <row r="304" ht="16.5" spans="1:11">
      <c r="A304" s="2" t="s">
        <v>657</v>
      </c>
      <c r="B304" s="2" t="s">
        <v>1140</v>
      </c>
      <c r="C304" s="2">
        <f t="shared" si="4"/>
        <v>3</v>
      </c>
      <c r="D304" s="2"/>
      <c r="E304" s="2"/>
      <c r="F304" s="2"/>
      <c r="G304" s="2"/>
      <c r="H304" s="2"/>
      <c r="I304" s="2"/>
      <c r="J304" s="2" t="s">
        <v>1143</v>
      </c>
      <c r="K304" s="2"/>
    </row>
    <row r="305" ht="16.5" spans="1:11">
      <c r="A305" s="2" t="s">
        <v>657</v>
      </c>
      <c r="B305" s="2" t="s">
        <v>1140</v>
      </c>
      <c r="C305" s="2">
        <f t="shared" si="4"/>
        <v>4</v>
      </c>
      <c r="D305" s="2"/>
      <c r="E305" s="2"/>
      <c r="F305" s="2"/>
      <c r="G305" s="2"/>
      <c r="H305" s="2"/>
      <c r="I305" s="2"/>
      <c r="J305" s="2" t="s">
        <v>1144</v>
      </c>
      <c r="K305" s="2"/>
    </row>
    <row r="306" s="12" customFormat="1" ht="16.5" spans="1:11">
      <c r="A306" s="14" t="s">
        <v>657</v>
      </c>
      <c r="B306" s="14" t="s">
        <v>1140</v>
      </c>
      <c r="C306" s="14">
        <f t="shared" si="4"/>
        <v>5</v>
      </c>
      <c r="D306" s="14"/>
      <c r="E306" s="14"/>
      <c r="F306" s="14"/>
      <c r="G306" s="14"/>
      <c r="H306" s="14"/>
      <c r="I306" s="14"/>
      <c r="J306" s="14" t="s">
        <v>1145</v>
      </c>
      <c r="K306" s="14" t="s">
        <v>905</v>
      </c>
    </row>
    <row r="307" ht="16.5" spans="1:11">
      <c r="A307" s="2" t="s">
        <v>657</v>
      </c>
      <c r="B307" s="2" t="s">
        <v>1140</v>
      </c>
      <c r="C307" s="2">
        <f t="shared" si="4"/>
        <v>6</v>
      </c>
      <c r="D307" s="2"/>
      <c r="E307" s="2"/>
      <c r="F307" s="2"/>
      <c r="G307" s="2"/>
      <c r="H307" s="2"/>
      <c r="I307" s="2"/>
      <c r="J307" s="2" t="s">
        <v>1146</v>
      </c>
      <c r="K307" s="2"/>
    </row>
    <row r="308" ht="16.5" spans="1:11">
      <c r="A308" s="2" t="s">
        <v>657</v>
      </c>
      <c r="B308" s="2" t="s">
        <v>1140</v>
      </c>
      <c r="C308" s="2">
        <f t="shared" si="4"/>
        <v>7</v>
      </c>
      <c r="D308" s="2"/>
      <c r="E308" s="2"/>
      <c r="F308" s="2"/>
      <c r="G308" s="2"/>
      <c r="H308" s="2"/>
      <c r="I308" s="2"/>
      <c r="J308" s="2" t="s">
        <v>1147</v>
      </c>
      <c r="K308" s="2"/>
    </row>
    <row r="309" ht="16.5" spans="1:11">
      <c r="A309" s="2" t="s">
        <v>657</v>
      </c>
      <c r="B309" s="2" t="s">
        <v>1140</v>
      </c>
      <c r="C309" s="2">
        <f t="shared" si="4"/>
        <v>8</v>
      </c>
      <c r="D309" s="2"/>
      <c r="E309" s="2"/>
      <c r="F309" s="2"/>
      <c r="G309" s="2"/>
      <c r="H309" s="2"/>
      <c r="I309" s="2"/>
      <c r="J309" s="2" t="s">
        <v>1148</v>
      </c>
      <c r="K309" s="2"/>
    </row>
    <row r="310" ht="16.5" spans="1:11">
      <c r="A310" s="2" t="s">
        <v>657</v>
      </c>
      <c r="B310" s="2" t="s">
        <v>1140</v>
      </c>
      <c r="C310" s="2">
        <f t="shared" si="4"/>
        <v>9</v>
      </c>
      <c r="D310" s="2"/>
      <c r="E310" s="2"/>
      <c r="F310" s="2"/>
      <c r="G310" s="2"/>
      <c r="H310" s="2"/>
      <c r="I310" s="2"/>
      <c r="J310" s="2" t="s">
        <v>1149</v>
      </c>
      <c r="K310" s="2"/>
    </row>
    <row r="311" s="12" customFormat="1" ht="16.5" spans="1:11">
      <c r="A311" s="14" t="s">
        <v>657</v>
      </c>
      <c r="B311" s="14" t="s">
        <v>1140</v>
      </c>
      <c r="C311" s="14">
        <f t="shared" si="4"/>
        <v>10</v>
      </c>
      <c r="D311" s="14"/>
      <c r="E311" s="14"/>
      <c r="F311" s="14"/>
      <c r="G311" s="14"/>
      <c r="H311" s="14"/>
      <c r="I311" s="14"/>
      <c r="J311" s="14" t="s">
        <v>1150</v>
      </c>
      <c r="K311" s="14" t="s">
        <v>911</v>
      </c>
    </row>
    <row r="312" ht="16.5" spans="1:11">
      <c r="A312" s="2" t="s">
        <v>657</v>
      </c>
      <c r="B312" s="2" t="s">
        <v>1140</v>
      </c>
      <c r="C312" s="2">
        <f t="shared" si="4"/>
        <v>11</v>
      </c>
      <c r="D312" s="2"/>
      <c r="E312" s="2"/>
      <c r="F312" s="2"/>
      <c r="G312" s="2"/>
      <c r="H312" s="2"/>
      <c r="I312" s="2"/>
      <c r="J312" s="2" t="s">
        <v>1151</v>
      </c>
      <c r="K312" s="2"/>
    </row>
    <row r="313" ht="16.5" spans="1:11">
      <c r="A313" s="2" t="s">
        <v>657</v>
      </c>
      <c r="B313" s="2" t="s">
        <v>1140</v>
      </c>
      <c r="C313" s="2">
        <f t="shared" si="4"/>
        <v>12</v>
      </c>
      <c r="D313" s="2"/>
      <c r="E313" s="2"/>
      <c r="F313" s="2"/>
      <c r="G313" s="2"/>
      <c r="H313" s="2"/>
      <c r="I313" s="2"/>
      <c r="J313" s="2" t="s">
        <v>1152</v>
      </c>
      <c r="K313" s="2"/>
    </row>
    <row r="314" ht="16.5" spans="1:11">
      <c r="A314" s="2" t="s">
        <v>657</v>
      </c>
      <c r="B314" s="2" t="s">
        <v>1140</v>
      </c>
      <c r="C314" s="2">
        <f t="shared" si="4"/>
        <v>13</v>
      </c>
      <c r="D314" s="2"/>
      <c r="E314" s="2"/>
      <c r="F314" s="2"/>
      <c r="G314" s="2"/>
      <c r="H314" s="2"/>
      <c r="I314" s="2"/>
      <c r="J314" s="2" t="s">
        <v>1153</v>
      </c>
      <c r="K314" s="2"/>
    </row>
    <row r="315" ht="16.5" spans="1:11">
      <c r="A315" s="2" t="s">
        <v>657</v>
      </c>
      <c r="B315" s="2" t="s">
        <v>1140</v>
      </c>
      <c r="C315" s="2">
        <f t="shared" si="4"/>
        <v>14</v>
      </c>
      <c r="D315" s="2"/>
      <c r="E315" s="2"/>
      <c r="F315" s="2"/>
      <c r="G315" s="2"/>
      <c r="H315" s="2"/>
      <c r="I315" s="2"/>
      <c r="J315" s="2" t="s">
        <v>1154</v>
      </c>
      <c r="K315" s="2"/>
    </row>
    <row r="316" s="12" customFormat="1" ht="16.5" spans="1:11">
      <c r="A316" s="14" t="s">
        <v>657</v>
      </c>
      <c r="B316" s="14" t="s">
        <v>1140</v>
      </c>
      <c r="C316" s="14">
        <f t="shared" si="4"/>
        <v>15</v>
      </c>
      <c r="D316" s="14"/>
      <c r="E316" s="14"/>
      <c r="F316" s="14"/>
      <c r="G316" s="14"/>
      <c r="H316" s="14"/>
      <c r="I316" s="14"/>
      <c r="J316" s="14" t="s">
        <v>1155</v>
      </c>
      <c r="K316" s="14" t="s">
        <v>917</v>
      </c>
    </row>
    <row r="317" ht="16.5" spans="1:11">
      <c r="A317" s="2" t="s">
        <v>657</v>
      </c>
      <c r="B317" s="2" t="s">
        <v>1140</v>
      </c>
      <c r="C317" s="2">
        <f t="shared" si="4"/>
        <v>16</v>
      </c>
      <c r="D317" s="2"/>
      <c r="E317" s="2"/>
      <c r="F317" s="2"/>
      <c r="G317" s="2"/>
      <c r="H317" s="2"/>
      <c r="I317" s="2"/>
      <c r="J317" s="2" t="s">
        <v>1156</v>
      </c>
      <c r="K317" s="2"/>
    </row>
    <row r="318" ht="16.5" spans="1:11">
      <c r="A318" s="2" t="s">
        <v>657</v>
      </c>
      <c r="B318" s="2" t="s">
        <v>1140</v>
      </c>
      <c r="C318" s="2">
        <f t="shared" si="4"/>
        <v>17</v>
      </c>
      <c r="D318" s="2"/>
      <c r="E318" s="2"/>
      <c r="F318" s="2"/>
      <c r="G318" s="2"/>
      <c r="H318" s="2"/>
      <c r="I318" s="2"/>
      <c r="J318" s="2" t="s">
        <v>1157</v>
      </c>
      <c r="K318" s="2"/>
    </row>
    <row r="319" ht="16.5" spans="1:11">
      <c r="A319" s="2" t="s">
        <v>657</v>
      </c>
      <c r="B319" s="2" t="s">
        <v>1140</v>
      </c>
      <c r="C319" s="2">
        <f t="shared" si="4"/>
        <v>18</v>
      </c>
      <c r="D319" s="2"/>
      <c r="E319" s="2"/>
      <c r="F319" s="2"/>
      <c r="G319" s="2"/>
      <c r="H319" s="2"/>
      <c r="I319" s="2"/>
      <c r="J319" s="2" t="s">
        <v>1158</v>
      </c>
      <c r="K319" s="2"/>
    </row>
    <row r="320" ht="16.5" spans="1:11">
      <c r="A320" s="2" t="s">
        <v>657</v>
      </c>
      <c r="B320" s="2" t="s">
        <v>1140</v>
      </c>
      <c r="C320" s="2">
        <f t="shared" si="4"/>
        <v>19</v>
      </c>
      <c r="D320" s="2"/>
      <c r="E320" s="2"/>
      <c r="F320" s="2"/>
      <c r="G320" s="2"/>
      <c r="H320" s="2"/>
      <c r="I320" s="2"/>
      <c r="J320" s="2" t="s">
        <v>1159</v>
      </c>
      <c r="K320" s="2"/>
    </row>
    <row r="321" s="12" customFormat="1" ht="16.5" spans="1:11">
      <c r="A321" s="14" t="s">
        <v>657</v>
      </c>
      <c r="B321" s="14" t="s">
        <v>1140</v>
      </c>
      <c r="C321" s="14">
        <f t="shared" si="4"/>
        <v>20</v>
      </c>
      <c r="D321" s="14"/>
      <c r="E321" s="14"/>
      <c r="F321" s="14"/>
      <c r="G321" s="14"/>
      <c r="H321" s="14"/>
      <c r="I321" s="14"/>
      <c r="J321" s="14" t="s">
        <v>1160</v>
      </c>
      <c r="K321" s="14" t="s">
        <v>923</v>
      </c>
    </row>
    <row r="322" ht="16.5" spans="1:11">
      <c r="A322" s="2" t="s">
        <v>657</v>
      </c>
      <c r="B322" s="2" t="s">
        <v>1140</v>
      </c>
      <c r="C322" s="2">
        <f t="shared" si="4"/>
        <v>21</v>
      </c>
      <c r="D322" s="2"/>
      <c r="E322" s="2"/>
      <c r="F322" s="2"/>
      <c r="G322" s="2"/>
      <c r="H322" s="2"/>
      <c r="I322" s="2"/>
      <c r="J322" s="2" t="s">
        <v>1161</v>
      </c>
      <c r="K322" s="2"/>
    </row>
    <row r="323" ht="16.5" spans="1:11">
      <c r="A323" s="2" t="s">
        <v>657</v>
      </c>
      <c r="B323" s="2" t="s">
        <v>1140</v>
      </c>
      <c r="C323" s="2">
        <f t="shared" si="4"/>
        <v>22</v>
      </c>
      <c r="D323" s="2"/>
      <c r="E323" s="2"/>
      <c r="F323" s="2"/>
      <c r="G323" s="2"/>
      <c r="H323" s="2"/>
      <c r="I323" s="2"/>
      <c r="J323" s="2" t="s">
        <v>1162</v>
      </c>
      <c r="K323" s="2"/>
    </row>
    <row r="324" ht="16.5" spans="1:11">
      <c r="A324" s="2" t="s">
        <v>657</v>
      </c>
      <c r="B324" s="2" t="s">
        <v>1140</v>
      </c>
      <c r="C324" s="2">
        <f t="shared" si="4"/>
        <v>23</v>
      </c>
      <c r="D324" s="2"/>
      <c r="E324" s="2"/>
      <c r="F324" s="2"/>
      <c r="G324" s="2"/>
      <c r="H324" s="2"/>
      <c r="I324" s="2"/>
      <c r="J324" s="2" t="s">
        <v>1163</v>
      </c>
      <c r="K324" s="2"/>
    </row>
    <row r="325" ht="16.5" spans="1:11">
      <c r="A325" s="2" t="s">
        <v>657</v>
      </c>
      <c r="B325" s="2" t="s">
        <v>1140</v>
      </c>
      <c r="C325" s="2">
        <f t="shared" si="4"/>
        <v>24</v>
      </c>
      <c r="D325" s="2"/>
      <c r="E325" s="2"/>
      <c r="F325" s="2"/>
      <c r="G325" s="2"/>
      <c r="H325" s="2"/>
      <c r="I325" s="2"/>
      <c r="J325" s="2" t="s">
        <v>1164</v>
      </c>
      <c r="K325" s="2"/>
    </row>
    <row r="326" s="12" customFormat="1" ht="16.5" spans="1:11">
      <c r="A326" s="14" t="s">
        <v>657</v>
      </c>
      <c r="B326" s="14" t="s">
        <v>1140</v>
      </c>
      <c r="C326" s="14">
        <f t="shared" si="4"/>
        <v>25</v>
      </c>
      <c r="D326" s="14"/>
      <c r="E326" s="14"/>
      <c r="F326" s="14"/>
      <c r="G326" s="14"/>
      <c r="H326" s="14"/>
      <c r="I326" s="14"/>
      <c r="J326" s="14" t="s">
        <v>1165</v>
      </c>
      <c r="K326" s="14" t="s">
        <v>929</v>
      </c>
    </row>
    <row r="327" ht="16.5" spans="1:11">
      <c r="A327" s="2" t="s">
        <v>657</v>
      </c>
      <c r="B327" s="2" t="s">
        <v>1140</v>
      </c>
      <c r="C327" s="2">
        <f t="shared" si="4"/>
        <v>26</v>
      </c>
      <c r="D327" s="2"/>
      <c r="E327" s="2"/>
      <c r="F327" s="2"/>
      <c r="G327" s="2"/>
      <c r="H327" s="2"/>
      <c r="I327" s="2"/>
      <c r="J327" s="2" t="s">
        <v>1166</v>
      </c>
      <c r="K327" s="2"/>
    </row>
    <row r="328" ht="16.5" spans="1:11">
      <c r="A328" s="2" t="s">
        <v>657</v>
      </c>
      <c r="B328" s="2" t="s">
        <v>1140</v>
      </c>
      <c r="C328" s="2">
        <f t="shared" si="4"/>
        <v>27</v>
      </c>
      <c r="D328" s="2"/>
      <c r="E328" s="2"/>
      <c r="F328" s="2"/>
      <c r="G328" s="2"/>
      <c r="H328" s="2"/>
      <c r="I328" s="2"/>
      <c r="J328" s="2" t="s">
        <v>1167</v>
      </c>
      <c r="K328" s="2"/>
    </row>
    <row r="329" ht="16.5" spans="1:11">
      <c r="A329" s="2" t="s">
        <v>657</v>
      </c>
      <c r="B329" s="2" t="s">
        <v>1140</v>
      </c>
      <c r="C329" s="2">
        <f t="shared" si="4"/>
        <v>28</v>
      </c>
      <c r="D329" s="2"/>
      <c r="E329" s="2"/>
      <c r="F329" s="2"/>
      <c r="G329" s="2"/>
      <c r="H329" s="2"/>
      <c r="I329" s="2"/>
      <c r="J329" s="2" t="s">
        <v>1168</v>
      </c>
      <c r="K329" s="2"/>
    </row>
    <row r="330" ht="16.5" spans="1:11">
      <c r="A330" s="2" t="s">
        <v>657</v>
      </c>
      <c r="B330" s="2" t="s">
        <v>1140</v>
      </c>
      <c r="C330" s="2">
        <f t="shared" si="4"/>
        <v>29</v>
      </c>
      <c r="D330" s="2"/>
      <c r="E330" s="2"/>
      <c r="F330" s="2"/>
      <c r="G330" s="2"/>
      <c r="H330" s="2"/>
      <c r="I330" s="2"/>
      <c r="J330" s="2" t="s">
        <v>1169</v>
      </c>
      <c r="K330" s="2"/>
    </row>
    <row r="331" s="12" customFormat="1" ht="16.5" spans="1:11">
      <c r="A331" s="14" t="s">
        <v>657</v>
      </c>
      <c r="B331" s="14" t="s">
        <v>1140</v>
      </c>
      <c r="C331" s="14">
        <f t="shared" si="4"/>
        <v>30</v>
      </c>
      <c r="D331" s="14"/>
      <c r="E331" s="14"/>
      <c r="F331" s="14"/>
      <c r="G331" s="14"/>
      <c r="H331" s="14"/>
      <c r="I331" s="14"/>
      <c r="J331" s="14" t="s">
        <v>1170</v>
      </c>
      <c r="K331" s="14" t="s">
        <v>1171</v>
      </c>
    </row>
    <row r="332" ht="16.5" spans="1:11">
      <c r="A332" s="2" t="s">
        <v>657</v>
      </c>
      <c r="B332" s="2" t="s">
        <v>1172</v>
      </c>
      <c r="C332" s="2">
        <f t="shared" si="4"/>
        <v>1</v>
      </c>
      <c r="D332" s="2"/>
      <c r="E332" s="2"/>
      <c r="F332" s="2"/>
      <c r="G332" s="2"/>
      <c r="H332" s="2"/>
      <c r="I332" s="2"/>
      <c r="J332" s="2" t="s">
        <v>1173</v>
      </c>
      <c r="K332" s="2"/>
    </row>
    <row r="333" ht="16.5" spans="1:11">
      <c r="A333" s="2" t="s">
        <v>657</v>
      </c>
      <c r="B333" s="2" t="s">
        <v>1172</v>
      </c>
      <c r="C333" s="2">
        <f t="shared" si="4"/>
        <v>2</v>
      </c>
      <c r="D333" s="2"/>
      <c r="E333" s="2"/>
      <c r="F333" s="2"/>
      <c r="G333" s="2"/>
      <c r="H333" s="2"/>
      <c r="I333" s="2"/>
      <c r="J333" s="2" t="s">
        <v>1174</v>
      </c>
      <c r="K333" s="2"/>
    </row>
    <row r="334" ht="16.5" spans="1:11">
      <c r="A334" s="2" t="s">
        <v>657</v>
      </c>
      <c r="B334" s="2" t="s">
        <v>1172</v>
      </c>
      <c r="C334" s="2">
        <f t="shared" si="4"/>
        <v>3</v>
      </c>
      <c r="D334" s="2"/>
      <c r="E334" s="2"/>
      <c r="F334" s="2"/>
      <c r="G334" s="2"/>
      <c r="H334" s="2"/>
      <c r="I334" s="2"/>
      <c r="J334" s="2" t="s">
        <v>1175</v>
      </c>
      <c r="K334" s="2"/>
    </row>
    <row r="335" ht="16.5" spans="1:11">
      <c r="A335" s="2" t="s">
        <v>657</v>
      </c>
      <c r="B335" s="2" t="s">
        <v>1172</v>
      </c>
      <c r="C335" s="2">
        <f t="shared" si="4"/>
        <v>4</v>
      </c>
      <c r="D335" s="2"/>
      <c r="E335" s="2"/>
      <c r="F335" s="2"/>
      <c r="G335" s="2"/>
      <c r="H335" s="2"/>
      <c r="I335" s="2"/>
      <c r="J335" s="2" t="s">
        <v>1176</v>
      </c>
      <c r="K335" s="2"/>
    </row>
    <row r="336" s="12" customFormat="1" ht="16.5" spans="1:11">
      <c r="A336" s="14" t="s">
        <v>657</v>
      </c>
      <c r="B336" s="14" t="s">
        <v>1172</v>
      </c>
      <c r="C336" s="14">
        <f t="shared" si="4"/>
        <v>5</v>
      </c>
      <c r="D336" s="14"/>
      <c r="E336" s="14"/>
      <c r="F336" s="14"/>
      <c r="G336" s="14"/>
      <c r="H336" s="14"/>
      <c r="I336" s="14"/>
      <c r="J336" s="14" t="s">
        <v>1177</v>
      </c>
      <c r="K336" s="14" t="s">
        <v>1178</v>
      </c>
    </row>
    <row r="337" ht="16.5" spans="1:11">
      <c r="A337" s="2" t="s">
        <v>657</v>
      </c>
      <c r="B337" s="2" t="s">
        <v>1172</v>
      </c>
      <c r="C337" s="2">
        <f t="shared" si="4"/>
        <v>6</v>
      </c>
      <c r="D337" s="2"/>
      <c r="E337" s="2"/>
      <c r="F337" s="2"/>
      <c r="G337" s="2"/>
      <c r="H337" s="2"/>
      <c r="I337" s="2"/>
      <c r="J337" s="2" t="s">
        <v>1179</v>
      </c>
      <c r="K337" s="2"/>
    </row>
    <row r="338" ht="16.5" spans="1:11">
      <c r="A338" s="2" t="s">
        <v>657</v>
      </c>
      <c r="B338" s="2" t="s">
        <v>1172</v>
      </c>
      <c r="C338" s="2">
        <f t="shared" si="4"/>
        <v>7</v>
      </c>
      <c r="D338" s="2"/>
      <c r="E338" s="2"/>
      <c r="F338" s="2"/>
      <c r="G338" s="2"/>
      <c r="H338" s="2"/>
      <c r="I338" s="2"/>
      <c r="J338" s="2" t="s">
        <v>1180</v>
      </c>
      <c r="K338" s="2"/>
    </row>
    <row r="339" ht="16.5" spans="1:11">
      <c r="A339" s="2" t="s">
        <v>657</v>
      </c>
      <c r="B339" s="2" t="s">
        <v>1172</v>
      </c>
      <c r="C339" s="2">
        <f t="shared" si="4"/>
        <v>8</v>
      </c>
      <c r="D339" s="2"/>
      <c r="E339" s="2"/>
      <c r="F339" s="2"/>
      <c r="G339" s="2"/>
      <c r="H339" s="2"/>
      <c r="I339" s="2"/>
      <c r="J339" s="2" t="s">
        <v>1181</v>
      </c>
      <c r="K339" s="2"/>
    </row>
    <row r="340" ht="16.5" spans="1:11">
      <c r="A340" s="2" t="s">
        <v>657</v>
      </c>
      <c r="B340" s="2" t="s">
        <v>1172</v>
      </c>
      <c r="C340" s="2">
        <f t="shared" si="4"/>
        <v>9</v>
      </c>
      <c r="D340" s="2"/>
      <c r="E340" s="2"/>
      <c r="F340" s="2"/>
      <c r="G340" s="2"/>
      <c r="H340" s="2"/>
      <c r="I340" s="2"/>
      <c r="J340" s="2" t="s">
        <v>1182</v>
      </c>
      <c r="K340" s="2"/>
    </row>
    <row r="341" s="12" customFormat="1" ht="16.5" spans="1:11">
      <c r="A341" s="14" t="s">
        <v>657</v>
      </c>
      <c r="B341" s="14" t="s">
        <v>1172</v>
      </c>
      <c r="C341" s="14">
        <f t="shared" si="4"/>
        <v>10</v>
      </c>
      <c r="D341" s="14"/>
      <c r="E341" s="14"/>
      <c r="F341" s="14"/>
      <c r="G341" s="14"/>
      <c r="H341" s="14"/>
      <c r="I341" s="14"/>
      <c r="J341" s="14" t="s">
        <v>1183</v>
      </c>
      <c r="K341" s="14" t="s">
        <v>1184</v>
      </c>
    </row>
    <row r="342" ht="16.5" spans="1:11">
      <c r="A342" s="2" t="s">
        <v>657</v>
      </c>
      <c r="B342" s="2" t="s">
        <v>1172</v>
      </c>
      <c r="C342" s="2">
        <f t="shared" si="4"/>
        <v>11</v>
      </c>
      <c r="D342" s="2"/>
      <c r="E342" s="2"/>
      <c r="F342" s="2"/>
      <c r="G342" s="2"/>
      <c r="H342" s="2"/>
      <c r="I342" s="2"/>
      <c r="J342" s="2" t="s">
        <v>1185</v>
      </c>
      <c r="K342" s="2"/>
    </row>
    <row r="343" ht="16.5" spans="1:11">
      <c r="A343" s="2" t="s">
        <v>657</v>
      </c>
      <c r="B343" s="2" t="s">
        <v>1172</v>
      </c>
      <c r="C343" s="2">
        <f t="shared" si="4"/>
        <v>12</v>
      </c>
      <c r="D343" s="2"/>
      <c r="E343" s="2"/>
      <c r="F343" s="2"/>
      <c r="G343" s="2"/>
      <c r="H343" s="2"/>
      <c r="I343" s="2"/>
      <c r="J343" s="2" t="s">
        <v>1186</v>
      </c>
      <c r="K343" s="2"/>
    </row>
    <row r="344" ht="16.5" spans="1:11">
      <c r="A344" s="2" t="s">
        <v>657</v>
      </c>
      <c r="B344" s="2" t="s">
        <v>1172</v>
      </c>
      <c r="C344" s="2">
        <f t="shared" si="4"/>
        <v>13</v>
      </c>
      <c r="D344" s="2"/>
      <c r="E344" s="2"/>
      <c r="F344" s="2"/>
      <c r="G344" s="2"/>
      <c r="H344" s="2"/>
      <c r="I344" s="2"/>
      <c r="J344" s="2" t="s">
        <v>1187</v>
      </c>
      <c r="K344" s="2"/>
    </row>
    <row r="345" ht="16.5" spans="1:11">
      <c r="A345" s="2" t="s">
        <v>657</v>
      </c>
      <c r="B345" s="2" t="s">
        <v>1172</v>
      </c>
      <c r="C345" s="2">
        <f t="shared" si="4"/>
        <v>14</v>
      </c>
      <c r="D345" s="2"/>
      <c r="E345" s="2"/>
      <c r="F345" s="2"/>
      <c r="G345" s="2"/>
      <c r="H345" s="2"/>
      <c r="I345" s="2"/>
      <c r="J345" s="2" t="s">
        <v>1188</v>
      </c>
      <c r="K345" s="2"/>
    </row>
    <row r="346" s="12" customFormat="1" ht="16.5" spans="1:11">
      <c r="A346" s="14" t="s">
        <v>657</v>
      </c>
      <c r="B346" s="14" t="s">
        <v>1172</v>
      </c>
      <c r="C346" s="14">
        <f t="shared" si="4"/>
        <v>15</v>
      </c>
      <c r="D346" s="14"/>
      <c r="E346" s="14"/>
      <c r="F346" s="14"/>
      <c r="G346" s="14"/>
      <c r="H346" s="14"/>
      <c r="I346" s="14"/>
      <c r="J346" s="14" t="s">
        <v>1189</v>
      </c>
      <c r="K346" s="14" t="s">
        <v>1190</v>
      </c>
    </row>
    <row r="347" ht="16.5" spans="1:11">
      <c r="A347" s="2" t="s">
        <v>657</v>
      </c>
      <c r="B347" s="2" t="s">
        <v>1172</v>
      </c>
      <c r="C347" s="2">
        <f t="shared" si="4"/>
        <v>16</v>
      </c>
      <c r="D347" s="2"/>
      <c r="E347" s="2"/>
      <c r="F347" s="2"/>
      <c r="G347" s="2"/>
      <c r="H347" s="2"/>
      <c r="I347" s="2"/>
      <c r="J347" s="2" t="s">
        <v>1191</v>
      </c>
      <c r="K347" s="2"/>
    </row>
    <row r="348" ht="16.5" spans="1:11">
      <c r="A348" s="2" t="s">
        <v>657</v>
      </c>
      <c r="B348" s="2" t="s">
        <v>1172</v>
      </c>
      <c r="C348" s="2">
        <f t="shared" si="4"/>
        <v>17</v>
      </c>
      <c r="D348" s="2"/>
      <c r="E348" s="2"/>
      <c r="F348" s="2"/>
      <c r="G348" s="2"/>
      <c r="H348" s="2"/>
      <c r="I348" s="2"/>
      <c r="J348" s="2" t="s">
        <v>1192</v>
      </c>
      <c r="K348" s="2"/>
    </row>
    <row r="349" ht="16.5" spans="1:11">
      <c r="A349" s="2" t="s">
        <v>657</v>
      </c>
      <c r="B349" s="2" t="s">
        <v>1172</v>
      </c>
      <c r="C349" s="2">
        <f t="shared" si="4"/>
        <v>18</v>
      </c>
      <c r="D349" s="2"/>
      <c r="E349" s="2"/>
      <c r="F349" s="2"/>
      <c r="G349" s="2"/>
      <c r="H349" s="2"/>
      <c r="I349" s="2"/>
      <c r="J349" s="2" t="s">
        <v>1193</v>
      </c>
      <c r="K349" s="2"/>
    </row>
    <row r="350" ht="16.5" spans="1:11">
      <c r="A350" s="2" t="s">
        <v>657</v>
      </c>
      <c r="B350" s="2" t="s">
        <v>1172</v>
      </c>
      <c r="C350" s="2">
        <f t="shared" si="4"/>
        <v>19</v>
      </c>
      <c r="D350" s="2"/>
      <c r="E350" s="2"/>
      <c r="F350" s="2"/>
      <c r="G350" s="2"/>
      <c r="H350" s="2"/>
      <c r="I350" s="2"/>
      <c r="J350" s="2" t="s">
        <v>1194</v>
      </c>
      <c r="K350" s="2"/>
    </row>
    <row r="351" s="12" customFormat="1" ht="16.5" spans="1:11">
      <c r="A351" s="14" t="s">
        <v>657</v>
      </c>
      <c r="B351" s="14" t="s">
        <v>1172</v>
      </c>
      <c r="C351" s="14">
        <f t="shared" si="4"/>
        <v>20</v>
      </c>
      <c r="D351" s="14"/>
      <c r="E351" s="14"/>
      <c r="F351" s="14"/>
      <c r="G351" s="14"/>
      <c r="H351" s="14"/>
      <c r="I351" s="14"/>
      <c r="J351" s="14" t="s">
        <v>1195</v>
      </c>
      <c r="K351" s="14" t="s">
        <v>1196</v>
      </c>
    </row>
    <row r="352" ht="16.5" spans="1:11">
      <c r="A352" s="2" t="s">
        <v>657</v>
      </c>
      <c r="B352" s="2" t="s">
        <v>1172</v>
      </c>
      <c r="C352" s="2">
        <f t="shared" si="4"/>
        <v>21</v>
      </c>
      <c r="D352" s="2"/>
      <c r="E352" s="2"/>
      <c r="F352" s="2"/>
      <c r="G352" s="2"/>
      <c r="H352" s="2"/>
      <c r="I352" s="2"/>
      <c r="J352" s="2" t="s">
        <v>1197</v>
      </c>
      <c r="K352" s="2"/>
    </row>
    <row r="353" ht="16.5" spans="1:11">
      <c r="A353" s="2" t="s">
        <v>657</v>
      </c>
      <c r="B353" s="2" t="s">
        <v>1172</v>
      </c>
      <c r="C353" s="2">
        <f t="shared" ref="C353:C416" si="5">C323</f>
        <v>22</v>
      </c>
      <c r="D353" s="2"/>
      <c r="E353" s="2"/>
      <c r="F353" s="2"/>
      <c r="G353" s="2"/>
      <c r="H353" s="2"/>
      <c r="I353" s="2"/>
      <c r="J353" s="2" t="s">
        <v>1198</v>
      </c>
      <c r="K353" s="2"/>
    </row>
    <row r="354" ht="16.5" spans="1:11">
      <c r="A354" s="2" t="s">
        <v>657</v>
      </c>
      <c r="B354" s="2" t="s">
        <v>1172</v>
      </c>
      <c r="C354" s="2">
        <f t="shared" si="5"/>
        <v>23</v>
      </c>
      <c r="D354" s="2"/>
      <c r="E354" s="2"/>
      <c r="F354" s="2"/>
      <c r="G354" s="2"/>
      <c r="H354" s="2"/>
      <c r="I354" s="2"/>
      <c r="J354" s="2" t="s">
        <v>1199</v>
      </c>
      <c r="K354" s="2"/>
    </row>
    <row r="355" ht="16.5" spans="1:11">
      <c r="A355" s="2" t="s">
        <v>657</v>
      </c>
      <c r="B355" s="2" t="s">
        <v>1172</v>
      </c>
      <c r="C355" s="2">
        <f t="shared" si="5"/>
        <v>24</v>
      </c>
      <c r="D355" s="2"/>
      <c r="E355" s="2"/>
      <c r="F355" s="2"/>
      <c r="G355" s="2"/>
      <c r="H355" s="2"/>
      <c r="I355" s="2"/>
      <c r="J355" s="2" t="s">
        <v>1200</v>
      </c>
      <c r="K355" s="2"/>
    </row>
    <row r="356" s="12" customFormat="1" ht="16.5" spans="1:11">
      <c r="A356" s="14" t="s">
        <v>657</v>
      </c>
      <c r="B356" s="14" t="s">
        <v>1172</v>
      </c>
      <c r="C356" s="14">
        <f t="shared" si="5"/>
        <v>25</v>
      </c>
      <c r="D356" s="14"/>
      <c r="E356" s="14"/>
      <c r="F356" s="14"/>
      <c r="G356" s="14"/>
      <c r="H356" s="14"/>
      <c r="I356" s="14"/>
      <c r="J356" s="14" t="s">
        <v>1201</v>
      </c>
      <c r="K356" s="14" t="s">
        <v>1202</v>
      </c>
    </row>
    <row r="357" ht="16.5" spans="1:11">
      <c r="A357" s="2" t="s">
        <v>657</v>
      </c>
      <c r="B357" s="2" t="s">
        <v>1172</v>
      </c>
      <c r="C357" s="2">
        <f t="shared" si="5"/>
        <v>26</v>
      </c>
      <c r="D357" s="2"/>
      <c r="E357" s="2"/>
      <c r="F357" s="2"/>
      <c r="G357" s="2"/>
      <c r="H357" s="2"/>
      <c r="I357" s="2"/>
      <c r="J357" s="2" t="s">
        <v>1203</v>
      </c>
      <c r="K357" s="2"/>
    </row>
    <row r="358" ht="16.5" spans="1:11">
      <c r="A358" s="2" t="s">
        <v>657</v>
      </c>
      <c r="B358" s="2" t="s">
        <v>1172</v>
      </c>
      <c r="C358" s="2">
        <f t="shared" si="5"/>
        <v>27</v>
      </c>
      <c r="D358" s="2"/>
      <c r="E358" s="2"/>
      <c r="F358" s="2"/>
      <c r="G358" s="2"/>
      <c r="H358" s="2"/>
      <c r="I358" s="2"/>
      <c r="J358" s="2" t="s">
        <v>1204</v>
      </c>
      <c r="K358" s="2"/>
    </row>
    <row r="359" ht="16.5" spans="1:11">
      <c r="A359" s="2" t="s">
        <v>657</v>
      </c>
      <c r="B359" s="2" t="s">
        <v>1172</v>
      </c>
      <c r="C359" s="2">
        <f t="shared" si="5"/>
        <v>28</v>
      </c>
      <c r="D359" s="2"/>
      <c r="E359" s="2"/>
      <c r="F359" s="2"/>
      <c r="G359" s="2"/>
      <c r="H359" s="2"/>
      <c r="I359" s="2"/>
      <c r="J359" s="2" t="s">
        <v>1205</v>
      </c>
      <c r="K359" s="2"/>
    </row>
    <row r="360" ht="16.5" spans="1:11">
      <c r="A360" s="2" t="s">
        <v>657</v>
      </c>
      <c r="B360" s="2" t="s">
        <v>1172</v>
      </c>
      <c r="C360" s="2">
        <f t="shared" si="5"/>
        <v>29</v>
      </c>
      <c r="D360" s="2"/>
      <c r="E360" s="2"/>
      <c r="F360" s="2"/>
      <c r="G360" s="2"/>
      <c r="H360" s="2"/>
      <c r="I360" s="2"/>
      <c r="J360" s="2" t="s">
        <v>1206</v>
      </c>
      <c r="K360" s="2"/>
    </row>
    <row r="361" s="12" customFormat="1" ht="16.5" spans="1:11">
      <c r="A361" s="14" t="s">
        <v>657</v>
      </c>
      <c r="B361" s="14" t="s">
        <v>1172</v>
      </c>
      <c r="C361" s="14">
        <f t="shared" si="5"/>
        <v>30</v>
      </c>
      <c r="D361" s="14"/>
      <c r="E361" s="14"/>
      <c r="F361" s="14"/>
      <c r="G361" s="14"/>
      <c r="H361" s="14"/>
      <c r="I361" s="14"/>
      <c r="J361" s="14" t="s">
        <v>1207</v>
      </c>
      <c r="K361" s="14" t="s">
        <v>1208</v>
      </c>
    </row>
    <row r="362" ht="16.5" spans="1:11">
      <c r="A362" s="2" t="s">
        <v>657</v>
      </c>
      <c r="B362" s="2" t="s">
        <v>1209</v>
      </c>
      <c r="C362" s="2">
        <f t="shared" si="5"/>
        <v>1</v>
      </c>
      <c r="D362" s="2"/>
      <c r="E362" s="2"/>
      <c r="F362" s="2"/>
      <c r="G362" s="2"/>
      <c r="H362" s="2"/>
      <c r="I362" s="2"/>
      <c r="J362" s="2" t="s">
        <v>1210</v>
      </c>
      <c r="K362" s="2"/>
    </row>
    <row r="363" ht="16.5" spans="1:11">
      <c r="A363" s="2" t="s">
        <v>657</v>
      </c>
      <c r="B363" s="2" t="s">
        <v>1209</v>
      </c>
      <c r="C363" s="2">
        <f t="shared" si="5"/>
        <v>2</v>
      </c>
      <c r="D363" s="2"/>
      <c r="E363" s="2"/>
      <c r="F363" s="2"/>
      <c r="G363" s="2"/>
      <c r="H363" s="2"/>
      <c r="I363" s="2"/>
      <c r="J363" s="2" t="s">
        <v>1211</v>
      </c>
      <c r="K363" s="2"/>
    </row>
    <row r="364" ht="16.5" spans="1:11">
      <c r="A364" s="2" t="s">
        <v>657</v>
      </c>
      <c r="B364" s="2" t="s">
        <v>1209</v>
      </c>
      <c r="C364" s="2">
        <f t="shared" si="5"/>
        <v>3</v>
      </c>
      <c r="D364" s="2"/>
      <c r="E364" s="2"/>
      <c r="F364" s="2"/>
      <c r="G364" s="2"/>
      <c r="H364" s="2"/>
      <c r="I364" s="2"/>
      <c r="J364" s="2" t="s">
        <v>1212</v>
      </c>
      <c r="K364" s="2"/>
    </row>
    <row r="365" ht="16.5" spans="1:11">
      <c r="A365" s="2" t="s">
        <v>657</v>
      </c>
      <c r="B365" s="2" t="s">
        <v>1209</v>
      </c>
      <c r="C365" s="2">
        <f t="shared" si="5"/>
        <v>4</v>
      </c>
      <c r="D365" s="2"/>
      <c r="E365" s="2"/>
      <c r="F365" s="2"/>
      <c r="G365" s="2"/>
      <c r="H365" s="2"/>
      <c r="I365" s="2"/>
      <c r="J365" s="2" t="s">
        <v>1213</v>
      </c>
      <c r="K365" s="2"/>
    </row>
    <row r="366" s="12" customFormat="1" ht="16.5" spans="1:11">
      <c r="A366" s="14" t="s">
        <v>657</v>
      </c>
      <c r="B366" s="14" t="s">
        <v>1209</v>
      </c>
      <c r="C366" s="14">
        <f t="shared" si="5"/>
        <v>5</v>
      </c>
      <c r="D366" s="14"/>
      <c r="E366" s="14"/>
      <c r="F366" s="14"/>
      <c r="G366" s="14"/>
      <c r="H366" s="14"/>
      <c r="I366" s="14"/>
      <c r="J366" s="14" t="s">
        <v>1214</v>
      </c>
      <c r="K366" s="14" t="s">
        <v>1190</v>
      </c>
    </row>
    <row r="367" ht="16.5" spans="1:11">
      <c r="A367" s="2" t="s">
        <v>657</v>
      </c>
      <c r="B367" s="2" t="s">
        <v>1209</v>
      </c>
      <c r="C367" s="2">
        <f t="shared" si="5"/>
        <v>6</v>
      </c>
      <c r="D367" s="2"/>
      <c r="E367" s="2"/>
      <c r="F367" s="2"/>
      <c r="G367" s="2"/>
      <c r="H367" s="2"/>
      <c r="I367" s="2"/>
      <c r="J367" s="2" t="s">
        <v>1215</v>
      </c>
      <c r="K367" s="2"/>
    </row>
    <row r="368" ht="16.5" spans="1:11">
      <c r="A368" s="2" t="s">
        <v>657</v>
      </c>
      <c r="B368" s="2" t="s">
        <v>1209</v>
      </c>
      <c r="C368" s="2">
        <f t="shared" si="5"/>
        <v>7</v>
      </c>
      <c r="D368" s="2"/>
      <c r="E368" s="2"/>
      <c r="F368" s="2"/>
      <c r="G368" s="2"/>
      <c r="H368" s="2"/>
      <c r="I368" s="2"/>
      <c r="J368" s="2" t="s">
        <v>1216</v>
      </c>
      <c r="K368" s="2"/>
    </row>
    <row r="369" ht="16.5" spans="1:11">
      <c r="A369" s="2" t="s">
        <v>657</v>
      </c>
      <c r="B369" s="2" t="s">
        <v>1209</v>
      </c>
      <c r="C369" s="2">
        <f t="shared" si="5"/>
        <v>8</v>
      </c>
      <c r="D369" s="2"/>
      <c r="E369" s="2"/>
      <c r="F369" s="2"/>
      <c r="G369" s="2"/>
      <c r="H369" s="2"/>
      <c r="I369" s="2"/>
      <c r="J369" s="2" t="s">
        <v>1217</v>
      </c>
      <c r="K369" s="2"/>
    </row>
    <row r="370" ht="16.5" spans="1:11">
      <c r="A370" s="2" t="s">
        <v>657</v>
      </c>
      <c r="B370" s="2" t="s">
        <v>1209</v>
      </c>
      <c r="C370" s="2">
        <f t="shared" si="5"/>
        <v>9</v>
      </c>
      <c r="D370" s="2"/>
      <c r="E370" s="2"/>
      <c r="F370" s="2"/>
      <c r="G370" s="2"/>
      <c r="H370" s="2"/>
      <c r="I370" s="2"/>
      <c r="J370" s="2" t="s">
        <v>1218</v>
      </c>
      <c r="K370" s="2"/>
    </row>
    <row r="371" s="12" customFormat="1" ht="16.5" spans="1:11">
      <c r="A371" s="14" t="s">
        <v>657</v>
      </c>
      <c r="B371" s="14" t="s">
        <v>1209</v>
      </c>
      <c r="C371" s="14">
        <f t="shared" si="5"/>
        <v>10</v>
      </c>
      <c r="D371" s="14"/>
      <c r="E371" s="14"/>
      <c r="F371" s="14"/>
      <c r="G371" s="14"/>
      <c r="H371" s="14"/>
      <c r="I371" s="14"/>
      <c r="J371" s="14" t="s">
        <v>1219</v>
      </c>
      <c r="K371" s="14" t="s">
        <v>1196</v>
      </c>
    </row>
    <row r="372" ht="16.5" spans="1:11">
      <c r="A372" s="2" t="s">
        <v>657</v>
      </c>
      <c r="B372" s="2" t="s">
        <v>1209</v>
      </c>
      <c r="C372" s="2">
        <f t="shared" si="5"/>
        <v>11</v>
      </c>
      <c r="D372" s="2"/>
      <c r="E372" s="2"/>
      <c r="F372" s="2"/>
      <c r="G372" s="2"/>
      <c r="H372" s="2"/>
      <c r="I372" s="2"/>
      <c r="J372" s="2" t="s">
        <v>1220</v>
      </c>
      <c r="K372" s="2"/>
    </row>
    <row r="373" ht="16.5" spans="1:11">
      <c r="A373" s="2" t="s">
        <v>657</v>
      </c>
      <c r="B373" s="2" t="s">
        <v>1209</v>
      </c>
      <c r="C373" s="2">
        <f t="shared" si="5"/>
        <v>12</v>
      </c>
      <c r="D373" s="2"/>
      <c r="E373" s="2"/>
      <c r="F373" s="2"/>
      <c r="G373" s="2"/>
      <c r="H373" s="2"/>
      <c r="I373" s="2"/>
      <c r="J373" s="2" t="s">
        <v>1221</v>
      </c>
      <c r="K373" s="2"/>
    </row>
    <row r="374" ht="16.5" spans="1:11">
      <c r="A374" s="2" t="s">
        <v>657</v>
      </c>
      <c r="B374" s="2" t="s">
        <v>1209</v>
      </c>
      <c r="C374" s="2">
        <f t="shared" si="5"/>
        <v>13</v>
      </c>
      <c r="D374" s="2"/>
      <c r="E374" s="2"/>
      <c r="F374" s="2"/>
      <c r="G374" s="2"/>
      <c r="H374" s="2"/>
      <c r="I374" s="2"/>
      <c r="J374" s="2" t="s">
        <v>1222</v>
      </c>
      <c r="K374" s="2"/>
    </row>
    <row r="375" ht="16.5" spans="1:11">
      <c r="A375" s="2" t="s">
        <v>657</v>
      </c>
      <c r="B375" s="2" t="s">
        <v>1209</v>
      </c>
      <c r="C375" s="2">
        <f t="shared" si="5"/>
        <v>14</v>
      </c>
      <c r="D375" s="2"/>
      <c r="E375" s="2"/>
      <c r="F375" s="2"/>
      <c r="G375" s="2"/>
      <c r="H375" s="2"/>
      <c r="I375" s="2"/>
      <c r="J375" s="2" t="s">
        <v>1223</v>
      </c>
      <c r="K375" s="2"/>
    </row>
    <row r="376" s="12" customFormat="1" ht="16.5" spans="1:11">
      <c r="A376" s="14" t="s">
        <v>657</v>
      </c>
      <c r="B376" s="14" t="s">
        <v>1209</v>
      </c>
      <c r="C376" s="14">
        <f t="shared" si="5"/>
        <v>15</v>
      </c>
      <c r="D376" s="14"/>
      <c r="E376" s="14"/>
      <c r="F376" s="14"/>
      <c r="G376" s="14"/>
      <c r="H376" s="14"/>
      <c r="I376" s="14"/>
      <c r="J376" s="14" t="s">
        <v>1224</v>
      </c>
      <c r="K376" s="14" t="s">
        <v>1202</v>
      </c>
    </row>
    <row r="377" ht="16.5" spans="1:11">
      <c r="A377" s="2" t="s">
        <v>657</v>
      </c>
      <c r="B377" s="2" t="s">
        <v>1209</v>
      </c>
      <c r="C377" s="2">
        <f t="shared" si="5"/>
        <v>16</v>
      </c>
      <c r="D377" s="2"/>
      <c r="E377" s="2"/>
      <c r="F377" s="2"/>
      <c r="G377" s="2"/>
      <c r="H377" s="2"/>
      <c r="I377" s="2"/>
      <c r="J377" s="2" t="s">
        <v>1225</v>
      </c>
      <c r="K377" s="2"/>
    </row>
    <row r="378" ht="16.5" spans="1:11">
      <c r="A378" s="2" t="s">
        <v>657</v>
      </c>
      <c r="B378" s="2" t="s">
        <v>1209</v>
      </c>
      <c r="C378" s="2">
        <f t="shared" si="5"/>
        <v>17</v>
      </c>
      <c r="D378" s="2"/>
      <c r="E378" s="2"/>
      <c r="F378" s="2"/>
      <c r="G378" s="2"/>
      <c r="H378" s="2"/>
      <c r="I378" s="2"/>
      <c r="J378" s="2" t="s">
        <v>1226</v>
      </c>
      <c r="K378" s="2"/>
    </row>
    <row r="379" ht="16.5" spans="1:11">
      <c r="A379" s="2" t="s">
        <v>657</v>
      </c>
      <c r="B379" s="2" t="s">
        <v>1209</v>
      </c>
      <c r="C379" s="2">
        <f t="shared" si="5"/>
        <v>18</v>
      </c>
      <c r="D379" s="2"/>
      <c r="E379" s="2"/>
      <c r="F379" s="2"/>
      <c r="G379" s="2"/>
      <c r="H379" s="2"/>
      <c r="I379" s="2"/>
      <c r="J379" s="2" t="s">
        <v>1227</v>
      </c>
      <c r="K379" s="2"/>
    </row>
    <row r="380" ht="16.5" spans="1:11">
      <c r="A380" s="2" t="s">
        <v>657</v>
      </c>
      <c r="B380" s="2" t="s">
        <v>1209</v>
      </c>
      <c r="C380" s="2">
        <f t="shared" si="5"/>
        <v>19</v>
      </c>
      <c r="D380" s="2"/>
      <c r="E380" s="2"/>
      <c r="F380" s="2"/>
      <c r="G380" s="2"/>
      <c r="H380" s="2"/>
      <c r="I380" s="2"/>
      <c r="J380" s="2" t="s">
        <v>1228</v>
      </c>
      <c r="K380" s="2"/>
    </row>
    <row r="381" s="12" customFormat="1" ht="16.5" spans="1:11">
      <c r="A381" s="14" t="s">
        <v>657</v>
      </c>
      <c r="B381" s="14" t="s">
        <v>1209</v>
      </c>
      <c r="C381" s="14">
        <f t="shared" si="5"/>
        <v>20</v>
      </c>
      <c r="D381" s="14"/>
      <c r="E381" s="14"/>
      <c r="F381" s="14"/>
      <c r="G381" s="14"/>
      <c r="H381" s="14"/>
      <c r="I381" s="14"/>
      <c r="J381" s="14" t="s">
        <v>1229</v>
      </c>
      <c r="K381" s="14" t="s">
        <v>1208</v>
      </c>
    </row>
    <row r="382" ht="16.5" spans="1:11">
      <c r="A382" s="2" t="s">
        <v>657</v>
      </c>
      <c r="B382" s="2" t="s">
        <v>1209</v>
      </c>
      <c r="C382" s="2">
        <f t="shared" si="5"/>
        <v>21</v>
      </c>
      <c r="D382" s="2"/>
      <c r="E382" s="2"/>
      <c r="F382" s="2"/>
      <c r="G382" s="2"/>
      <c r="H382" s="2"/>
      <c r="I382" s="2"/>
      <c r="J382" s="2" t="s">
        <v>1230</v>
      </c>
      <c r="K382" s="2"/>
    </row>
    <row r="383" ht="16.5" spans="1:11">
      <c r="A383" s="2" t="s">
        <v>657</v>
      </c>
      <c r="B383" s="2" t="s">
        <v>1209</v>
      </c>
      <c r="C383" s="2">
        <f t="shared" si="5"/>
        <v>22</v>
      </c>
      <c r="D383" s="2"/>
      <c r="E383" s="2"/>
      <c r="F383" s="2"/>
      <c r="G383" s="2"/>
      <c r="H383" s="2"/>
      <c r="I383" s="2"/>
      <c r="J383" s="2" t="s">
        <v>1231</v>
      </c>
      <c r="K383" s="2"/>
    </row>
    <row r="384" ht="16.5" spans="1:11">
      <c r="A384" s="2" t="s">
        <v>657</v>
      </c>
      <c r="B384" s="2" t="s">
        <v>1209</v>
      </c>
      <c r="C384" s="2">
        <f t="shared" si="5"/>
        <v>23</v>
      </c>
      <c r="D384" s="2"/>
      <c r="E384" s="2"/>
      <c r="F384" s="2"/>
      <c r="G384" s="2"/>
      <c r="H384" s="2"/>
      <c r="I384" s="2"/>
      <c r="J384" s="2" t="s">
        <v>1232</v>
      </c>
      <c r="K384" s="2"/>
    </row>
    <row r="385" ht="16.5" spans="1:11">
      <c r="A385" s="2" t="s">
        <v>657</v>
      </c>
      <c r="B385" s="2" t="s">
        <v>1209</v>
      </c>
      <c r="C385" s="2">
        <f t="shared" si="5"/>
        <v>24</v>
      </c>
      <c r="D385" s="2"/>
      <c r="E385" s="2"/>
      <c r="F385" s="2"/>
      <c r="G385" s="2"/>
      <c r="H385" s="2"/>
      <c r="I385" s="2"/>
      <c r="J385" s="2" t="s">
        <v>1233</v>
      </c>
      <c r="K385" s="2"/>
    </row>
    <row r="386" s="12" customFormat="1" ht="16.5" spans="1:11">
      <c r="A386" s="14" t="s">
        <v>657</v>
      </c>
      <c r="B386" s="14" t="s">
        <v>1209</v>
      </c>
      <c r="C386" s="14">
        <f t="shared" si="5"/>
        <v>25</v>
      </c>
      <c r="D386" s="14"/>
      <c r="E386" s="14"/>
      <c r="F386" s="14"/>
      <c r="G386" s="14"/>
      <c r="H386" s="14"/>
      <c r="I386" s="14"/>
      <c r="J386" s="14" t="s">
        <v>1234</v>
      </c>
      <c r="K386" s="14" t="s">
        <v>1235</v>
      </c>
    </row>
    <row r="387" ht="16.5" spans="1:11">
      <c r="A387" s="2" t="s">
        <v>657</v>
      </c>
      <c r="B387" s="2" t="s">
        <v>1209</v>
      </c>
      <c r="C387" s="2">
        <f t="shared" si="5"/>
        <v>26</v>
      </c>
      <c r="D387" s="2"/>
      <c r="E387" s="2"/>
      <c r="F387" s="2"/>
      <c r="G387" s="2"/>
      <c r="H387" s="2"/>
      <c r="I387" s="2"/>
      <c r="J387" s="2" t="s">
        <v>1236</v>
      </c>
      <c r="K387" s="2"/>
    </row>
    <row r="388" ht="16.5" spans="1:11">
      <c r="A388" s="2" t="s">
        <v>657</v>
      </c>
      <c r="B388" s="2" t="s">
        <v>1209</v>
      </c>
      <c r="C388" s="2">
        <f t="shared" si="5"/>
        <v>27</v>
      </c>
      <c r="D388" s="2"/>
      <c r="E388" s="2"/>
      <c r="F388" s="2"/>
      <c r="G388" s="2"/>
      <c r="H388" s="2"/>
      <c r="I388" s="2"/>
      <c r="J388" s="2" t="s">
        <v>1237</v>
      </c>
      <c r="K388" s="2"/>
    </row>
    <row r="389" ht="16.5" spans="1:11">
      <c r="A389" s="2" t="s">
        <v>657</v>
      </c>
      <c r="B389" s="2" t="s">
        <v>1209</v>
      </c>
      <c r="C389" s="2">
        <f t="shared" si="5"/>
        <v>28</v>
      </c>
      <c r="D389" s="2"/>
      <c r="E389" s="2"/>
      <c r="F389" s="2"/>
      <c r="G389" s="2"/>
      <c r="H389" s="2"/>
      <c r="I389" s="2"/>
      <c r="J389" s="2" t="s">
        <v>1238</v>
      </c>
      <c r="K389" s="2"/>
    </row>
    <row r="390" ht="16.5" spans="1:11">
      <c r="A390" s="2" t="s">
        <v>657</v>
      </c>
      <c r="B390" s="2" t="s">
        <v>1209</v>
      </c>
      <c r="C390" s="2">
        <f t="shared" si="5"/>
        <v>29</v>
      </c>
      <c r="D390" s="2"/>
      <c r="E390" s="2"/>
      <c r="F390" s="2"/>
      <c r="G390" s="2"/>
      <c r="H390" s="2"/>
      <c r="I390" s="2"/>
      <c r="J390" s="2" t="s">
        <v>1239</v>
      </c>
      <c r="K390" s="2"/>
    </row>
    <row r="391" s="12" customFormat="1" ht="16.5" spans="1:11">
      <c r="A391" s="14" t="s">
        <v>657</v>
      </c>
      <c r="B391" s="14" t="s">
        <v>1209</v>
      </c>
      <c r="C391" s="14">
        <f t="shared" si="5"/>
        <v>30</v>
      </c>
      <c r="D391" s="14"/>
      <c r="E391" s="14"/>
      <c r="F391" s="14"/>
      <c r="G391" s="14"/>
      <c r="H391" s="14"/>
      <c r="I391" s="14"/>
      <c r="J391" s="14" t="s">
        <v>1240</v>
      </c>
      <c r="K391" s="14" t="s">
        <v>1241</v>
      </c>
    </row>
    <row r="392" ht="16.5" spans="1:11">
      <c r="A392" s="2" t="s">
        <v>657</v>
      </c>
      <c r="B392" s="2" t="s">
        <v>1242</v>
      </c>
      <c r="C392" s="2">
        <f t="shared" si="5"/>
        <v>1</v>
      </c>
      <c r="D392" s="2"/>
      <c r="E392" s="2"/>
      <c r="F392" s="2"/>
      <c r="G392" s="2"/>
      <c r="H392" s="2"/>
      <c r="I392" s="2"/>
      <c r="J392" s="2" t="s">
        <v>1243</v>
      </c>
      <c r="K392" s="2"/>
    </row>
    <row r="393" ht="16.5" spans="1:11">
      <c r="A393" s="2" t="s">
        <v>657</v>
      </c>
      <c r="B393" s="2" t="s">
        <v>1242</v>
      </c>
      <c r="C393" s="2">
        <f t="shared" si="5"/>
        <v>2</v>
      </c>
      <c r="D393" s="2"/>
      <c r="E393" s="2"/>
      <c r="F393" s="2"/>
      <c r="G393" s="2"/>
      <c r="H393" s="2"/>
      <c r="I393" s="2"/>
      <c r="J393" s="2" t="s">
        <v>1244</v>
      </c>
      <c r="K393" s="2"/>
    </row>
    <row r="394" ht="16.5" spans="1:11">
      <c r="A394" s="2" t="s">
        <v>657</v>
      </c>
      <c r="B394" s="2" t="s">
        <v>1242</v>
      </c>
      <c r="C394" s="2">
        <f t="shared" si="5"/>
        <v>3</v>
      </c>
      <c r="D394" s="2"/>
      <c r="E394" s="2"/>
      <c r="F394" s="2"/>
      <c r="G394" s="2"/>
      <c r="H394" s="2"/>
      <c r="I394" s="2"/>
      <c r="J394" s="2" t="s">
        <v>1245</v>
      </c>
      <c r="K394" s="2"/>
    </row>
    <row r="395" ht="16.5" spans="1:11">
      <c r="A395" s="2" t="s">
        <v>657</v>
      </c>
      <c r="B395" s="2" t="s">
        <v>1242</v>
      </c>
      <c r="C395" s="2">
        <f t="shared" si="5"/>
        <v>4</v>
      </c>
      <c r="D395" s="2"/>
      <c r="E395" s="2"/>
      <c r="F395" s="2"/>
      <c r="G395" s="2"/>
      <c r="H395" s="2"/>
      <c r="I395" s="2"/>
      <c r="J395" s="2" t="s">
        <v>1246</v>
      </c>
      <c r="K395" s="2"/>
    </row>
    <row r="396" s="12" customFormat="1" ht="16.5" spans="1:11">
      <c r="A396" s="14" t="s">
        <v>657</v>
      </c>
      <c r="B396" s="14" t="s">
        <v>1242</v>
      </c>
      <c r="C396" s="14">
        <f t="shared" si="5"/>
        <v>5</v>
      </c>
      <c r="D396" s="14"/>
      <c r="E396" s="14"/>
      <c r="F396" s="14"/>
      <c r="G396" s="14"/>
      <c r="H396" s="14"/>
      <c r="I396" s="14"/>
      <c r="J396" s="14" t="s">
        <v>1247</v>
      </c>
      <c r="K396" s="14" t="s">
        <v>1248</v>
      </c>
    </row>
    <row r="397" ht="16.5" spans="1:11">
      <c r="A397" s="2" t="s">
        <v>657</v>
      </c>
      <c r="B397" s="2" t="s">
        <v>1242</v>
      </c>
      <c r="C397" s="2">
        <f t="shared" si="5"/>
        <v>6</v>
      </c>
      <c r="D397" s="2"/>
      <c r="E397" s="2"/>
      <c r="F397" s="2"/>
      <c r="G397" s="2"/>
      <c r="H397" s="2"/>
      <c r="I397" s="2"/>
      <c r="J397" s="2" t="s">
        <v>1249</v>
      </c>
      <c r="K397" s="2"/>
    </row>
    <row r="398" ht="16.5" spans="1:11">
      <c r="A398" s="2" t="s">
        <v>657</v>
      </c>
      <c r="B398" s="2" t="s">
        <v>1242</v>
      </c>
      <c r="C398" s="2">
        <f t="shared" si="5"/>
        <v>7</v>
      </c>
      <c r="D398" s="2"/>
      <c r="E398" s="2"/>
      <c r="F398" s="2"/>
      <c r="G398" s="2"/>
      <c r="H398" s="2"/>
      <c r="I398" s="2"/>
      <c r="J398" s="2" t="s">
        <v>1250</v>
      </c>
      <c r="K398" s="2"/>
    </row>
    <row r="399" ht="16.5" spans="1:11">
      <c r="A399" s="2" t="s">
        <v>657</v>
      </c>
      <c r="B399" s="2" t="s">
        <v>1242</v>
      </c>
      <c r="C399" s="2">
        <f t="shared" si="5"/>
        <v>8</v>
      </c>
      <c r="D399" s="2"/>
      <c r="E399" s="2"/>
      <c r="F399" s="2"/>
      <c r="G399" s="2"/>
      <c r="H399" s="2"/>
      <c r="I399" s="2"/>
      <c r="J399" s="2" t="s">
        <v>1251</v>
      </c>
      <c r="K399" s="2"/>
    </row>
    <row r="400" ht="16.5" spans="1:11">
      <c r="A400" s="2" t="s">
        <v>657</v>
      </c>
      <c r="B400" s="2" t="s">
        <v>1242</v>
      </c>
      <c r="C400" s="2">
        <f t="shared" si="5"/>
        <v>9</v>
      </c>
      <c r="D400" s="2"/>
      <c r="E400" s="2"/>
      <c r="F400" s="2"/>
      <c r="G400" s="2"/>
      <c r="H400" s="2"/>
      <c r="I400" s="2"/>
      <c r="J400" s="2" t="s">
        <v>1252</v>
      </c>
      <c r="K400" s="2"/>
    </row>
    <row r="401" s="12" customFormat="1" ht="16.5" spans="1:11">
      <c r="A401" s="14" t="s">
        <v>657</v>
      </c>
      <c r="B401" s="14" t="s">
        <v>1242</v>
      </c>
      <c r="C401" s="14">
        <f t="shared" si="5"/>
        <v>10</v>
      </c>
      <c r="D401" s="14"/>
      <c r="E401" s="14"/>
      <c r="F401" s="14"/>
      <c r="G401" s="14"/>
      <c r="H401" s="14"/>
      <c r="I401" s="14"/>
      <c r="J401" s="14" t="s">
        <v>1253</v>
      </c>
      <c r="K401" s="14" t="s">
        <v>1254</v>
      </c>
    </row>
    <row r="402" ht="16.5" spans="1:11">
      <c r="A402" s="2" t="s">
        <v>657</v>
      </c>
      <c r="B402" s="2" t="s">
        <v>1242</v>
      </c>
      <c r="C402" s="2">
        <f t="shared" si="5"/>
        <v>11</v>
      </c>
      <c r="D402" s="2"/>
      <c r="E402" s="2"/>
      <c r="F402" s="2"/>
      <c r="G402" s="2"/>
      <c r="H402" s="2"/>
      <c r="I402" s="2"/>
      <c r="J402" s="2" t="s">
        <v>1255</v>
      </c>
      <c r="K402" s="2"/>
    </row>
    <row r="403" ht="16.5" spans="1:11">
      <c r="A403" s="2" t="s">
        <v>657</v>
      </c>
      <c r="B403" s="2" t="s">
        <v>1242</v>
      </c>
      <c r="C403" s="2">
        <f t="shared" si="5"/>
        <v>12</v>
      </c>
      <c r="D403" s="2"/>
      <c r="E403" s="2"/>
      <c r="F403" s="2"/>
      <c r="G403" s="2"/>
      <c r="H403" s="2"/>
      <c r="I403" s="2"/>
      <c r="J403" s="2" t="s">
        <v>1256</v>
      </c>
      <c r="K403" s="2"/>
    </row>
    <row r="404" ht="16.5" spans="1:11">
      <c r="A404" s="2" t="s">
        <v>657</v>
      </c>
      <c r="B404" s="2" t="s">
        <v>1242</v>
      </c>
      <c r="C404" s="2">
        <f t="shared" si="5"/>
        <v>13</v>
      </c>
      <c r="D404" s="2"/>
      <c r="E404" s="2"/>
      <c r="F404" s="2"/>
      <c r="G404" s="2"/>
      <c r="H404" s="2"/>
      <c r="I404" s="2"/>
      <c r="J404" s="2" t="s">
        <v>1257</v>
      </c>
      <c r="K404" s="2"/>
    </row>
    <row r="405" ht="16.5" spans="1:11">
      <c r="A405" s="2" t="s">
        <v>657</v>
      </c>
      <c r="B405" s="2" t="s">
        <v>1242</v>
      </c>
      <c r="C405" s="2">
        <f t="shared" si="5"/>
        <v>14</v>
      </c>
      <c r="D405" s="2"/>
      <c r="E405" s="2"/>
      <c r="F405" s="2"/>
      <c r="G405" s="2"/>
      <c r="H405" s="2"/>
      <c r="I405" s="2"/>
      <c r="J405" s="2" t="s">
        <v>1258</v>
      </c>
      <c r="K405" s="2"/>
    </row>
    <row r="406" s="12" customFormat="1" ht="16.5" spans="1:11">
      <c r="A406" s="14" t="s">
        <v>657</v>
      </c>
      <c r="B406" s="14" t="s">
        <v>1242</v>
      </c>
      <c r="C406" s="14">
        <f t="shared" si="5"/>
        <v>15</v>
      </c>
      <c r="D406" s="14"/>
      <c r="E406" s="14"/>
      <c r="F406" s="14"/>
      <c r="G406" s="14"/>
      <c r="H406" s="14"/>
      <c r="I406" s="14"/>
      <c r="J406" s="14" t="s">
        <v>1259</v>
      </c>
      <c r="K406" s="14" t="s">
        <v>1260</v>
      </c>
    </row>
    <row r="407" ht="16.5" spans="1:11">
      <c r="A407" s="2" t="s">
        <v>657</v>
      </c>
      <c r="B407" s="2" t="s">
        <v>1242</v>
      </c>
      <c r="C407" s="2">
        <f t="shared" si="5"/>
        <v>16</v>
      </c>
      <c r="D407" s="2"/>
      <c r="E407" s="2"/>
      <c r="F407" s="2"/>
      <c r="G407" s="2"/>
      <c r="H407" s="2"/>
      <c r="I407" s="2"/>
      <c r="J407" s="2" t="s">
        <v>1261</v>
      </c>
      <c r="K407" s="2"/>
    </row>
    <row r="408" ht="16.5" spans="1:11">
      <c r="A408" s="2" t="s">
        <v>657</v>
      </c>
      <c r="B408" s="2" t="s">
        <v>1242</v>
      </c>
      <c r="C408" s="2">
        <f t="shared" si="5"/>
        <v>17</v>
      </c>
      <c r="D408" s="2"/>
      <c r="E408" s="2"/>
      <c r="F408" s="2"/>
      <c r="G408" s="2"/>
      <c r="H408" s="2"/>
      <c r="I408" s="2"/>
      <c r="J408" s="2" t="s">
        <v>1262</v>
      </c>
      <c r="K408" s="2"/>
    </row>
    <row r="409" ht="16.5" spans="1:11">
      <c r="A409" s="2" t="s">
        <v>657</v>
      </c>
      <c r="B409" s="2" t="s">
        <v>1242</v>
      </c>
      <c r="C409" s="2">
        <f t="shared" si="5"/>
        <v>18</v>
      </c>
      <c r="D409" s="2"/>
      <c r="E409" s="2"/>
      <c r="F409" s="2"/>
      <c r="G409" s="2"/>
      <c r="H409" s="2"/>
      <c r="I409" s="2"/>
      <c r="J409" s="2" t="s">
        <v>1263</v>
      </c>
      <c r="K409" s="2"/>
    </row>
    <row r="410" ht="16.5" spans="1:11">
      <c r="A410" s="2" t="s">
        <v>657</v>
      </c>
      <c r="B410" s="2" t="s">
        <v>1242</v>
      </c>
      <c r="C410" s="2">
        <f t="shared" si="5"/>
        <v>19</v>
      </c>
      <c r="D410" s="2"/>
      <c r="E410" s="2"/>
      <c r="F410" s="2"/>
      <c r="G410" s="2"/>
      <c r="H410" s="2"/>
      <c r="I410" s="2"/>
      <c r="J410" s="2" t="s">
        <v>1264</v>
      </c>
      <c r="K410" s="2"/>
    </row>
    <row r="411" s="12" customFormat="1" ht="16.5" spans="1:11">
      <c r="A411" s="14" t="s">
        <v>657</v>
      </c>
      <c r="B411" s="14" t="s">
        <v>1242</v>
      </c>
      <c r="C411" s="14">
        <f t="shared" si="5"/>
        <v>20</v>
      </c>
      <c r="D411" s="14"/>
      <c r="E411" s="14"/>
      <c r="F411" s="14"/>
      <c r="G411" s="14"/>
      <c r="H411" s="14"/>
      <c r="I411" s="14"/>
      <c r="J411" s="14" t="s">
        <v>1265</v>
      </c>
      <c r="K411" s="14" t="s">
        <v>1266</v>
      </c>
    </row>
    <row r="412" ht="16.5" spans="1:11">
      <c r="A412" s="2" t="s">
        <v>657</v>
      </c>
      <c r="B412" s="2" t="s">
        <v>1242</v>
      </c>
      <c r="C412" s="2">
        <f t="shared" si="5"/>
        <v>21</v>
      </c>
      <c r="D412" s="2"/>
      <c r="E412" s="2"/>
      <c r="F412" s="2"/>
      <c r="G412" s="2"/>
      <c r="H412" s="2"/>
      <c r="I412" s="2"/>
      <c r="J412" s="2" t="s">
        <v>1267</v>
      </c>
      <c r="K412" s="2"/>
    </row>
    <row r="413" ht="16.5" spans="1:11">
      <c r="A413" s="2" t="s">
        <v>657</v>
      </c>
      <c r="B413" s="2" t="s">
        <v>1242</v>
      </c>
      <c r="C413" s="2">
        <f t="shared" si="5"/>
        <v>22</v>
      </c>
      <c r="D413" s="2"/>
      <c r="E413" s="2"/>
      <c r="F413" s="2"/>
      <c r="G413" s="2"/>
      <c r="H413" s="2"/>
      <c r="I413" s="2"/>
      <c r="J413" s="2" t="s">
        <v>1268</v>
      </c>
      <c r="K413" s="2"/>
    </row>
    <row r="414" ht="16.5" spans="1:11">
      <c r="A414" s="2" t="s">
        <v>657</v>
      </c>
      <c r="B414" s="2" t="s">
        <v>1242</v>
      </c>
      <c r="C414" s="2">
        <f t="shared" si="5"/>
        <v>23</v>
      </c>
      <c r="D414" s="2"/>
      <c r="E414" s="2"/>
      <c r="F414" s="2"/>
      <c r="G414" s="2"/>
      <c r="H414" s="2"/>
      <c r="I414" s="2"/>
      <c r="J414" s="2" t="s">
        <v>1269</v>
      </c>
      <c r="K414" s="2"/>
    </row>
    <row r="415" ht="16.5" spans="1:11">
      <c r="A415" s="2" t="s">
        <v>657</v>
      </c>
      <c r="B415" s="2" t="s">
        <v>1242</v>
      </c>
      <c r="C415" s="2">
        <f t="shared" si="5"/>
        <v>24</v>
      </c>
      <c r="D415" s="2"/>
      <c r="E415" s="2"/>
      <c r="F415" s="2"/>
      <c r="G415" s="2"/>
      <c r="H415" s="2"/>
      <c r="I415" s="2"/>
      <c r="J415" s="2" t="s">
        <v>1270</v>
      </c>
      <c r="K415" s="2"/>
    </row>
    <row r="416" s="12" customFormat="1" ht="16.5" spans="1:11">
      <c r="A416" s="14" t="s">
        <v>657</v>
      </c>
      <c r="B416" s="14" t="s">
        <v>1242</v>
      </c>
      <c r="C416" s="14">
        <f t="shared" si="5"/>
        <v>25</v>
      </c>
      <c r="D416" s="14"/>
      <c r="E416" s="14"/>
      <c r="F416" s="14"/>
      <c r="G416" s="14"/>
      <c r="H416" s="14"/>
      <c r="I416" s="14"/>
      <c r="J416" s="14" t="s">
        <v>1271</v>
      </c>
      <c r="K416" s="14" t="s">
        <v>1272</v>
      </c>
    </row>
    <row r="417" ht="16.5" spans="1:11">
      <c r="A417" s="2" t="s">
        <v>657</v>
      </c>
      <c r="B417" s="2" t="s">
        <v>1242</v>
      </c>
      <c r="C417" s="2">
        <f t="shared" ref="C417:C480" si="6">C387</f>
        <v>26</v>
      </c>
      <c r="D417" s="2"/>
      <c r="E417" s="2"/>
      <c r="F417" s="2"/>
      <c r="G417" s="2"/>
      <c r="H417" s="2"/>
      <c r="I417" s="2"/>
      <c r="J417" s="2" t="s">
        <v>1273</v>
      </c>
      <c r="K417" s="2"/>
    </row>
    <row r="418" ht="16.5" spans="1:11">
      <c r="A418" s="2" t="s">
        <v>657</v>
      </c>
      <c r="B418" s="2" t="s">
        <v>1242</v>
      </c>
      <c r="C418" s="2">
        <f t="shared" si="6"/>
        <v>27</v>
      </c>
      <c r="D418" s="2"/>
      <c r="E418" s="2"/>
      <c r="F418" s="2"/>
      <c r="G418" s="2"/>
      <c r="H418" s="2"/>
      <c r="I418" s="2"/>
      <c r="J418" s="2" t="s">
        <v>1274</v>
      </c>
      <c r="K418" s="2"/>
    </row>
    <row r="419" ht="16.5" spans="1:11">
      <c r="A419" s="2" t="s">
        <v>657</v>
      </c>
      <c r="B419" s="2" t="s">
        <v>1242</v>
      </c>
      <c r="C419" s="2">
        <f t="shared" si="6"/>
        <v>28</v>
      </c>
      <c r="D419" s="2"/>
      <c r="E419" s="2"/>
      <c r="F419" s="2"/>
      <c r="G419" s="2"/>
      <c r="H419" s="2"/>
      <c r="I419" s="2"/>
      <c r="J419" s="2" t="s">
        <v>1275</v>
      </c>
      <c r="K419" s="2"/>
    </row>
    <row r="420" ht="16.5" spans="1:11">
      <c r="A420" s="2" t="s">
        <v>657</v>
      </c>
      <c r="B420" s="2" t="s">
        <v>1242</v>
      </c>
      <c r="C420" s="2">
        <f t="shared" si="6"/>
        <v>29</v>
      </c>
      <c r="D420" s="2"/>
      <c r="E420" s="2"/>
      <c r="F420" s="2"/>
      <c r="G420" s="2"/>
      <c r="H420" s="2"/>
      <c r="I420" s="2"/>
      <c r="J420" s="2" t="s">
        <v>1276</v>
      </c>
      <c r="K420" s="2"/>
    </row>
    <row r="421" s="12" customFormat="1" ht="16.5" spans="1:11">
      <c r="A421" s="14" t="s">
        <v>657</v>
      </c>
      <c r="B421" s="14" t="s">
        <v>1242</v>
      </c>
      <c r="C421" s="14">
        <f t="shared" si="6"/>
        <v>30</v>
      </c>
      <c r="D421" s="14"/>
      <c r="E421" s="14"/>
      <c r="F421" s="14"/>
      <c r="G421" s="14"/>
      <c r="H421" s="14"/>
      <c r="I421" s="14"/>
      <c r="J421" s="14" t="s">
        <v>1277</v>
      </c>
      <c r="K421" s="14" t="s">
        <v>1278</v>
      </c>
    </row>
    <row r="422" ht="16.5" spans="1:11">
      <c r="A422" s="2" t="s">
        <v>657</v>
      </c>
      <c r="B422" s="2" t="s">
        <v>1279</v>
      </c>
      <c r="C422" s="2">
        <f t="shared" si="6"/>
        <v>1</v>
      </c>
      <c r="D422" s="2"/>
      <c r="E422" s="2"/>
      <c r="F422" s="2"/>
      <c r="G422" s="2"/>
      <c r="H422" s="2"/>
      <c r="I422" s="2"/>
      <c r="J422" s="2" t="s">
        <v>1280</v>
      </c>
      <c r="K422" s="2"/>
    </row>
    <row r="423" ht="16.5" spans="1:11">
      <c r="A423" s="2" t="s">
        <v>657</v>
      </c>
      <c r="B423" s="2" t="s">
        <v>1279</v>
      </c>
      <c r="C423" s="2">
        <f t="shared" si="6"/>
        <v>2</v>
      </c>
      <c r="D423" s="2"/>
      <c r="E423" s="2"/>
      <c r="F423" s="2"/>
      <c r="G423" s="2"/>
      <c r="H423" s="2"/>
      <c r="I423" s="2"/>
      <c r="J423" s="2" t="s">
        <v>1281</v>
      </c>
      <c r="K423" s="2"/>
    </row>
    <row r="424" ht="16.5" spans="1:11">
      <c r="A424" s="2" t="s">
        <v>657</v>
      </c>
      <c r="B424" s="2" t="s">
        <v>1279</v>
      </c>
      <c r="C424" s="2">
        <f t="shared" si="6"/>
        <v>3</v>
      </c>
      <c r="D424" s="2"/>
      <c r="E424" s="2"/>
      <c r="F424" s="2"/>
      <c r="G424" s="2"/>
      <c r="H424" s="2"/>
      <c r="I424" s="2"/>
      <c r="J424" s="2" t="s">
        <v>1282</v>
      </c>
      <c r="K424" s="2"/>
    </row>
    <row r="425" ht="16.5" spans="1:11">
      <c r="A425" s="2" t="s">
        <v>657</v>
      </c>
      <c r="B425" s="2" t="s">
        <v>1279</v>
      </c>
      <c r="C425" s="2">
        <f t="shared" si="6"/>
        <v>4</v>
      </c>
      <c r="D425" s="2"/>
      <c r="E425" s="2"/>
      <c r="F425" s="2"/>
      <c r="G425" s="2"/>
      <c r="H425" s="2"/>
      <c r="I425" s="2"/>
      <c r="J425" s="2" t="s">
        <v>1283</v>
      </c>
      <c r="K425" s="2"/>
    </row>
    <row r="426" s="12" customFormat="1" ht="16.5" spans="1:11">
      <c r="A426" s="14" t="s">
        <v>657</v>
      </c>
      <c r="B426" s="14" t="s">
        <v>1279</v>
      </c>
      <c r="C426" s="14">
        <f t="shared" si="6"/>
        <v>5</v>
      </c>
      <c r="D426" s="14"/>
      <c r="E426" s="14"/>
      <c r="F426" s="14"/>
      <c r="G426" s="14"/>
      <c r="H426" s="14"/>
      <c r="I426" s="14"/>
      <c r="J426" s="14" t="s">
        <v>1284</v>
      </c>
      <c r="K426" s="14" t="s">
        <v>1285</v>
      </c>
    </row>
    <row r="427" ht="16.5" spans="1:11">
      <c r="A427" s="2" t="s">
        <v>657</v>
      </c>
      <c r="B427" s="2" t="s">
        <v>1279</v>
      </c>
      <c r="C427" s="2">
        <f t="shared" si="6"/>
        <v>6</v>
      </c>
      <c r="D427" s="2"/>
      <c r="E427" s="2"/>
      <c r="F427" s="2"/>
      <c r="G427" s="2"/>
      <c r="H427" s="2"/>
      <c r="I427" s="2"/>
      <c r="J427" s="2" t="s">
        <v>1286</v>
      </c>
      <c r="K427" s="2"/>
    </row>
    <row r="428" ht="16.5" spans="1:11">
      <c r="A428" s="2" t="s">
        <v>657</v>
      </c>
      <c r="B428" s="2" t="s">
        <v>1279</v>
      </c>
      <c r="C428" s="2">
        <f t="shared" si="6"/>
        <v>7</v>
      </c>
      <c r="D428" s="2"/>
      <c r="E428" s="2"/>
      <c r="F428" s="2"/>
      <c r="G428" s="2"/>
      <c r="H428" s="2"/>
      <c r="I428" s="2"/>
      <c r="J428" s="2" t="s">
        <v>1287</v>
      </c>
      <c r="K428" s="2"/>
    </row>
    <row r="429" ht="16.5" spans="1:11">
      <c r="A429" s="2" t="s">
        <v>657</v>
      </c>
      <c r="B429" s="2" t="s">
        <v>1279</v>
      </c>
      <c r="C429" s="2">
        <f t="shared" si="6"/>
        <v>8</v>
      </c>
      <c r="D429" s="2"/>
      <c r="E429" s="2"/>
      <c r="F429" s="2"/>
      <c r="G429" s="2"/>
      <c r="H429" s="2"/>
      <c r="I429" s="2"/>
      <c r="J429" s="2" t="s">
        <v>1288</v>
      </c>
      <c r="K429" s="2"/>
    </row>
    <row r="430" ht="16.5" spans="1:11">
      <c r="A430" s="2" t="s">
        <v>657</v>
      </c>
      <c r="B430" s="2" t="s">
        <v>1279</v>
      </c>
      <c r="C430" s="2">
        <f t="shared" si="6"/>
        <v>9</v>
      </c>
      <c r="D430" s="2"/>
      <c r="E430" s="2"/>
      <c r="F430" s="2"/>
      <c r="G430" s="2"/>
      <c r="H430" s="2"/>
      <c r="I430" s="2"/>
      <c r="J430" s="2" t="s">
        <v>1289</v>
      </c>
      <c r="K430" s="2"/>
    </row>
    <row r="431" s="12" customFormat="1" ht="16.5" spans="1:11">
      <c r="A431" s="14" t="s">
        <v>657</v>
      </c>
      <c r="B431" s="14" t="s">
        <v>1279</v>
      </c>
      <c r="C431" s="14">
        <f t="shared" si="6"/>
        <v>10</v>
      </c>
      <c r="D431" s="14"/>
      <c r="E431" s="14"/>
      <c r="F431" s="14"/>
      <c r="G431" s="14"/>
      <c r="H431" s="14"/>
      <c r="I431" s="14"/>
      <c r="J431" s="14" t="s">
        <v>1290</v>
      </c>
      <c r="K431" s="14" t="s">
        <v>1248</v>
      </c>
    </row>
    <row r="432" ht="16.5" spans="1:11">
      <c r="A432" s="2" t="s">
        <v>657</v>
      </c>
      <c r="B432" s="2" t="s">
        <v>1279</v>
      </c>
      <c r="C432" s="2">
        <f t="shared" si="6"/>
        <v>11</v>
      </c>
      <c r="D432" s="2"/>
      <c r="E432" s="2"/>
      <c r="F432" s="2"/>
      <c r="G432" s="2"/>
      <c r="H432" s="2"/>
      <c r="I432" s="2"/>
      <c r="J432" s="2" t="s">
        <v>1291</v>
      </c>
      <c r="K432" s="2"/>
    </row>
    <row r="433" ht="16.5" spans="1:11">
      <c r="A433" s="2" t="s">
        <v>657</v>
      </c>
      <c r="B433" s="2" t="s">
        <v>1279</v>
      </c>
      <c r="C433" s="2">
        <f t="shared" si="6"/>
        <v>12</v>
      </c>
      <c r="D433" s="2"/>
      <c r="E433" s="2"/>
      <c r="F433" s="2"/>
      <c r="G433" s="2"/>
      <c r="H433" s="2"/>
      <c r="I433" s="2"/>
      <c r="J433" s="2" t="s">
        <v>1292</v>
      </c>
      <c r="K433" s="2"/>
    </row>
    <row r="434" ht="16.5" spans="1:11">
      <c r="A434" s="2" t="s">
        <v>657</v>
      </c>
      <c r="B434" s="2" t="s">
        <v>1279</v>
      </c>
      <c r="C434" s="2">
        <f t="shared" si="6"/>
        <v>13</v>
      </c>
      <c r="D434" s="2"/>
      <c r="E434" s="2"/>
      <c r="F434" s="2"/>
      <c r="G434" s="2"/>
      <c r="H434" s="2"/>
      <c r="I434" s="2"/>
      <c r="J434" s="2" t="s">
        <v>1293</v>
      </c>
      <c r="K434" s="2"/>
    </row>
    <row r="435" ht="16.5" spans="1:11">
      <c r="A435" s="2" t="s">
        <v>657</v>
      </c>
      <c r="B435" s="2" t="s">
        <v>1279</v>
      </c>
      <c r="C435" s="2">
        <f t="shared" si="6"/>
        <v>14</v>
      </c>
      <c r="D435" s="2"/>
      <c r="E435" s="2"/>
      <c r="F435" s="2"/>
      <c r="G435" s="2"/>
      <c r="H435" s="2"/>
      <c r="I435" s="2"/>
      <c r="J435" s="2" t="s">
        <v>1294</v>
      </c>
      <c r="K435" s="2"/>
    </row>
    <row r="436" s="12" customFormat="1" ht="16.5" spans="1:11">
      <c r="A436" s="14" t="s">
        <v>657</v>
      </c>
      <c r="B436" s="14" t="s">
        <v>1279</v>
      </c>
      <c r="C436" s="14">
        <f t="shared" si="6"/>
        <v>15</v>
      </c>
      <c r="D436" s="14"/>
      <c r="E436" s="14"/>
      <c r="F436" s="14"/>
      <c r="G436" s="14"/>
      <c r="H436" s="14"/>
      <c r="I436" s="14"/>
      <c r="J436" s="14" t="s">
        <v>1295</v>
      </c>
      <c r="K436" s="14" t="s">
        <v>1254</v>
      </c>
    </row>
    <row r="437" ht="16.5" spans="1:11">
      <c r="A437" s="2" t="s">
        <v>657</v>
      </c>
      <c r="B437" s="2" t="s">
        <v>1279</v>
      </c>
      <c r="C437" s="2">
        <f t="shared" si="6"/>
        <v>16</v>
      </c>
      <c r="D437" s="2"/>
      <c r="E437" s="2"/>
      <c r="F437" s="2"/>
      <c r="G437" s="2"/>
      <c r="H437" s="2"/>
      <c r="I437" s="2"/>
      <c r="J437" s="2" t="s">
        <v>1296</v>
      </c>
      <c r="K437" s="2"/>
    </row>
    <row r="438" ht="16.5" spans="1:11">
      <c r="A438" s="2" t="s">
        <v>657</v>
      </c>
      <c r="B438" s="2" t="s">
        <v>1279</v>
      </c>
      <c r="C438" s="2">
        <f t="shared" si="6"/>
        <v>17</v>
      </c>
      <c r="D438" s="2"/>
      <c r="E438" s="2"/>
      <c r="F438" s="2"/>
      <c r="G438" s="2"/>
      <c r="H438" s="2"/>
      <c r="I438" s="2"/>
      <c r="J438" s="2" t="s">
        <v>1297</v>
      </c>
      <c r="K438" s="2"/>
    </row>
    <row r="439" ht="16.5" spans="1:11">
      <c r="A439" s="2" t="s">
        <v>657</v>
      </c>
      <c r="B439" s="2" t="s">
        <v>1279</v>
      </c>
      <c r="C439" s="2">
        <f t="shared" si="6"/>
        <v>18</v>
      </c>
      <c r="D439" s="2"/>
      <c r="E439" s="2"/>
      <c r="F439" s="2"/>
      <c r="G439" s="2"/>
      <c r="H439" s="2"/>
      <c r="I439" s="2"/>
      <c r="J439" s="2" t="s">
        <v>1298</v>
      </c>
      <c r="K439" s="2"/>
    </row>
    <row r="440" ht="16.5" spans="1:11">
      <c r="A440" s="2" t="s">
        <v>657</v>
      </c>
      <c r="B440" s="2" t="s">
        <v>1279</v>
      </c>
      <c r="C440" s="2">
        <f t="shared" si="6"/>
        <v>19</v>
      </c>
      <c r="D440" s="2"/>
      <c r="E440" s="2"/>
      <c r="F440" s="2"/>
      <c r="G440" s="2"/>
      <c r="H440" s="2"/>
      <c r="I440" s="2"/>
      <c r="J440" s="2" t="s">
        <v>1299</v>
      </c>
      <c r="K440" s="2"/>
    </row>
    <row r="441" s="12" customFormat="1" ht="16.5" spans="1:11">
      <c r="A441" s="14" t="s">
        <v>657</v>
      </c>
      <c r="B441" s="14" t="s">
        <v>1279</v>
      </c>
      <c r="C441" s="14">
        <f t="shared" si="6"/>
        <v>20</v>
      </c>
      <c r="D441" s="14"/>
      <c r="E441" s="14"/>
      <c r="F441" s="14"/>
      <c r="G441" s="14"/>
      <c r="H441" s="14"/>
      <c r="I441" s="14"/>
      <c r="J441" s="14" t="s">
        <v>1300</v>
      </c>
      <c r="K441" s="14" t="s">
        <v>1260</v>
      </c>
    </row>
    <row r="442" ht="16.5" spans="1:11">
      <c r="A442" s="2" t="s">
        <v>657</v>
      </c>
      <c r="B442" s="2" t="s">
        <v>1279</v>
      </c>
      <c r="C442" s="2">
        <f t="shared" si="6"/>
        <v>21</v>
      </c>
      <c r="D442" s="2"/>
      <c r="E442" s="2"/>
      <c r="F442" s="2"/>
      <c r="G442" s="2"/>
      <c r="H442" s="2"/>
      <c r="I442" s="2"/>
      <c r="J442" s="2" t="s">
        <v>1301</v>
      </c>
      <c r="K442" s="2"/>
    </row>
    <row r="443" ht="16.5" spans="1:11">
      <c r="A443" s="2" t="s">
        <v>657</v>
      </c>
      <c r="B443" s="2" t="s">
        <v>1279</v>
      </c>
      <c r="C443" s="2">
        <f t="shared" si="6"/>
        <v>22</v>
      </c>
      <c r="D443" s="2"/>
      <c r="E443" s="2"/>
      <c r="F443" s="2"/>
      <c r="G443" s="2"/>
      <c r="H443" s="2"/>
      <c r="I443" s="2"/>
      <c r="J443" s="2" t="s">
        <v>1302</v>
      </c>
      <c r="K443" s="2"/>
    </row>
    <row r="444" ht="16.5" spans="1:11">
      <c r="A444" s="2" t="s">
        <v>657</v>
      </c>
      <c r="B444" s="2" t="s">
        <v>1279</v>
      </c>
      <c r="C444" s="2">
        <f t="shared" si="6"/>
        <v>23</v>
      </c>
      <c r="D444" s="2"/>
      <c r="E444" s="2"/>
      <c r="F444" s="2"/>
      <c r="G444" s="2"/>
      <c r="H444" s="2"/>
      <c r="I444" s="2"/>
      <c r="J444" s="2" t="s">
        <v>1303</v>
      </c>
      <c r="K444" s="2"/>
    </row>
    <row r="445" ht="16.5" spans="1:11">
      <c r="A445" s="2" t="s">
        <v>657</v>
      </c>
      <c r="B445" s="2" t="s">
        <v>1279</v>
      </c>
      <c r="C445" s="2">
        <f t="shared" si="6"/>
        <v>24</v>
      </c>
      <c r="D445" s="2"/>
      <c r="E445" s="2"/>
      <c r="F445" s="2"/>
      <c r="G445" s="2"/>
      <c r="H445" s="2"/>
      <c r="I445" s="2"/>
      <c r="J445" s="2" t="s">
        <v>1304</v>
      </c>
      <c r="K445" s="2"/>
    </row>
    <row r="446" s="12" customFormat="1" ht="16.5" spans="1:11">
      <c r="A446" s="14" t="s">
        <v>657</v>
      </c>
      <c r="B446" s="14" t="s">
        <v>1279</v>
      </c>
      <c r="C446" s="14">
        <f t="shared" si="6"/>
        <v>25</v>
      </c>
      <c r="D446" s="14"/>
      <c r="E446" s="14"/>
      <c r="F446" s="14"/>
      <c r="G446" s="14"/>
      <c r="H446" s="14"/>
      <c r="I446" s="14"/>
      <c r="J446" s="14" t="s">
        <v>1305</v>
      </c>
      <c r="K446" s="14" t="s">
        <v>1266</v>
      </c>
    </row>
    <row r="447" ht="16.5" spans="1:11">
      <c r="A447" s="2" t="s">
        <v>657</v>
      </c>
      <c r="B447" s="2" t="s">
        <v>1279</v>
      </c>
      <c r="C447" s="2">
        <f t="shared" si="6"/>
        <v>26</v>
      </c>
      <c r="D447" s="2"/>
      <c r="E447" s="2"/>
      <c r="F447" s="2"/>
      <c r="G447" s="2"/>
      <c r="H447" s="2"/>
      <c r="I447" s="2"/>
      <c r="J447" s="2" t="s">
        <v>1306</v>
      </c>
      <c r="K447" s="2"/>
    </row>
    <row r="448" ht="16.5" spans="1:11">
      <c r="A448" s="2" t="s">
        <v>657</v>
      </c>
      <c r="B448" s="2" t="s">
        <v>1279</v>
      </c>
      <c r="C448" s="2">
        <f t="shared" si="6"/>
        <v>27</v>
      </c>
      <c r="D448" s="2"/>
      <c r="E448" s="2"/>
      <c r="F448" s="2"/>
      <c r="G448" s="2"/>
      <c r="H448" s="2"/>
      <c r="I448" s="2"/>
      <c r="J448" s="2" t="s">
        <v>1307</v>
      </c>
      <c r="K448" s="2"/>
    </row>
    <row r="449" ht="16.5" spans="1:11">
      <c r="A449" s="2" t="s">
        <v>657</v>
      </c>
      <c r="B449" s="2" t="s">
        <v>1279</v>
      </c>
      <c r="C449" s="2">
        <f t="shared" si="6"/>
        <v>28</v>
      </c>
      <c r="D449" s="2"/>
      <c r="E449" s="2"/>
      <c r="F449" s="2"/>
      <c r="G449" s="2"/>
      <c r="H449" s="2"/>
      <c r="I449" s="2"/>
      <c r="J449" s="2" t="s">
        <v>1308</v>
      </c>
      <c r="K449" s="2"/>
    </row>
    <row r="450" ht="16.5" spans="1:11">
      <c r="A450" s="2" t="s">
        <v>657</v>
      </c>
      <c r="B450" s="2" t="s">
        <v>1279</v>
      </c>
      <c r="C450" s="2">
        <f t="shared" si="6"/>
        <v>29</v>
      </c>
      <c r="D450" s="2"/>
      <c r="E450" s="2"/>
      <c r="F450" s="2"/>
      <c r="G450" s="2"/>
      <c r="H450" s="2"/>
      <c r="I450" s="2"/>
      <c r="J450" s="2" t="s">
        <v>1309</v>
      </c>
      <c r="K450" s="2"/>
    </row>
    <row r="451" s="12" customFormat="1" ht="16.5" spans="1:11">
      <c r="A451" s="14" t="s">
        <v>657</v>
      </c>
      <c r="B451" s="14" t="s">
        <v>1279</v>
      </c>
      <c r="C451" s="14">
        <f t="shared" si="6"/>
        <v>30</v>
      </c>
      <c r="D451" s="14"/>
      <c r="E451" s="14"/>
      <c r="F451" s="14"/>
      <c r="G451" s="14"/>
      <c r="H451" s="14"/>
      <c r="I451" s="14"/>
      <c r="J451" s="14" t="s">
        <v>1310</v>
      </c>
      <c r="K451" s="14" t="s">
        <v>1272</v>
      </c>
    </row>
    <row r="452" ht="16.5" spans="1:11">
      <c r="A452" s="2" t="s">
        <v>657</v>
      </c>
      <c r="B452" s="2" t="s">
        <v>1311</v>
      </c>
      <c r="C452" s="2">
        <f t="shared" si="6"/>
        <v>1</v>
      </c>
      <c r="D452" s="2"/>
      <c r="E452" s="2"/>
      <c r="F452" s="2"/>
      <c r="G452" s="2"/>
      <c r="H452" s="2"/>
      <c r="I452" s="2"/>
      <c r="J452" s="2" t="s">
        <v>1312</v>
      </c>
      <c r="K452" s="16"/>
    </row>
    <row r="453" ht="16.5" spans="1:10">
      <c r="A453" s="2" t="s">
        <v>657</v>
      </c>
      <c r="B453" s="2" t="s">
        <v>1311</v>
      </c>
      <c r="C453" s="2">
        <f t="shared" si="6"/>
        <v>2</v>
      </c>
      <c r="D453" s="8"/>
      <c r="E453" s="8"/>
      <c r="F453" s="8"/>
      <c r="G453" s="8"/>
      <c r="H453" s="8"/>
      <c r="I453" s="8"/>
      <c r="J453" s="2" t="s">
        <v>1313</v>
      </c>
    </row>
    <row r="454" ht="16.5" spans="1:10">
      <c r="A454" s="2" t="s">
        <v>657</v>
      </c>
      <c r="B454" s="2" t="s">
        <v>1311</v>
      </c>
      <c r="C454" s="2">
        <f t="shared" si="6"/>
        <v>3</v>
      </c>
      <c r="D454" s="8"/>
      <c r="E454" s="8"/>
      <c r="F454" s="8"/>
      <c r="G454" s="8"/>
      <c r="H454" s="8"/>
      <c r="I454" s="8"/>
      <c r="J454" s="2" t="s">
        <v>1314</v>
      </c>
    </row>
    <row r="455" ht="16.5" spans="1:10">
      <c r="A455" s="2" t="s">
        <v>657</v>
      </c>
      <c r="B455" s="2" t="s">
        <v>1311</v>
      </c>
      <c r="C455" s="2">
        <f t="shared" si="6"/>
        <v>4</v>
      </c>
      <c r="D455" s="8"/>
      <c r="E455" s="8"/>
      <c r="F455" s="8"/>
      <c r="G455" s="8"/>
      <c r="H455" s="8"/>
      <c r="I455" s="8"/>
      <c r="J455" s="2" t="s">
        <v>1315</v>
      </c>
    </row>
    <row r="456" s="12" customFormat="1" ht="16.5" spans="1:11">
      <c r="A456" s="14" t="s">
        <v>657</v>
      </c>
      <c r="B456" s="14" t="s">
        <v>1311</v>
      </c>
      <c r="C456" s="14">
        <f t="shared" si="6"/>
        <v>5</v>
      </c>
      <c r="D456" s="15"/>
      <c r="E456" s="15"/>
      <c r="F456" s="15"/>
      <c r="G456" s="15"/>
      <c r="H456" s="15"/>
      <c r="I456" s="15"/>
      <c r="J456" s="14" t="s">
        <v>1316</v>
      </c>
      <c r="K456" s="14" t="s">
        <v>794</v>
      </c>
    </row>
    <row r="457" ht="16.5" spans="1:11">
      <c r="A457" s="2" t="s">
        <v>657</v>
      </c>
      <c r="B457" s="2" t="s">
        <v>1311</v>
      </c>
      <c r="C457" s="2">
        <f t="shared" si="6"/>
        <v>6</v>
      </c>
      <c r="D457" s="8"/>
      <c r="E457" s="8"/>
      <c r="F457" s="8"/>
      <c r="G457" s="8"/>
      <c r="H457" s="8"/>
      <c r="I457" s="8"/>
      <c r="J457" s="2" t="s">
        <v>1317</v>
      </c>
      <c r="K457" s="2"/>
    </row>
    <row r="458" ht="16.5" spans="1:11">
      <c r="A458" s="2" t="s">
        <v>657</v>
      </c>
      <c r="B458" s="2" t="s">
        <v>1311</v>
      </c>
      <c r="C458" s="2">
        <f t="shared" si="6"/>
        <v>7</v>
      </c>
      <c r="D458" s="8"/>
      <c r="E458" s="8"/>
      <c r="F458" s="8"/>
      <c r="G458" s="8"/>
      <c r="H458" s="8"/>
      <c r="I458" s="8"/>
      <c r="J458" s="2" t="s">
        <v>1318</v>
      </c>
      <c r="K458" s="2"/>
    </row>
    <row r="459" ht="16.5" spans="1:11">
      <c r="A459" s="2" t="s">
        <v>657</v>
      </c>
      <c r="B459" s="2" t="s">
        <v>1311</v>
      </c>
      <c r="C459" s="2">
        <f t="shared" si="6"/>
        <v>8</v>
      </c>
      <c r="D459" s="8"/>
      <c r="E459" s="8"/>
      <c r="F459" s="8"/>
      <c r="G459" s="8"/>
      <c r="H459" s="8"/>
      <c r="I459" s="8"/>
      <c r="J459" s="2" t="s">
        <v>1319</v>
      </c>
      <c r="K459" s="2"/>
    </row>
    <row r="460" ht="16.5" spans="1:11">
      <c r="A460" s="2" t="s">
        <v>657</v>
      </c>
      <c r="B460" s="2" t="s">
        <v>1311</v>
      </c>
      <c r="C460" s="2">
        <f t="shared" si="6"/>
        <v>9</v>
      </c>
      <c r="D460" s="8"/>
      <c r="E460" s="8"/>
      <c r="F460" s="8"/>
      <c r="G460" s="8"/>
      <c r="H460" s="8"/>
      <c r="I460" s="8"/>
      <c r="J460" s="2" t="s">
        <v>1320</v>
      </c>
      <c r="K460" s="2"/>
    </row>
    <row r="461" s="12" customFormat="1" ht="16.5" spans="1:11">
      <c r="A461" s="14" t="s">
        <v>657</v>
      </c>
      <c r="B461" s="14" t="s">
        <v>1311</v>
      </c>
      <c r="C461" s="14">
        <f t="shared" si="6"/>
        <v>10</v>
      </c>
      <c r="D461" s="15"/>
      <c r="E461" s="15"/>
      <c r="F461" s="15"/>
      <c r="G461" s="15"/>
      <c r="H461" s="15"/>
      <c r="I461" s="15"/>
      <c r="J461" s="14" t="s">
        <v>1321</v>
      </c>
      <c r="K461" s="14" t="s">
        <v>800</v>
      </c>
    </row>
    <row r="462" ht="16.5" spans="1:11">
      <c r="A462" s="2" t="s">
        <v>657</v>
      </c>
      <c r="B462" s="2" t="s">
        <v>1311</v>
      </c>
      <c r="C462" s="2">
        <f t="shared" si="6"/>
        <v>11</v>
      </c>
      <c r="D462" s="8"/>
      <c r="E462" s="8"/>
      <c r="F462" s="8"/>
      <c r="G462" s="8"/>
      <c r="H462" s="8"/>
      <c r="I462" s="8"/>
      <c r="J462" s="2" t="s">
        <v>1322</v>
      </c>
      <c r="K462" s="2"/>
    </row>
    <row r="463" ht="16.5" spans="1:11">
      <c r="A463" s="2" t="s">
        <v>657</v>
      </c>
      <c r="B463" s="2" t="s">
        <v>1311</v>
      </c>
      <c r="C463" s="2">
        <f t="shared" si="6"/>
        <v>12</v>
      </c>
      <c r="D463" s="8"/>
      <c r="E463" s="8"/>
      <c r="F463" s="8"/>
      <c r="G463" s="8"/>
      <c r="H463" s="8"/>
      <c r="I463" s="8"/>
      <c r="J463" s="2" t="s">
        <v>1323</v>
      </c>
      <c r="K463" s="2"/>
    </row>
    <row r="464" ht="16.5" spans="1:11">
      <c r="A464" s="2" t="s">
        <v>657</v>
      </c>
      <c r="B464" s="2" t="s">
        <v>1311</v>
      </c>
      <c r="C464" s="2">
        <f t="shared" si="6"/>
        <v>13</v>
      </c>
      <c r="D464" s="8"/>
      <c r="E464" s="8"/>
      <c r="F464" s="8"/>
      <c r="G464" s="8"/>
      <c r="H464" s="8"/>
      <c r="I464" s="8"/>
      <c r="J464" s="2" t="s">
        <v>1324</v>
      </c>
      <c r="K464" s="2"/>
    </row>
    <row r="465" ht="16.5" spans="1:11">
      <c r="A465" s="2" t="s">
        <v>657</v>
      </c>
      <c r="B465" s="2" t="s">
        <v>1311</v>
      </c>
      <c r="C465" s="2">
        <f t="shared" si="6"/>
        <v>14</v>
      </c>
      <c r="D465" s="8"/>
      <c r="E465" s="8"/>
      <c r="F465" s="8"/>
      <c r="G465" s="8"/>
      <c r="H465" s="8"/>
      <c r="I465" s="8"/>
      <c r="J465" s="2" t="s">
        <v>1325</v>
      </c>
      <c r="K465" s="2"/>
    </row>
    <row r="466" s="12" customFormat="1" ht="16.5" spans="1:11">
      <c r="A466" s="14" t="s">
        <v>657</v>
      </c>
      <c r="B466" s="14" t="s">
        <v>1311</v>
      </c>
      <c r="C466" s="14">
        <f t="shared" si="6"/>
        <v>15</v>
      </c>
      <c r="D466" s="15"/>
      <c r="E466" s="15"/>
      <c r="F466" s="15"/>
      <c r="G466" s="15"/>
      <c r="H466" s="15"/>
      <c r="I466" s="15"/>
      <c r="J466" s="14" t="s">
        <v>1326</v>
      </c>
      <c r="K466" s="14" t="s">
        <v>806</v>
      </c>
    </row>
    <row r="467" ht="16.5" spans="1:11">
      <c r="A467" s="2" t="s">
        <v>657</v>
      </c>
      <c r="B467" s="2" t="s">
        <v>1311</v>
      </c>
      <c r="C467" s="2">
        <f t="shared" si="6"/>
        <v>16</v>
      </c>
      <c r="D467" s="8"/>
      <c r="E467" s="8"/>
      <c r="F467" s="8"/>
      <c r="G467" s="8"/>
      <c r="H467" s="8"/>
      <c r="I467" s="8"/>
      <c r="J467" s="2" t="s">
        <v>1327</v>
      </c>
      <c r="K467" s="2"/>
    </row>
    <row r="468" ht="16.5" spans="1:11">
      <c r="A468" s="2" t="s">
        <v>657</v>
      </c>
      <c r="B468" s="2" t="s">
        <v>1311</v>
      </c>
      <c r="C468" s="2">
        <f t="shared" si="6"/>
        <v>17</v>
      </c>
      <c r="D468" s="8"/>
      <c r="E468" s="8"/>
      <c r="F468" s="8"/>
      <c r="G468" s="8"/>
      <c r="H468" s="8"/>
      <c r="I468" s="8"/>
      <c r="J468" s="2" t="s">
        <v>1328</v>
      </c>
      <c r="K468" s="2"/>
    </row>
    <row r="469" ht="16.5" spans="1:11">
      <c r="A469" s="2" t="s">
        <v>657</v>
      </c>
      <c r="B469" s="2" t="s">
        <v>1311</v>
      </c>
      <c r="C469" s="2">
        <f t="shared" si="6"/>
        <v>18</v>
      </c>
      <c r="D469" s="8"/>
      <c r="E469" s="8"/>
      <c r="F469" s="8"/>
      <c r="G469" s="8"/>
      <c r="H469" s="8"/>
      <c r="I469" s="8"/>
      <c r="J469" s="2" t="s">
        <v>1329</v>
      </c>
      <c r="K469" s="2"/>
    </row>
    <row r="470" ht="16.5" spans="1:11">
      <c r="A470" s="2" t="s">
        <v>657</v>
      </c>
      <c r="B470" s="2" t="s">
        <v>1311</v>
      </c>
      <c r="C470" s="2">
        <f t="shared" si="6"/>
        <v>19</v>
      </c>
      <c r="D470" s="8"/>
      <c r="E470" s="8"/>
      <c r="F470" s="8"/>
      <c r="G470" s="8"/>
      <c r="H470" s="8"/>
      <c r="I470" s="8"/>
      <c r="J470" s="2" t="s">
        <v>1330</v>
      </c>
      <c r="K470" s="2"/>
    </row>
    <row r="471" s="12" customFormat="1" ht="16.5" spans="1:11">
      <c r="A471" s="14" t="s">
        <v>657</v>
      </c>
      <c r="B471" s="14" t="s">
        <v>1311</v>
      </c>
      <c r="C471" s="14">
        <f t="shared" si="6"/>
        <v>20</v>
      </c>
      <c r="D471" s="15"/>
      <c r="E471" s="15"/>
      <c r="F471" s="15"/>
      <c r="G471" s="15"/>
      <c r="H471" s="15"/>
      <c r="I471" s="15"/>
      <c r="J471" s="14" t="s">
        <v>1331</v>
      </c>
      <c r="K471" s="14" t="s">
        <v>812</v>
      </c>
    </row>
    <row r="472" ht="16.5" spans="1:11">
      <c r="A472" s="2" t="s">
        <v>657</v>
      </c>
      <c r="B472" s="2" t="s">
        <v>1311</v>
      </c>
      <c r="C472" s="2">
        <f t="shared" si="6"/>
        <v>21</v>
      </c>
      <c r="D472" s="8"/>
      <c r="E472" s="8"/>
      <c r="F472" s="8"/>
      <c r="G472" s="8"/>
      <c r="H472" s="8"/>
      <c r="I472" s="8"/>
      <c r="J472" s="2" t="s">
        <v>1332</v>
      </c>
      <c r="K472" s="2"/>
    </row>
    <row r="473" ht="16.5" spans="1:11">
      <c r="A473" s="2" t="s">
        <v>657</v>
      </c>
      <c r="B473" s="2" t="s">
        <v>1311</v>
      </c>
      <c r="C473" s="2">
        <f t="shared" si="6"/>
        <v>22</v>
      </c>
      <c r="D473" s="8"/>
      <c r="E473" s="8"/>
      <c r="F473" s="8"/>
      <c r="G473" s="8"/>
      <c r="H473" s="8"/>
      <c r="I473" s="8"/>
      <c r="J473" s="2" t="s">
        <v>1333</v>
      </c>
      <c r="K473" s="2"/>
    </row>
    <row r="474" ht="16.5" spans="1:11">
      <c r="A474" s="2" t="s">
        <v>657</v>
      </c>
      <c r="B474" s="2" t="s">
        <v>1311</v>
      </c>
      <c r="C474" s="2">
        <f t="shared" si="6"/>
        <v>23</v>
      </c>
      <c r="D474" s="8"/>
      <c r="E474" s="8"/>
      <c r="F474" s="8"/>
      <c r="G474" s="8"/>
      <c r="H474" s="8"/>
      <c r="I474" s="8"/>
      <c r="J474" s="2" t="s">
        <v>1334</v>
      </c>
      <c r="K474" s="2"/>
    </row>
    <row r="475" ht="16.5" spans="1:11">
      <c r="A475" s="2" t="s">
        <v>657</v>
      </c>
      <c r="B475" s="2" t="s">
        <v>1311</v>
      </c>
      <c r="C475" s="2">
        <f t="shared" si="6"/>
        <v>24</v>
      </c>
      <c r="D475" s="8"/>
      <c r="E475" s="8"/>
      <c r="F475" s="8"/>
      <c r="G475" s="8"/>
      <c r="H475" s="8"/>
      <c r="I475" s="8"/>
      <c r="J475" s="2" t="s">
        <v>1335</v>
      </c>
      <c r="K475" s="2"/>
    </row>
    <row r="476" s="12" customFormat="1" ht="16.5" spans="1:11">
      <c r="A476" s="14" t="s">
        <v>657</v>
      </c>
      <c r="B476" s="14" t="s">
        <v>1311</v>
      </c>
      <c r="C476" s="14">
        <f t="shared" si="6"/>
        <v>25</v>
      </c>
      <c r="D476" s="15"/>
      <c r="E476" s="15"/>
      <c r="F476" s="15"/>
      <c r="G476" s="15"/>
      <c r="H476" s="15"/>
      <c r="I476" s="15"/>
      <c r="J476" s="14" t="s">
        <v>1336</v>
      </c>
      <c r="K476" s="14" t="s">
        <v>818</v>
      </c>
    </row>
    <row r="477" ht="16.5" spans="1:11">
      <c r="A477" s="2" t="s">
        <v>657</v>
      </c>
      <c r="B477" s="2" t="s">
        <v>1311</v>
      </c>
      <c r="C477" s="2">
        <f t="shared" si="6"/>
        <v>26</v>
      </c>
      <c r="D477" s="8"/>
      <c r="E477" s="8"/>
      <c r="F477" s="8"/>
      <c r="G477" s="8"/>
      <c r="H477" s="8"/>
      <c r="I477" s="8"/>
      <c r="J477" s="2" t="s">
        <v>1337</v>
      </c>
      <c r="K477" s="2"/>
    </row>
    <row r="478" ht="16.5" spans="1:11">
      <c r="A478" s="2" t="s">
        <v>657</v>
      </c>
      <c r="B478" s="2" t="s">
        <v>1311</v>
      </c>
      <c r="C478" s="2">
        <f t="shared" si="6"/>
        <v>27</v>
      </c>
      <c r="D478" s="8"/>
      <c r="E478" s="8"/>
      <c r="F478" s="8"/>
      <c r="G478" s="8"/>
      <c r="H478" s="8"/>
      <c r="I478" s="8"/>
      <c r="J478" s="2" t="s">
        <v>1338</v>
      </c>
      <c r="K478" s="2"/>
    </row>
    <row r="479" ht="16.5" spans="1:11">
      <c r="A479" s="2" t="s">
        <v>657</v>
      </c>
      <c r="B479" s="2" t="s">
        <v>1311</v>
      </c>
      <c r="C479" s="2">
        <f t="shared" si="6"/>
        <v>28</v>
      </c>
      <c r="D479" s="8"/>
      <c r="E479" s="8"/>
      <c r="F479" s="8"/>
      <c r="G479" s="8"/>
      <c r="H479" s="8"/>
      <c r="I479" s="8"/>
      <c r="J479" s="2" t="s">
        <v>1339</v>
      </c>
      <c r="K479" s="2"/>
    </row>
    <row r="480" ht="16.5" spans="1:11">
      <c r="A480" s="2" t="s">
        <v>657</v>
      </c>
      <c r="B480" s="2" t="s">
        <v>1311</v>
      </c>
      <c r="C480" s="2">
        <f t="shared" si="6"/>
        <v>29</v>
      </c>
      <c r="D480" s="8"/>
      <c r="E480" s="8"/>
      <c r="F480" s="8"/>
      <c r="G480" s="8"/>
      <c r="H480" s="8"/>
      <c r="I480" s="8"/>
      <c r="J480" s="2" t="s">
        <v>1340</v>
      </c>
      <c r="K480" s="2"/>
    </row>
    <row r="481" s="12" customFormat="1" ht="16.5" spans="1:11">
      <c r="A481" s="14" t="s">
        <v>657</v>
      </c>
      <c r="B481" s="14" t="s">
        <v>1311</v>
      </c>
      <c r="C481" s="14">
        <f>C451</f>
        <v>30</v>
      </c>
      <c r="D481" s="15"/>
      <c r="E481" s="15"/>
      <c r="F481" s="15"/>
      <c r="G481" s="15"/>
      <c r="H481" s="15"/>
      <c r="I481" s="15"/>
      <c r="J481" s="14" t="s">
        <v>1341</v>
      </c>
      <c r="K481" s="14" t="s">
        <v>824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O17"/>
  <sheetViews>
    <sheetView topLeftCell="A6" workbookViewId="0">
      <selection activeCell="O26" sqref="O26"/>
    </sheetView>
  </sheetViews>
  <sheetFormatPr defaultColWidth="9" defaultRowHeight="13.5"/>
  <cols>
    <col min="6" max="6" width="11.875" customWidth="1"/>
  </cols>
  <sheetData>
    <row r="1" ht="16.5" spans="1:13">
      <c r="A1" s="1" t="s">
        <v>1342</v>
      </c>
      <c r="B1" s="1"/>
      <c r="C1" s="1"/>
      <c r="D1" s="1"/>
      <c r="E1" s="1"/>
      <c r="F1" s="10" t="s">
        <v>1343</v>
      </c>
      <c r="H1" s="1" t="s">
        <v>1344</v>
      </c>
      <c r="I1" s="1"/>
      <c r="J1" s="1"/>
      <c r="K1" s="1"/>
      <c r="L1" s="1"/>
      <c r="M1" s="10" t="s">
        <v>1345</v>
      </c>
    </row>
    <row r="2" ht="16.5" spans="1:13">
      <c r="A2" s="2" t="s">
        <v>1346</v>
      </c>
      <c r="B2" s="2" t="s">
        <v>305</v>
      </c>
      <c r="C2" s="2" t="s">
        <v>85</v>
      </c>
      <c r="D2" s="2" t="s">
        <v>68</v>
      </c>
      <c r="E2" s="2" t="s">
        <v>1347</v>
      </c>
      <c r="F2" s="1"/>
      <c r="H2" s="2" t="s">
        <v>1346</v>
      </c>
      <c r="I2" s="2" t="s">
        <v>305</v>
      </c>
      <c r="J2" s="2" t="s">
        <v>85</v>
      </c>
      <c r="K2" s="2" t="s">
        <v>68</v>
      </c>
      <c r="L2" s="2" t="s">
        <v>1347</v>
      </c>
      <c r="M2" s="1"/>
    </row>
    <row r="3" ht="16.5" spans="1:15">
      <c r="A3" s="2">
        <v>1</v>
      </c>
      <c r="B3" s="2">
        <f ca="1">ROUND(SUM(装备基础值!AB34:AG34)/12*2,0)</f>
        <v>9</v>
      </c>
      <c r="C3" s="2">
        <f ca="1">B3</f>
        <v>9</v>
      </c>
      <c r="D3" s="2">
        <f ca="1">C3</f>
        <v>9</v>
      </c>
      <c r="E3" s="2">
        <f ca="1">B3*20</f>
        <v>180</v>
      </c>
      <c r="F3" s="2" t="s">
        <v>1348</v>
      </c>
      <c r="H3" s="2">
        <v>1</v>
      </c>
      <c r="I3" s="2">
        <v>10</v>
      </c>
      <c r="J3" s="2">
        <v>10</v>
      </c>
      <c r="K3" s="2">
        <v>10</v>
      </c>
      <c r="L3" s="11">
        <v>0.01</v>
      </c>
      <c r="M3" s="2">
        <v>1.5</v>
      </c>
      <c r="O3">
        <v>1</v>
      </c>
    </row>
    <row r="4" ht="16.5" spans="1:15">
      <c r="A4" s="2">
        <v>2</v>
      </c>
      <c r="B4" s="2">
        <f ca="1">ROUND(SUM(装备基础值!AO44:AT44)/12*2,0)</f>
        <v>15</v>
      </c>
      <c r="C4" s="2">
        <f ca="1" t="shared" ref="C4:C17" si="0">B4</f>
        <v>15</v>
      </c>
      <c r="D4" s="2">
        <f ca="1" t="shared" ref="D4:D17" si="1">C4</f>
        <v>15</v>
      </c>
      <c r="E4" s="2">
        <f ca="1" t="shared" ref="E4:E17" si="2">B4*20</f>
        <v>300</v>
      </c>
      <c r="F4" s="2" t="s">
        <v>1349</v>
      </c>
      <c r="H4" s="2">
        <v>2</v>
      </c>
      <c r="I4" s="2">
        <f>ROUND(I3*M3,0)</f>
        <v>15</v>
      </c>
      <c r="J4" s="2">
        <f>I4</f>
        <v>15</v>
      </c>
      <c r="K4" s="2">
        <f>J4</f>
        <v>15</v>
      </c>
      <c r="L4" s="11">
        <v>0.02</v>
      </c>
      <c r="M4" s="2">
        <v>1.475</v>
      </c>
      <c r="N4">
        <f>I4-I3</f>
        <v>5</v>
      </c>
      <c r="O4">
        <f>ROUND(I4/$I$3*$O$3,0)</f>
        <v>2</v>
      </c>
    </row>
    <row r="5" ht="16.5" spans="1:15">
      <c r="A5" s="2">
        <v>3</v>
      </c>
      <c r="B5" s="2">
        <f ca="1">ROUND(SUM(装备基础值!BB54:BG54)/12*2,0)</f>
        <v>24</v>
      </c>
      <c r="C5" s="2">
        <f ca="1" t="shared" si="0"/>
        <v>24</v>
      </c>
      <c r="D5" s="2">
        <f ca="1" t="shared" si="1"/>
        <v>24</v>
      </c>
      <c r="E5" s="2">
        <f ca="1" t="shared" si="2"/>
        <v>480</v>
      </c>
      <c r="F5" s="2" t="s">
        <v>1350</v>
      </c>
      <c r="H5" s="2">
        <v>3</v>
      </c>
      <c r="I5" s="2">
        <f t="shared" ref="I5:I17" si="3">ROUND(I4*M4,0)</f>
        <v>22</v>
      </c>
      <c r="J5" s="2">
        <f t="shared" ref="J5:J17" si="4">I5</f>
        <v>22</v>
      </c>
      <c r="K5" s="2">
        <f t="shared" ref="K5:K17" si="5">J5</f>
        <v>22</v>
      </c>
      <c r="L5" s="11">
        <v>0.03</v>
      </c>
      <c r="M5" s="2">
        <v>1.45</v>
      </c>
      <c r="N5">
        <f t="shared" ref="N5:N17" si="6">I5-I4</f>
        <v>7</v>
      </c>
      <c r="O5">
        <f t="shared" ref="O5:O17" si="7">ROUND(I5/$I$3*$O$3,0)</f>
        <v>2</v>
      </c>
    </row>
    <row r="6" ht="16.5" spans="1:15">
      <c r="A6" s="2">
        <v>4</v>
      </c>
      <c r="B6" s="2">
        <f ca="1">ROUND(SUM(装备基础值!BO64:BT64)/12*2,0)</f>
        <v>37</v>
      </c>
      <c r="C6" s="2">
        <f ca="1" t="shared" si="0"/>
        <v>37</v>
      </c>
      <c r="D6" s="2">
        <f ca="1" t="shared" si="1"/>
        <v>37</v>
      </c>
      <c r="E6" s="2">
        <f ca="1" t="shared" si="2"/>
        <v>740</v>
      </c>
      <c r="F6" s="2" t="s">
        <v>1351</v>
      </c>
      <c r="H6" s="2">
        <v>4</v>
      </c>
      <c r="I6" s="2">
        <f t="shared" si="3"/>
        <v>32</v>
      </c>
      <c r="J6" s="2">
        <f t="shared" si="4"/>
        <v>32</v>
      </c>
      <c r="K6" s="2">
        <f t="shared" si="5"/>
        <v>32</v>
      </c>
      <c r="L6" s="11">
        <v>0.04</v>
      </c>
      <c r="M6" s="2">
        <v>1.425</v>
      </c>
      <c r="N6">
        <f t="shared" si="6"/>
        <v>10</v>
      </c>
      <c r="O6">
        <f t="shared" si="7"/>
        <v>3</v>
      </c>
    </row>
    <row r="7" ht="16.5" spans="1:15">
      <c r="A7" s="2">
        <v>5</v>
      </c>
      <c r="B7" s="2">
        <f ca="1">ROUND(SUM(装备基础值!BO74:BT74)/12*2,0)</f>
        <v>42</v>
      </c>
      <c r="C7" s="2">
        <f ca="1" t="shared" si="0"/>
        <v>42</v>
      </c>
      <c r="D7" s="2">
        <f ca="1" t="shared" si="1"/>
        <v>42</v>
      </c>
      <c r="E7" s="2">
        <f ca="1" t="shared" si="2"/>
        <v>840</v>
      </c>
      <c r="F7" s="2" t="s">
        <v>1352</v>
      </c>
      <c r="H7" s="2">
        <v>5</v>
      </c>
      <c r="I7" s="2">
        <f t="shared" si="3"/>
        <v>46</v>
      </c>
      <c r="J7" s="2">
        <f t="shared" si="4"/>
        <v>46</v>
      </c>
      <c r="K7" s="2">
        <f t="shared" si="5"/>
        <v>46</v>
      </c>
      <c r="L7" s="11">
        <v>0.05</v>
      </c>
      <c r="M7" s="2">
        <v>1.4</v>
      </c>
      <c r="N7">
        <f t="shared" si="6"/>
        <v>14</v>
      </c>
      <c r="O7">
        <f t="shared" si="7"/>
        <v>5</v>
      </c>
    </row>
    <row r="8" ht="16.5" spans="1:15">
      <c r="A8" s="2">
        <v>6</v>
      </c>
      <c r="B8" s="2">
        <f ca="1">ROUND(SUM(装备基础值!BO84:BT84)/12*2,0)</f>
        <v>49</v>
      </c>
      <c r="C8" s="2">
        <f ca="1" t="shared" si="0"/>
        <v>49</v>
      </c>
      <c r="D8" s="2">
        <f ca="1" t="shared" si="1"/>
        <v>49</v>
      </c>
      <c r="E8" s="2">
        <f ca="1" t="shared" si="2"/>
        <v>980</v>
      </c>
      <c r="F8" s="2" t="s">
        <v>1353</v>
      </c>
      <c r="H8" s="2">
        <v>6</v>
      </c>
      <c r="I8" s="2">
        <f t="shared" si="3"/>
        <v>64</v>
      </c>
      <c r="J8" s="2">
        <f t="shared" si="4"/>
        <v>64</v>
      </c>
      <c r="K8" s="2">
        <f t="shared" si="5"/>
        <v>64</v>
      </c>
      <c r="L8" s="11">
        <v>0.06</v>
      </c>
      <c r="M8" s="2">
        <v>1.375</v>
      </c>
      <c r="N8">
        <f t="shared" si="6"/>
        <v>18</v>
      </c>
      <c r="O8">
        <f t="shared" si="7"/>
        <v>6</v>
      </c>
    </row>
    <row r="9" ht="16.5" spans="1:15">
      <c r="A9" s="2">
        <v>7</v>
      </c>
      <c r="B9" s="2">
        <f ca="1">ROUND(SUM(装备基础值!BO94:BT94)/12*2,0)</f>
        <v>55</v>
      </c>
      <c r="C9" s="2">
        <f ca="1" t="shared" si="0"/>
        <v>55</v>
      </c>
      <c r="D9" s="2">
        <f ca="1" t="shared" si="1"/>
        <v>55</v>
      </c>
      <c r="E9" s="2">
        <f ca="1" t="shared" si="2"/>
        <v>1100</v>
      </c>
      <c r="F9" s="2" t="s">
        <v>1354</v>
      </c>
      <c r="H9" s="2">
        <v>7</v>
      </c>
      <c r="I9" s="2">
        <f t="shared" si="3"/>
        <v>88</v>
      </c>
      <c r="J9" s="2">
        <f t="shared" si="4"/>
        <v>88</v>
      </c>
      <c r="K9" s="2">
        <f t="shared" si="5"/>
        <v>88</v>
      </c>
      <c r="L9" s="11">
        <v>0.07</v>
      </c>
      <c r="M9" s="2">
        <v>1.35</v>
      </c>
      <c r="N9">
        <f t="shared" si="6"/>
        <v>24</v>
      </c>
      <c r="O9">
        <f t="shared" si="7"/>
        <v>9</v>
      </c>
    </row>
    <row r="10" ht="16.5" spans="1:15">
      <c r="A10" s="2">
        <v>8</v>
      </c>
      <c r="B10" s="2">
        <f ca="1">ROUND(SUM(装备基础值!CB104:CG104)/12*2,0)</f>
        <v>80</v>
      </c>
      <c r="C10" s="2">
        <f ca="1" t="shared" si="0"/>
        <v>80</v>
      </c>
      <c r="D10" s="2">
        <f ca="1" t="shared" si="1"/>
        <v>80</v>
      </c>
      <c r="E10" s="2">
        <f ca="1" t="shared" si="2"/>
        <v>1600</v>
      </c>
      <c r="F10" s="2" t="s">
        <v>1355</v>
      </c>
      <c r="H10" s="2">
        <v>8</v>
      </c>
      <c r="I10" s="2">
        <f t="shared" si="3"/>
        <v>119</v>
      </c>
      <c r="J10" s="2">
        <f t="shared" si="4"/>
        <v>119</v>
      </c>
      <c r="K10" s="2">
        <f t="shared" si="5"/>
        <v>119</v>
      </c>
      <c r="L10" s="11">
        <v>0.08</v>
      </c>
      <c r="M10" s="2">
        <v>1.325</v>
      </c>
      <c r="N10">
        <f t="shared" si="6"/>
        <v>31</v>
      </c>
      <c r="O10">
        <f t="shared" si="7"/>
        <v>12</v>
      </c>
    </row>
    <row r="11" ht="16.5" spans="1:15">
      <c r="A11" s="2">
        <v>9</v>
      </c>
      <c r="B11" s="2">
        <f ca="1">ROUND(SUM(装备基础值!CB109:CG109)/12*2,0)</f>
        <v>85</v>
      </c>
      <c r="C11" s="2">
        <f ca="1" t="shared" si="0"/>
        <v>85</v>
      </c>
      <c r="D11" s="2">
        <f ca="1" t="shared" si="1"/>
        <v>85</v>
      </c>
      <c r="E11" s="2">
        <f ca="1" t="shared" si="2"/>
        <v>1700</v>
      </c>
      <c r="F11" s="2" t="s">
        <v>1356</v>
      </c>
      <c r="H11" s="2">
        <v>9</v>
      </c>
      <c r="I11" s="2">
        <f t="shared" si="3"/>
        <v>158</v>
      </c>
      <c r="J11" s="2">
        <f t="shared" si="4"/>
        <v>158</v>
      </c>
      <c r="K11" s="2">
        <f t="shared" si="5"/>
        <v>158</v>
      </c>
      <c r="L11" s="11">
        <v>0.09</v>
      </c>
      <c r="M11" s="2">
        <v>1.3</v>
      </c>
      <c r="N11">
        <f t="shared" si="6"/>
        <v>39</v>
      </c>
      <c r="O11">
        <f t="shared" si="7"/>
        <v>16</v>
      </c>
    </row>
    <row r="12" ht="16.5" spans="1:15">
      <c r="A12" s="2">
        <v>10</v>
      </c>
      <c r="B12" s="2">
        <f ca="1">ROUND(SUM(装备基础值!CB114:CG114)/12*2,0)</f>
        <v>88</v>
      </c>
      <c r="C12" s="2">
        <f ca="1" t="shared" si="0"/>
        <v>88</v>
      </c>
      <c r="D12" s="2">
        <f ca="1" t="shared" si="1"/>
        <v>88</v>
      </c>
      <c r="E12" s="2">
        <f ca="1" t="shared" si="2"/>
        <v>1760</v>
      </c>
      <c r="F12" s="2" t="s">
        <v>1357</v>
      </c>
      <c r="H12" s="2">
        <v>10</v>
      </c>
      <c r="I12" s="2">
        <f t="shared" si="3"/>
        <v>205</v>
      </c>
      <c r="J12" s="2">
        <f t="shared" si="4"/>
        <v>205</v>
      </c>
      <c r="K12" s="2">
        <f t="shared" si="5"/>
        <v>205</v>
      </c>
      <c r="L12" s="11">
        <v>0.1</v>
      </c>
      <c r="M12" s="2">
        <v>1.275</v>
      </c>
      <c r="N12">
        <f t="shared" si="6"/>
        <v>47</v>
      </c>
      <c r="O12">
        <f t="shared" si="7"/>
        <v>21</v>
      </c>
    </row>
    <row r="13" ht="16.5" spans="1:15">
      <c r="A13" s="2">
        <v>11</v>
      </c>
      <c r="B13" s="2">
        <f ca="1">ROUND(SUM(装备基础值!CB119:CG119)/12*2,0)</f>
        <v>92</v>
      </c>
      <c r="C13" s="2">
        <f ca="1" t="shared" si="0"/>
        <v>92</v>
      </c>
      <c r="D13" s="2">
        <f ca="1" t="shared" si="1"/>
        <v>92</v>
      </c>
      <c r="E13" s="2">
        <f ca="1" t="shared" si="2"/>
        <v>1840</v>
      </c>
      <c r="F13" s="2" t="s">
        <v>1358</v>
      </c>
      <c r="H13" s="2">
        <v>11</v>
      </c>
      <c r="I13" s="2">
        <f t="shared" si="3"/>
        <v>261</v>
      </c>
      <c r="J13" s="2">
        <f t="shared" si="4"/>
        <v>261</v>
      </c>
      <c r="K13" s="2">
        <f t="shared" si="5"/>
        <v>261</v>
      </c>
      <c r="L13" s="11">
        <v>0.11</v>
      </c>
      <c r="M13" s="2">
        <v>1.25</v>
      </c>
      <c r="N13">
        <f t="shared" si="6"/>
        <v>56</v>
      </c>
      <c r="O13">
        <f t="shared" si="7"/>
        <v>26</v>
      </c>
    </row>
    <row r="14" ht="16.5" spans="1:15">
      <c r="A14" s="2">
        <v>12</v>
      </c>
      <c r="B14" s="2">
        <f ca="1">ROUND(SUM(装备基础值!CB124:CG124)/12*2,0)</f>
        <v>96</v>
      </c>
      <c r="C14" s="2">
        <f ca="1" t="shared" si="0"/>
        <v>96</v>
      </c>
      <c r="D14" s="2">
        <f ca="1" t="shared" si="1"/>
        <v>96</v>
      </c>
      <c r="E14" s="2">
        <f ca="1" t="shared" si="2"/>
        <v>1920</v>
      </c>
      <c r="F14" s="2" t="s">
        <v>1359</v>
      </c>
      <c r="H14" s="2">
        <v>12</v>
      </c>
      <c r="I14" s="2">
        <f t="shared" si="3"/>
        <v>326</v>
      </c>
      <c r="J14" s="2">
        <f t="shared" si="4"/>
        <v>326</v>
      </c>
      <c r="K14" s="2">
        <f t="shared" si="5"/>
        <v>326</v>
      </c>
      <c r="L14" s="11">
        <v>0.12</v>
      </c>
      <c r="M14" s="2">
        <v>1.225</v>
      </c>
      <c r="N14">
        <f t="shared" si="6"/>
        <v>65</v>
      </c>
      <c r="O14">
        <f t="shared" si="7"/>
        <v>33</v>
      </c>
    </row>
    <row r="15" ht="16.5" spans="1:15">
      <c r="A15" s="2">
        <v>13</v>
      </c>
      <c r="B15" s="2">
        <f ca="1">ROUND(SUM(装备基础值!CB129:CG129)/12*2,0)</f>
        <v>101</v>
      </c>
      <c r="C15" s="2">
        <f ca="1" t="shared" si="0"/>
        <v>101</v>
      </c>
      <c r="D15" s="2">
        <f ca="1" t="shared" si="1"/>
        <v>101</v>
      </c>
      <c r="E15" s="2">
        <f ca="1" t="shared" si="2"/>
        <v>2020</v>
      </c>
      <c r="F15" s="2" t="s">
        <v>1360</v>
      </c>
      <c r="H15" s="2">
        <v>13</v>
      </c>
      <c r="I15" s="2">
        <f t="shared" si="3"/>
        <v>399</v>
      </c>
      <c r="J15" s="2">
        <f t="shared" si="4"/>
        <v>399</v>
      </c>
      <c r="K15" s="2">
        <f t="shared" si="5"/>
        <v>399</v>
      </c>
      <c r="L15" s="11">
        <v>0.13</v>
      </c>
      <c r="M15" s="2">
        <v>1.2</v>
      </c>
      <c r="N15">
        <f t="shared" si="6"/>
        <v>73</v>
      </c>
      <c r="O15">
        <f t="shared" si="7"/>
        <v>40</v>
      </c>
    </row>
    <row r="16" ht="16.5" spans="1:15">
      <c r="A16" s="2">
        <v>14</v>
      </c>
      <c r="B16" s="2">
        <f ca="1">ROUND(SUM(装备基础值!CB134:CG134)/12*2,0)</f>
        <v>104</v>
      </c>
      <c r="C16" s="2">
        <f ca="1" t="shared" si="0"/>
        <v>104</v>
      </c>
      <c r="D16" s="2">
        <f ca="1" t="shared" si="1"/>
        <v>104</v>
      </c>
      <c r="E16" s="2">
        <f ca="1" t="shared" si="2"/>
        <v>2080</v>
      </c>
      <c r="F16" s="2" t="s">
        <v>1361</v>
      </c>
      <c r="H16" s="2">
        <v>14</v>
      </c>
      <c r="I16" s="2">
        <f t="shared" si="3"/>
        <v>479</v>
      </c>
      <c r="J16" s="2">
        <f t="shared" si="4"/>
        <v>479</v>
      </c>
      <c r="K16" s="2">
        <f t="shared" si="5"/>
        <v>479</v>
      </c>
      <c r="L16" s="11">
        <v>0.14</v>
      </c>
      <c r="M16" s="2">
        <v>1.175</v>
      </c>
      <c r="N16">
        <f t="shared" si="6"/>
        <v>80</v>
      </c>
      <c r="O16">
        <f t="shared" si="7"/>
        <v>48</v>
      </c>
    </row>
    <row r="17" ht="16.5" spans="1:15">
      <c r="A17" s="2">
        <v>15</v>
      </c>
      <c r="B17" s="2">
        <f ca="1">ROUND(SUM(装备基础值!CB139:CG139)/12*2,0)</f>
        <v>108</v>
      </c>
      <c r="C17" s="2">
        <f ca="1" t="shared" si="0"/>
        <v>108</v>
      </c>
      <c r="D17" s="2">
        <f ca="1" t="shared" si="1"/>
        <v>108</v>
      </c>
      <c r="E17" s="2">
        <f ca="1" t="shared" si="2"/>
        <v>2160</v>
      </c>
      <c r="F17" s="2" t="s">
        <v>1362</v>
      </c>
      <c r="H17" s="2">
        <v>15</v>
      </c>
      <c r="I17" s="2">
        <f t="shared" si="3"/>
        <v>563</v>
      </c>
      <c r="J17" s="2">
        <f t="shared" si="4"/>
        <v>563</v>
      </c>
      <c r="K17" s="2">
        <f t="shared" si="5"/>
        <v>563</v>
      </c>
      <c r="L17" s="11">
        <v>0.15</v>
      </c>
      <c r="M17" s="2">
        <v>1.15</v>
      </c>
      <c r="N17">
        <f t="shared" si="6"/>
        <v>84</v>
      </c>
      <c r="O17">
        <f t="shared" si="7"/>
        <v>56</v>
      </c>
    </row>
  </sheetData>
  <mergeCells count="4">
    <mergeCell ref="A1:E1"/>
    <mergeCell ref="H1:L1"/>
    <mergeCell ref="F1:F2"/>
    <mergeCell ref="M1:M2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42"/>
  <sheetViews>
    <sheetView workbookViewId="0">
      <selection activeCell="R25" sqref="R25"/>
    </sheetView>
  </sheetViews>
  <sheetFormatPr defaultColWidth="9" defaultRowHeight="13.5"/>
  <cols>
    <col min="2" max="2" width="15" customWidth="1"/>
    <col min="4" max="4" width="12.875" customWidth="1"/>
    <col min="22" max="22" width="12.625"/>
  </cols>
  <sheetData>
    <row r="1" ht="16.5" spans="1:15">
      <c r="A1" s="2" t="s">
        <v>1363</v>
      </c>
      <c r="B1" s="2" t="s">
        <v>1364</v>
      </c>
      <c r="C1" s="2" t="s">
        <v>1365</v>
      </c>
      <c r="D1" s="2" t="s">
        <v>1366</v>
      </c>
      <c r="K1" s="9" t="s">
        <v>1367</v>
      </c>
      <c r="L1" s="9" t="s">
        <v>269</v>
      </c>
      <c r="M1" s="9"/>
      <c r="N1" s="9"/>
      <c r="O1" s="9"/>
    </row>
    <row r="2" ht="16.5" spans="1:15">
      <c r="A2" s="2">
        <v>1</v>
      </c>
      <c r="B2" s="2" t="s">
        <v>1368</v>
      </c>
      <c r="C2" s="2">
        <v>1</v>
      </c>
      <c r="D2" s="3">
        <v>1</v>
      </c>
      <c r="K2" s="9"/>
      <c r="L2" s="9" t="s">
        <v>13</v>
      </c>
      <c r="M2" s="9" t="s">
        <v>12</v>
      </c>
      <c r="N2" s="9" t="s">
        <v>11</v>
      </c>
      <c r="O2" s="9" t="s">
        <v>10</v>
      </c>
    </row>
    <row r="3" ht="16.5" spans="1:15">
      <c r="A3" s="2">
        <v>2</v>
      </c>
      <c r="B3" s="2" t="s">
        <v>1369</v>
      </c>
      <c r="C3" s="2">
        <v>1</v>
      </c>
      <c r="D3" s="4"/>
      <c r="K3" s="9">
        <v>1</v>
      </c>
      <c r="L3" s="9">
        <v>50</v>
      </c>
      <c r="M3" s="9">
        <v>48</v>
      </c>
      <c r="N3" s="9">
        <v>46</v>
      </c>
      <c r="O3" s="9">
        <v>45</v>
      </c>
    </row>
    <row r="4" ht="16.5" spans="1:15">
      <c r="A4" s="2">
        <v>3</v>
      </c>
      <c r="B4" s="2" t="s">
        <v>1370</v>
      </c>
      <c r="C4" s="2">
        <v>1</v>
      </c>
      <c r="D4" s="4"/>
      <c r="K4" s="9">
        <v>2</v>
      </c>
      <c r="L4" s="9">
        <v>55</v>
      </c>
      <c r="M4" s="9">
        <v>53</v>
      </c>
      <c r="N4" s="9">
        <v>51</v>
      </c>
      <c r="O4" s="9">
        <v>50</v>
      </c>
    </row>
    <row r="5" ht="16.5" spans="1:15">
      <c r="A5" s="2">
        <v>4</v>
      </c>
      <c r="B5" s="2" t="s">
        <v>1371</v>
      </c>
      <c r="C5" s="2">
        <v>1</v>
      </c>
      <c r="D5" s="4"/>
      <c r="K5" s="9">
        <v>3</v>
      </c>
      <c r="L5" s="9">
        <v>60</v>
      </c>
      <c r="M5" s="9">
        <v>58</v>
      </c>
      <c r="N5" s="9">
        <v>56</v>
      </c>
      <c r="O5" s="9">
        <v>55</v>
      </c>
    </row>
    <row r="6" ht="16.5" spans="1:15">
      <c r="A6" s="2">
        <v>5</v>
      </c>
      <c r="B6" s="2" t="s">
        <v>1372</v>
      </c>
      <c r="C6" s="2">
        <v>10</v>
      </c>
      <c r="D6" s="4"/>
      <c r="K6" s="9">
        <v>4</v>
      </c>
      <c r="L6" s="9">
        <v>65</v>
      </c>
      <c r="M6" s="9">
        <v>60</v>
      </c>
      <c r="N6" s="9">
        <v>58</v>
      </c>
      <c r="O6" s="9">
        <v>57</v>
      </c>
    </row>
    <row r="7" ht="16.5" spans="1:15">
      <c r="A7" s="2">
        <v>6</v>
      </c>
      <c r="B7" s="2" t="s">
        <v>1373</v>
      </c>
      <c r="C7" s="2">
        <v>15</v>
      </c>
      <c r="D7" s="4"/>
      <c r="K7" s="9">
        <v>5</v>
      </c>
      <c r="L7" s="9">
        <v>68</v>
      </c>
      <c r="M7" s="9">
        <v>62</v>
      </c>
      <c r="N7" s="9">
        <v>60</v>
      </c>
      <c r="O7" s="9">
        <v>59</v>
      </c>
    </row>
    <row r="8" ht="16.5" spans="1:15">
      <c r="A8" s="2">
        <v>7</v>
      </c>
      <c r="B8" s="2" t="s">
        <v>1374</v>
      </c>
      <c r="C8" s="2">
        <v>20</v>
      </c>
      <c r="D8" s="4"/>
      <c r="K8" s="9">
        <v>6</v>
      </c>
      <c r="L8" s="9">
        <v>71</v>
      </c>
      <c r="M8" s="9">
        <v>64</v>
      </c>
      <c r="N8" s="9">
        <v>62</v>
      </c>
      <c r="O8" s="9">
        <v>61</v>
      </c>
    </row>
    <row r="9" ht="16.5" spans="1:15">
      <c r="A9" s="2">
        <v>8</v>
      </c>
      <c r="B9" s="2" t="s">
        <v>1375</v>
      </c>
      <c r="C9" s="2">
        <v>20</v>
      </c>
      <c r="D9" s="4"/>
      <c r="K9" s="9">
        <v>7</v>
      </c>
      <c r="L9" s="9">
        <v>74</v>
      </c>
      <c r="M9" s="9">
        <v>66</v>
      </c>
      <c r="N9" s="9">
        <v>64</v>
      </c>
      <c r="O9" s="9">
        <v>63</v>
      </c>
    </row>
    <row r="10" ht="16.5" spans="1:15">
      <c r="A10" s="2">
        <v>9</v>
      </c>
      <c r="B10" s="2" t="s">
        <v>1376</v>
      </c>
      <c r="C10" s="2">
        <v>23</v>
      </c>
      <c r="D10" s="4"/>
      <c r="K10" s="9">
        <v>8</v>
      </c>
      <c r="L10" s="9">
        <v>76</v>
      </c>
      <c r="M10" s="9">
        <v>67</v>
      </c>
      <c r="N10" s="9">
        <v>65</v>
      </c>
      <c r="O10" s="9">
        <v>64</v>
      </c>
    </row>
    <row r="11" ht="16.5" spans="1:15">
      <c r="A11" s="2">
        <v>10</v>
      </c>
      <c r="B11" s="2" t="s">
        <v>1377</v>
      </c>
      <c r="C11" s="2">
        <v>25</v>
      </c>
      <c r="D11" s="4"/>
      <c r="K11" s="9">
        <v>9</v>
      </c>
      <c r="L11" s="9">
        <v>77</v>
      </c>
      <c r="M11" s="9">
        <v>68</v>
      </c>
      <c r="N11" s="9">
        <v>66</v>
      </c>
      <c r="O11" s="9">
        <v>65</v>
      </c>
    </row>
    <row r="12" ht="16.5" spans="1:15">
      <c r="A12" s="2">
        <v>11</v>
      </c>
      <c r="B12" s="2" t="s">
        <v>1378</v>
      </c>
      <c r="C12" s="2">
        <v>25</v>
      </c>
      <c r="D12" s="4"/>
      <c r="K12" s="9">
        <v>10</v>
      </c>
      <c r="L12" s="9">
        <v>78</v>
      </c>
      <c r="M12" s="9">
        <v>69</v>
      </c>
      <c r="N12" s="9">
        <v>67</v>
      </c>
      <c r="O12" s="9">
        <v>66</v>
      </c>
    </row>
    <row r="13" ht="16.5" spans="1:15">
      <c r="A13" s="2">
        <v>12</v>
      </c>
      <c r="B13" s="2" t="s">
        <v>1379</v>
      </c>
      <c r="C13" s="2">
        <v>27</v>
      </c>
      <c r="D13" s="4"/>
      <c r="K13" s="9">
        <v>11</v>
      </c>
      <c r="L13" s="9">
        <v>79</v>
      </c>
      <c r="M13" s="9">
        <v>70</v>
      </c>
      <c r="N13" s="9">
        <v>68</v>
      </c>
      <c r="O13" s="9">
        <v>67</v>
      </c>
    </row>
    <row r="14" ht="16.5" spans="1:15">
      <c r="A14" s="2">
        <v>13</v>
      </c>
      <c r="B14" s="2" t="s">
        <v>1380</v>
      </c>
      <c r="C14" s="2">
        <v>30</v>
      </c>
      <c r="D14" s="4"/>
      <c r="K14" s="9">
        <v>12</v>
      </c>
      <c r="L14" s="9">
        <v>80</v>
      </c>
      <c r="M14" s="9">
        <v>71</v>
      </c>
      <c r="N14" s="9">
        <v>69</v>
      </c>
      <c r="O14" s="9">
        <v>68</v>
      </c>
    </row>
    <row r="15" ht="16.5" spans="1:15">
      <c r="A15" s="2">
        <v>14</v>
      </c>
      <c r="B15" s="2" t="s">
        <v>1381</v>
      </c>
      <c r="C15" s="2">
        <v>30</v>
      </c>
      <c r="D15" s="4"/>
      <c r="K15" s="9">
        <v>13</v>
      </c>
      <c r="L15" s="9">
        <v>81</v>
      </c>
      <c r="M15" s="9">
        <v>72</v>
      </c>
      <c r="N15" s="9">
        <v>70</v>
      </c>
      <c r="O15" s="9">
        <v>69</v>
      </c>
    </row>
    <row r="16" ht="16.5" spans="1:15">
      <c r="A16" s="2">
        <v>15</v>
      </c>
      <c r="B16" s="2" t="s">
        <v>1382</v>
      </c>
      <c r="C16" s="2">
        <v>30</v>
      </c>
      <c r="D16" s="4"/>
      <c r="K16" s="9">
        <v>14</v>
      </c>
      <c r="L16" s="9">
        <v>82</v>
      </c>
      <c r="M16" s="9">
        <v>73</v>
      </c>
      <c r="N16" s="9">
        <v>71</v>
      </c>
      <c r="O16" s="9">
        <v>70</v>
      </c>
    </row>
    <row r="17" ht="16.5" spans="1:15">
      <c r="A17" s="2">
        <v>16</v>
      </c>
      <c r="B17" s="2" t="s">
        <v>1383</v>
      </c>
      <c r="C17" s="2">
        <v>30</v>
      </c>
      <c r="D17" s="4"/>
      <c r="K17" s="9">
        <v>15</v>
      </c>
      <c r="L17" s="9">
        <v>83</v>
      </c>
      <c r="M17" s="9">
        <v>74</v>
      </c>
      <c r="N17" s="9">
        <v>72</v>
      </c>
      <c r="O17" s="9">
        <v>71</v>
      </c>
    </row>
    <row r="18" ht="16.5" spans="1:15">
      <c r="A18" s="2">
        <v>17</v>
      </c>
      <c r="B18" s="2" t="s">
        <v>1384</v>
      </c>
      <c r="C18" s="2">
        <v>35</v>
      </c>
      <c r="D18" s="4"/>
      <c r="K18" s="9">
        <v>16</v>
      </c>
      <c r="L18" s="9">
        <v>84</v>
      </c>
      <c r="M18" s="9">
        <v>75</v>
      </c>
      <c r="N18" s="9">
        <v>73</v>
      </c>
      <c r="O18" s="9">
        <v>72</v>
      </c>
    </row>
    <row r="19" ht="16.5" spans="1:15">
      <c r="A19" s="2">
        <v>18</v>
      </c>
      <c r="B19" s="2" t="s">
        <v>1385</v>
      </c>
      <c r="C19" s="2">
        <v>40</v>
      </c>
      <c r="D19" s="4"/>
      <c r="K19" s="9">
        <v>17</v>
      </c>
      <c r="L19" s="9">
        <v>85</v>
      </c>
      <c r="M19" s="9">
        <v>76</v>
      </c>
      <c r="N19" s="9">
        <v>74</v>
      </c>
      <c r="O19" s="9">
        <v>73</v>
      </c>
    </row>
    <row r="20" ht="16.5" spans="1:15">
      <c r="A20" s="2">
        <v>19</v>
      </c>
      <c r="B20" s="2" t="s">
        <v>1386</v>
      </c>
      <c r="C20" s="2">
        <v>40</v>
      </c>
      <c r="D20" s="4"/>
      <c r="K20" s="9">
        <v>18</v>
      </c>
      <c r="L20" s="9">
        <v>86</v>
      </c>
      <c r="M20" s="9">
        <v>77</v>
      </c>
      <c r="N20" s="9">
        <v>75</v>
      </c>
      <c r="O20" s="9">
        <v>74</v>
      </c>
    </row>
    <row r="21" ht="16.5" spans="1:15">
      <c r="A21" s="2">
        <v>20</v>
      </c>
      <c r="B21" s="2" t="s">
        <v>1387</v>
      </c>
      <c r="C21" s="2">
        <v>42</v>
      </c>
      <c r="D21" s="4"/>
      <c r="K21" s="9">
        <v>19</v>
      </c>
      <c r="L21" s="9">
        <v>87</v>
      </c>
      <c r="M21" s="9">
        <v>78</v>
      </c>
      <c r="N21" s="9">
        <v>76</v>
      </c>
      <c r="O21" s="9">
        <v>75</v>
      </c>
    </row>
    <row r="22" ht="16.5" spans="1:15">
      <c r="A22" s="2">
        <v>21</v>
      </c>
      <c r="B22" s="2" t="s">
        <v>1388</v>
      </c>
      <c r="C22" s="2">
        <v>45</v>
      </c>
      <c r="D22" s="4"/>
      <c r="K22" s="9">
        <v>20</v>
      </c>
      <c r="L22" s="9">
        <v>88</v>
      </c>
      <c r="M22" s="9">
        <v>79</v>
      </c>
      <c r="N22" s="9">
        <v>77</v>
      </c>
      <c r="O22" s="9">
        <v>76</v>
      </c>
    </row>
    <row r="23" ht="16.5" spans="1:15">
      <c r="A23" s="2">
        <v>22</v>
      </c>
      <c r="B23" s="2" t="s">
        <v>1389</v>
      </c>
      <c r="C23" s="2">
        <v>50</v>
      </c>
      <c r="D23" s="5"/>
      <c r="K23" s="9">
        <v>21</v>
      </c>
      <c r="L23" s="9">
        <v>89</v>
      </c>
      <c r="M23" s="9">
        <v>80</v>
      </c>
      <c r="N23" s="9">
        <v>78</v>
      </c>
      <c r="O23" s="9">
        <v>77</v>
      </c>
    </row>
    <row r="24" ht="16.5" spans="1:15">
      <c r="A24" s="2">
        <v>23</v>
      </c>
      <c r="B24" s="2" t="s">
        <v>1390</v>
      </c>
      <c r="C24" s="2">
        <v>55</v>
      </c>
      <c r="D24" s="1">
        <v>2</v>
      </c>
      <c r="K24" s="9">
        <v>22</v>
      </c>
      <c r="L24" s="9">
        <v>90</v>
      </c>
      <c r="M24" s="9">
        <v>81</v>
      </c>
      <c r="N24" s="9">
        <v>79</v>
      </c>
      <c r="O24" s="9">
        <v>78</v>
      </c>
    </row>
    <row r="25" ht="16.5" spans="1:15">
      <c r="A25" s="2">
        <v>24</v>
      </c>
      <c r="B25" s="2" t="s">
        <v>1391</v>
      </c>
      <c r="C25" s="2">
        <v>60</v>
      </c>
      <c r="D25" s="6">
        <v>3</v>
      </c>
      <c r="K25" s="9">
        <v>23</v>
      </c>
      <c r="L25" s="9">
        <v>91</v>
      </c>
      <c r="M25" s="9">
        <v>82</v>
      </c>
      <c r="N25" s="9">
        <v>80</v>
      </c>
      <c r="O25" s="9">
        <v>79</v>
      </c>
    </row>
    <row r="26" ht="16.5" spans="1:15">
      <c r="A26" s="2">
        <v>25</v>
      </c>
      <c r="B26" s="2" t="s">
        <v>1392</v>
      </c>
      <c r="C26" s="2">
        <v>60</v>
      </c>
      <c r="D26" s="7"/>
      <c r="K26" s="9">
        <v>24</v>
      </c>
      <c r="L26" s="9">
        <v>92</v>
      </c>
      <c r="M26" s="9">
        <v>83</v>
      </c>
      <c r="N26" s="9">
        <v>81</v>
      </c>
      <c r="O26" s="9">
        <v>80</v>
      </c>
    </row>
    <row r="27" ht="16.5" spans="1:15">
      <c r="A27" s="2">
        <v>26</v>
      </c>
      <c r="B27" s="2" t="s">
        <v>1393</v>
      </c>
      <c r="C27" s="2">
        <v>70</v>
      </c>
      <c r="D27" s="1">
        <v>6</v>
      </c>
      <c r="K27" s="9">
        <v>25</v>
      </c>
      <c r="L27" s="9">
        <v>92</v>
      </c>
      <c r="M27" s="9">
        <v>84</v>
      </c>
      <c r="N27" s="9">
        <v>82</v>
      </c>
      <c r="O27" s="9">
        <v>81</v>
      </c>
    </row>
    <row r="28" ht="16.5" spans="1:15">
      <c r="A28" s="2">
        <v>27</v>
      </c>
      <c r="B28" s="2"/>
      <c r="C28" s="2"/>
      <c r="D28" s="2"/>
      <c r="K28" s="9">
        <v>26</v>
      </c>
      <c r="L28" s="9">
        <v>93</v>
      </c>
      <c r="M28" s="9">
        <v>85</v>
      </c>
      <c r="N28" s="9">
        <v>83</v>
      </c>
      <c r="O28" s="9">
        <v>82</v>
      </c>
    </row>
    <row r="29" ht="16.5" spans="1:15">
      <c r="A29" s="2">
        <v>28</v>
      </c>
      <c r="B29" s="2"/>
      <c r="C29" s="2"/>
      <c r="D29" s="2"/>
      <c r="K29" s="9">
        <v>27</v>
      </c>
      <c r="L29" s="9">
        <v>93</v>
      </c>
      <c r="M29" s="9">
        <v>86</v>
      </c>
      <c r="N29" s="9">
        <v>84</v>
      </c>
      <c r="O29" s="9">
        <v>83</v>
      </c>
    </row>
    <row r="30" ht="16.5" spans="1:15">
      <c r="A30" s="2">
        <v>29</v>
      </c>
      <c r="B30" s="2"/>
      <c r="C30" s="8"/>
      <c r="D30" s="8"/>
      <c r="K30" s="9">
        <v>28</v>
      </c>
      <c r="L30" s="9">
        <v>94</v>
      </c>
      <c r="M30" s="9">
        <v>87</v>
      </c>
      <c r="N30" s="9">
        <v>85</v>
      </c>
      <c r="O30" s="9">
        <v>84</v>
      </c>
    </row>
    <row r="31" ht="16.5" spans="1:15">
      <c r="A31" s="2">
        <v>30</v>
      </c>
      <c r="B31" s="2"/>
      <c r="C31" s="8"/>
      <c r="D31" s="8"/>
      <c r="K31" s="9">
        <v>29</v>
      </c>
      <c r="L31" s="9">
        <v>94</v>
      </c>
      <c r="M31" s="9">
        <v>88</v>
      </c>
      <c r="N31" s="9">
        <v>86</v>
      </c>
      <c r="O31" s="9">
        <v>85</v>
      </c>
    </row>
    <row r="32" ht="16.5" spans="11:15">
      <c r="K32" s="9">
        <v>30</v>
      </c>
      <c r="L32" s="9">
        <v>94</v>
      </c>
      <c r="M32" s="9">
        <v>89</v>
      </c>
      <c r="N32" s="9">
        <v>87</v>
      </c>
      <c r="O32" s="9">
        <v>86</v>
      </c>
    </row>
    <row r="33" ht="16.5" spans="11:15">
      <c r="K33" s="9">
        <v>31</v>
      </c>
      <c r="L33" s="8"/>
      <c r="M33" s="8"/>
      <c r="N33" s="8"/>
      <c r="O33" s="8"/>
    </row>
    <row r="34" ht="16.5" spans="11:15">
      <c r="K34" s="9">
        <v>32</v>
      </c>
      <c r="L34" s="8"/>
      <c r="M34" s="8"/>
      <c r="N34" s="8"/>
      <c r="O34" s="8"/>
    </row>
    <row r="35" ht="16.5" spans="11:15">
      <c r="K35" s="9">
        <v>33</v>
      </c>
      <c r="L35" s="8"/>
      <c r="M35" s="8"/>
      <c r="N35" s="8"/>
      <c r="O35" s="8"/>
    </row>
    <row r="36" ht="16.5" spans="11:15">
      <c r="K36" s="9">
        <v>34</v>
      </c>
      <c r="L36" s="8"/>
      <c r="M36" s="8"/>
      <c r="N36" s="8"/>
      <c r="O36" s="8"/>
    </row>
    <row r="37" ht="16.5" spans="11:15">
      <c r="K37" s="9">
        <v>35</v>
      </c>
      <c r="L37" s="8"/>
      <c r="M37" s="8"/>
      <c r="N37" s="8"/>
      <c r="O37" s="8"/>
    </row>
    <row r="38" ht="16.5" spans="11:15">
      <c r="K38" s="9">
        <v>36</v>
      </c>
      <c r="L38" s="8"/>
      <c r="M38" s="8"/>
      <c r="N38" s="8"/>
      <c r="O38" s="8"/>
    </row>
    <row r="39" ht="16.5" spans="11:15">
      <c r="K39" s="9">
        <v>37</v>
      </c>
      <c r="L39" s="8"/>
      <c r="M39" s="8"/>
      <c r="N39" s="8"/>
      <c r="O39" s="8"/>
    </row>
    <row r="40" ht="16.5" spans="11:15">
      <c r="K40" s="9">
        <v>38</v>
      </c>
      <c r="L40" s="8"/>
      <c r="M40" s="8"/>
      <c r="N40" s="8"/>
      <c r="O40" s="8"/>
    </row>
    <row r="41" ht="16.5" spans="11:15">
      <c r="K41" s="9">
        <v>39</v>
      </c>
      <c r="L41" s="8"/>
      <c r="M41" s="8"/>
      <c r="N41" s="8"/>
      <c r="O41" s="8"/>
    </row>
    <row r="42" ht="16.5" spans="11:15">
      <c r="K42" s="9">
        <v>40</v>
      </c>
      <c r="L42" s="8"/>
      <c r="M42" s="8"/>
      <c r="N42" s="8"/>
      <c r="O42" s="8"/>
    </row>
  </sheetData>
  <sortState ref="A2:D32">
    <sortCondition ref="C2"/>
  </sortState>
  <mergeCells count="4">
    <mergeCell ref="L1:O1"/>
    <mergeCell ref="D2:D23"/>
    <mergeCell ref="D25:D26"/>
    <mergeCell ref="K1:K2"/>
  </mergeCells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P5"/>
  <sheetViews>
    <sheetView workbookViewId="0">
      <selection activeCell="M33" sqref="M33"/>
    </sheetView>
  </sheetViews>
  <sheetFormatPr defaultColWidth="9" defaultRowHeight="13.5" outlineLevelRow="4"/>
  <sheetData>
    <row r="1" ht="16.5" spans="6:16">
      <c r="F1" s="1" t="s">
        <v>1394</v>
      </c>
      <c r="G1" s="1"/>
      <c r="H1" s="1"/>
      <c r="I1" s="1"/>
      <c r="J1" s="1"/>
      <c r="L1" s="1" t="s">
        <v>1395</v>
      </c>
      <c r="M1" s="1"/>
      <c r="N1" s="1"/>
      <c r="O1" s="1"/>
      <c r="P1" s="1"/>
    </row>
    <row r="2" ht="16.5" spans="6:16">
      <c r="F2" s="2" t="s">
        <v>1396</v>
      </c>
      <c r="G2" s="2" t="s">
        <v>3</v>
      </c>
      <c r="H2" s="2" t="s">
        <v>4</v>
      </c>
      <c r="I2" s="2" t="s">
        <v>5</v>
      </c>
      <c r="J2" s="2" t="s">
        <v>1397</v>
      </c>
      <c r="L2" s="2" t="s">
        <v>1398</v>
      </c>
      <c r="M2" s="2" t="s">
        <v>3</v>
      </c>
      <c r="N2" s="2" t="s">
        <v>4</v>
      </c>
      <c r="O2" s="2" t="s">
        <v>5</v>
      </c>
      <c r="P2" s="2" t="s">
        <v>1397</v>
      </c>
    </row>
    <row r="3" ht="16.5" spans="6:16">
      <c r="F3" s="2">
        <v>941</v>
      </c>
      <c r="G3" s="2">
        <v>483</v>
      </c>
      <c r="H3" s="2">
        <v>484</v>
      </c>
      <c r="I3" s="2">
        <v>8770</v>
      </c>
      <c r="J3" s="2">
        <f>F3-M3</f>
        <v>485</v>
      </c>
      <c r="L3" s="2">
        <v>708</v>
      </c>
      <c r="M3" s="2">
        <v>456</v>
      </c>
      <c r="N3" s="2">
        <v>598</v>
      </c>
      <c r="O3" s="2">
        <v>1728</v>
      </c>
      <c r="P3" s="2">
        <f>L3-H3</f>
        <v>224</v>
      </c>
    </row>
    <row r="5" spans="16:16">
      <c r="P5">
        <f>L3*1.1+15-H3</f>
        <v>309.8</v>
      </c>
    </row>
  </sheetData>
  <mergeCells count="2">
    <mergeCell ref="F1:J1"/>
    <mergeCell ref="L1:P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J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8" sqref="A18"/>
    </sheetView>
  </sheetViews>
  <sheetFormatPr defaultColWidth="9" defaultRowHeight="13.5"/>
  <cols>
    <col min="3" max="3" width="47.125" customWidth="1"/>
    <col min="4" max="5" width="29.625" customWidth="1"/>
    <col min="6" max="6" width="31.7583333333333" customWidth="1"/>
    <col min="7" max="8" width="15.375" customWidth="1"/>
    <col min="9" max="9" width="13.2583333333333" customWidth="1"/>
    <col min="10" max="10" width="15.375" customWidth="1"/>
  </cols>
  <sheetData>
    <row r="1" ht="16.5" spans="1:10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</row>
    <row r="2" ht="16.5" spans="1:10">
      <c r="A2" s="78">
        <v>1</v>
      </c>
      <c r="B2" s="78" t="s">
        <v>51</v>
      </c>
      <c r="C2" s="78" t="s">
        <v>52</v>
      </c>
      <c r="D2" s="78" t="s">
        <v>53</v>
      </c>
      <c r="E2" s="78" t="s">
        <v>54</v>
      </c>
      <c r="F2" s="78" t="s">
        <v>55</v>
      </c>
      <c r="G2" s="78" t="s">
        <v>56</v>
      </c>
      <c r="H2" s="78" t="s">
        <v>57</v>
      </c>
      <c r="I2" s="78" t="s">
        <v>58</v>
      </c>
      <c r="J2" s="78" t="s">
        <v>59</v>
      </c>
    </row>
    <row r="3" ht="16.5" spans="1:10">
      <c r="A3" s="78">
        <v>10</v>
      </c>
      <c r="B3" s="78" t="s">
        <v>51</v>
      </c>
      <c r="C3" s="78" t="s">
        <v>60</v>
      </c>
      <c r="D3" s="78" t="s">
        <v>61</v>
      </c>
      <c r="E3" s="78" t="s">
        <v>62</v>
      </c>
      <c r="F3" s="78" t="s">
        <v>63</v>
      </c>
      <c r="G3" s="78" t="s">
        <v>64</v>
      </c>
      <c r="H3" s="78" t="s">
        <v>65</v>
      </c>
      <c r="I3" s="78" t="s">
        <v>66</v>
      </c>
      <c r="J3" s="78" t="s">
        <v>67</v>
      </c>
    </row>
    <row r="4" ht="16.5" spans="1:10">
      <c r="A4" s="87">
        <v>20</v>
      </c>
      <c r="B4" s="87" t="s">
        <v>68</v>
      </c>
      <c r="C4" s="87" t="s">
        <v>69</v>
      </c>
      <c r="D4" s="87" t="s">
        <v>70</v>
      </c>
      <c r="E4" s="87" t="s">
        <v>71</v>
      </c>
      <c r="F4" s="87" t="s">
        <v>72</v>
      </c>
      <c r="G4" s="87" t="s">
        <v>73</v>
      </c>
      <c r="H4" s="87" t="s">
        <v>74</v>
      </c>
      <c r="I4" s="87" t="s">
        <v>75</v>
      </c>
      <c r="J4" s="87" t="s">
        <v>76</v>
      </c>
    </row>
    <row r="5" ht="16.5" spans="1:10">
      <c r="A5" s="87">
        <v>30</v>
      </c>
      <c r="B5" s="87" t="s">
        <v>68</v>
      </c>
      <c r="C5" s="87" t="s">
        <v>77</v>
      </c>
      <c r="D5" s="87" t="s">
        <v>78</v>
      </c>
      <c r="E5" s="87" t="s">
        <v>79</v>
      </c>
      <c r="F5" s="87" t="s">
        <v>80</v>
      </c>
      <c r="G5" s="87" t="s">
        <v>81</v>
      </c>
      <c r="H5" s="87" t="s">
        <v>82</v>
      </c>
      <c r="I5" s="87" t="s">
        <v>83</v>
      </c>
      <c r="J5" s="87" t="s">
        <v>84</v>
      </c>
    </row>
    <row r="6" ht="16.5" spans="1:10">
      <c r="A6" s="93">
        <v>40</v>
      </c>
      <c r="B6" s="93" t="s">
        <v>85</v>
      </c>
      <c r="C6" s="93" t="s">
        <v>86</v>
      </c>
      <c r="D6" s="93" t="s">
        <v>87</v>
      </c>
      <c r="E6" s="93" t="s">
        <v>88</v>
      </c>
      <c r="F6" s="93" t="s">
        <v>89</v>
      </c>
      <c r="G6" s="93" t="s">
        <v>90</v>
      </c>
      <c r="H6" s="93" t="s">
        <v>91</v>
      </c>
      <c r="I6" s="93" t="s">
        <v>92</v>
      </c>
      <c r="J6" s="93" t="s">
        <v>93</v>
      </c>
    </row>
    <row r="7" ht="16.5" spans="1:10">
      <c r="A7" s="93">
        <v>50</v>
      </c>
      <c r="B7" s="93" t="s">
        <v>85</v>
      </c>
      <c r="C7" s="93" t="s">
        <v>94</v>
      </c>
      <c r="D7" s="93" t="s">
        <v>95</v>
      </c>
      <c r="E7" s="93" t="s">
        <v>96</v>
      </c>
      <c r="F7" s="93" t="s">
        <v>97</v>
      </c>
      <c r="G7" s="93" t="s">
        <v>98</v>
      </c>
      <c r="H7" s="93" t="s">
        <v>99</v>
      </c>
      <c r="I7" s="93" t="s">
        <v>100</v>
      </c>
      <c r="J7" s="93" t="s">
        <v>101</v>
      </c>
    </row>
    <row r="8" ht="16.5" spans="1:10">
      <c r="A8" s="93">
        <v>55</v>
      </c>
      <c r="B8" s="93" t="s">
        <v>85</v>
      </c>
      <c r="C8" s="93" t="s">
        <v>102</v>
      </c>
      <c r="D8" s="93" t="s">
        <v>103</v>
      </c>
      <c r="E8" s="93" t="s">
        <v>104</v>
      </c>
      <c r="F8" s="93" t="s">
        <v>105</v>
      </c>
      <c r="G8" s="93" t="s">
        <v>106</v>
      </c>
      <c r="H8" s="93" t="s">
        <v>107</v>
      </c>
      <c r="I8" s="93" t="s">
        <v>108</v>
      </c>
      <c r="J8" s="93" t="s">
        <v>109</v>
      </c>
    </row>
    <row r="9" ht="16.5" spans="1:10">
      <c r="A9" s="105">
        <v>60</v>
      </c>
      <c r="B9" s="105" t="s">
        <v>110</v>
      </c>
      <c r="C9" s="105" t="s">
        <v>111</v>
      </c>
      <c r="D9" s="105" t="s">
        <v>112</v>
      </c>
      <c r="E9" s="105" t="s">
        <v>113</v>
      </c>
      <c r="F9" s="105" t="s">
        <v>114</v>
      </c>
      <c r="G9" s="105" t="s">
        <v>115</v>
      </c>
      <c r="H9" s="105" t="s">
        <v>116</v>
      </c>
      <c r="I9" s="105" t="s">
        <v>117</v>
      </c>
      <c r="J9" s="105" t="s">
        <v>118</v>
      </c>
    </row>
    <row r="10" ht="16.5" spans="1:10">
      <c r="A10" s="105">
        <v>65</v>
      </c>
      <c r="B10" s="105" t="s">
        <v>110</v>
      </c>
      <c r="C10" s="105" t="s">
        <v>119</v>
      </c>
      <c r="D10" s="105" t="s">
        <v>120</v>
      </c>
      <c r="E10" s="105" t="s">
        <v>121</v>
      </c>
      <c r="F10" s="105" t="s">
        <v>122</v>
      </c>
      <c r="G10" s="105" t="s">
        <v>123</v>
      </c>
      <c r="H10" s="105" t="s">
        <v>124</v>
      </c>
      <c r="I10" s="105" t="s">
        <v>125</v>
      </c>
      <c r="J10" s="105" t="s">
        <v>126</v>
      </c>
    </row>
    <row r="11" ht="16.5" spans="1:10">
      <c r="A11" s="105">
        <v>70</v>
      </c>
      <c r="B11" s="105" t="s">
        <v>110</v>
      </c>
      <c r="C11" s="105" t="s">
        <v>127</v>
      </c>
      <c r="D11" s="105" t="s">
        <v>128</v>
      </c>
      <c r="E11" s="105" t="s">
        <v>129</v>
      </c>
      <c r="F11" s="105" t="s">
        <v>130</v>
      </c>
      <c r="G11" s="105" t="s">
        <v>131</v>
      </c>
      <c r="H11" s="105" t="s">
        <v>132</v>
      </c>
      <c r="I11" s="105" t="s">
        <v>133</v>
      </c>
      <c r="J11" s="105" t="s">
        <v>134</v>
      </c>
    </row>
    <row r="12" ht="16.5" spans="1:10">
      <c r="A12" s="105">
        <v>75</v>
      </c>
      <c r="B12" s="105" t="s">
        <v>110</v>
      </c>
      <c r="C12" s="105" t="s">
        <v>135</v>
      </c>
      <c r="D12" s="105" t="s">
        <v>136</v>
      </c>
      <c r="E12" s="105" t="s">
        <v>137</v>
      </c>
      <c r="F12" s="105" t="s">
        <v>138</v>
      </c>
      <c r="G12" s="105" t="s">
        <v>139</v>
      </c>
      <c r="H12" s="105" t="s">
        <v>140</v>
      </c>
      <c r="I12" s="105" t="s">
        <v>141</v>
      </c>
      <c r="J12" s="105" t="s">
        <v>142</v>
      </c>
    </row>
    <row r="13" ht="16.5" spans="1:10">
      <c r="A13" s="111">
        <v>80</v>
      </c>
      <c r="B13" s="111" t="s">
        <v>143</v>
      </c>
      <c r="C13" s="111" t="s">
        <v>144</v>
      </c>
      <c r="D13" s="111" t="s">
        <v>145</v>
      </c>
      <c r="E13" s="111" t="s">
        <v>146</v>
      </c>
      <c r="F13" s="111" t="s">
        <v>147</v>
      </c>
      <c r="G13" s="111" t="s">
        <v>148</v>
      </c>
      <c r="H13" s="111" t="s">
        <v>149</v>
      </c>
      <c r="I13" s="111" t="s">
        <v>150</v>
      </c>
      <c r="J13" s="111" t="s">
        <v>151</v>
      </c>
    </row>
    <row r="14" ht="16.5" spans="1:10">
      <c r="A14" s="111">
        <v>85</v>
      </c>
      <c r="B14" s="111" t="s">
        <v>143</v>
      </c>
      <c r="C14" s="111" t="s">
        <v>152</v>
      </c>
      <c r="D14" s="111" t="s">
        <v>153</v>
      </c>
      <c r="E14" s="111" t="s">
        <v>154</v>
      </c>
      <c r="F14" s="111" t="s">
        <v>155</v>
      </c>
      <c r="G14" s="111" t="s">
        <v>156</v>
      </c>
      <c r="H14" s="111" t="s">
        <v>157</v>
      </c>
      <c r="I14" s="111" t="s">
        <v>158</v>
      </c>
      <c r="J14" s="111" t="s">
        <v>159</v>
      </c>
    </row>
    <row r="15" ht="16.5" spans="1:10">
      <c r="A15" s="111">
        <v>90</v>
      </c>
      <c r="B15" s="111" t="s">
        <v>143</v>
      </c>
      <c r="C15" s="111" t="s">
        <v>160</v>
      </c>
      <c r="D15" s="111" t="s">
        <v>161</v>
      </c>
      <c r="E15" s="111" t="s">
        <v>162</v>
      </c>
      <c r="F15" s="111" t="s">
        <v>163</v>
      </c>
      <c r="G15" s="111" t="s">
        <v>164</v>
      </c>
      <c r="H15" s="111" t="s">
        <v>165</v>
      </c>
      <c r="I15" s="111" t="s">
        <v>166</v>
      </c>
      <c r="J15" s="111" t="s">
        <v>167</v>
      </c>
    </row>
    <row r="16" ht="16.5" spans="1:10">
      <c r="A16" s="111">
        <v>95</v>
      </c>
      <c r="B16" s="111" t="s">
        <v>143</v>
      </c>
      <c r="C16" s="111" t="s">
        <v>168</v>
      </c>
      <c r="D16" s="111" t="s">
        <v>169</v>
      </c>
      <c r="E16" s="111" t="s">
        <v>170</v>
      </c>
      <c r="F16" s="111" t="s">
        <v>171</v>
      </c>
      <c r="G16" s="111" t="s">
        <v>172</v>
      </c>
      <c r="H16" s="111" t="s">
        <v>173</v>
      </c>
      <c r="I16" s="111" t="s">
        <v>174</v>
      </c>
      <c r="J16" s="111" t="s">
        <v>175</v>
      </c>
    </row>
    <row r="17" ht="16.5" spans="1:10">
      <c r="A17" s="111">
        <v>100</v>
      </c>
      <c r="B17" s="111" t="s">
        <v>143</v>
      </c>
      <c r="C17" s="111" t="s">
        <v>176</v>
      </c>
      <c r="D17" s="111" t="s">
        <v>177</v>
      </c>
      <c r="E17" s="111" t="s">
        <v>178</v>
      </c>
      <c r="F17" s="111" t="s">
        <v>179</v>
      </c>
      <c r="G17" s="111" t="s">
        <v>180</v>
      </c>
      <c r="H17" s="111" t="s">
        <v>181</v>
      </c>
      <c r="I17" s="111" t="s">
        <v>182</v>
      </c>
      <c r="J17" s="111" t="s">
        <v>183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Q19"/>
  <sheetViews>
    <sheetView workbookViewId="0">
      <selection activeCell="G33" sqref="G33"/>
    </sheetView>
  </sheetViews>
  <sheetFormatPr defaultColWidth="9" defaultRowHeight="13.5"/>
  <cols>
    <col min="3" max="3" width="47.125" customWidth="1"/>
    <col min="4" max="5" width="29.625" customWidth="1"/>
    <col min="6" max="6" width="31.7583333333333" customWidth="1"/>
    <col min="7" max="10" width="15.375" customWidth="1"/>
  </cols>
  <sheetData>
    <row r="1" ht="16.5" spans="1:10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</row>
    <row r="2" ht="16.5" spans="1:10">
      <c r="A2" s="78">
        <v>1</v>
      </c>
      <c r="B2" s="78" t="s">
        <v>51</v>
      </c>
      <c r="C2" s="78" t="s">
        <v>184</v>
      </c>
      <c r="D2" s="78" t="s">
        <v>185</v>
      </c>
      <c r="E2" s="78" t="s">
        <v>186</v>
      </c>
      <c r="F2" s="78" t="s">
        <v>187</v>
      </c>
      <c r="G2" s="78" t="s">
        <v>188</v>
      </c>
      <c r="H2" s="78" t="s">
        <v>189</v>
      </c>
      <c r="I2" s="78" t="s">
        <v>190</v>
      </c>
      <c r="J2" s="78" t="s">
        <v>191</v>
      </c>
    </row>
    <row r="3" s="162" customFormat="1" ht="16.5" spans="1:10">
      <c r="A3" s="87">
        <v>20</v>
      </c>
      <c r="B3" s="87" t="s">
        <v>68</v>
      </c>
      <c r="C3" s="87" t="s">
        <v>192</v>
      </c>
      <c r="D3" s="87" t="s">
        <v>193</v>
      </c>
      <c r="E3" s="87" t="s">
        <v>194</v>
      </c>
      <c r="F3" s="87" t="s">
        <v>195</v>
      </c>
      <c r="G3" s="87" t="s">
        <v>196</v>
      </c>
      <c r="H3" s="87" t="s">
        <v>197</v>
      </c>
      <c r="I3" s="87" t="s">
        <v>198</v>
      </c>
      <c r="J3" s="87" t="s">
        <v>199</v>
      </c>
    </row>
    <row r="4" ht="16.5" spans="1:10">
      <c r="A4" s="93">
        <v>30</v>
      </c>
      <c r="B4" s="93" t="s">
        <v>85</v>
      </c>
      <c r="C4" s="93" t="s">
        <v>200</v>
      </c>
      <c r="D4" s="93" t="s">
        <v>201</v>
      </c>
      <c r="E4" s="93" t="s">
        <v>202</v>
      </c>
      <c r="F4" s="93" t="s">
        <v>203</v>
      </c>
      <c r="G4" s="93" t="s">
        <v>204</v>
      </c>
      <c r="H4" s="93" t="s">
        <v>205</v>
      </c>
      <c r="I4" s="93" t="s">
        <v>206</v>
      </c>
      <c r="J4" s="93" t="s">
        <v>207</v>
      </c>
    </row>
    <row r="5" ht="16.5" spans="1:10">
      <c r="A5" s="93">
        <v>40</v>
      </c>
      <c r="B5" s="93" t="s">
        <v>85</v>
      </c>
      <c r="C5" s="93" t="s">
        <v>208</v>
      </c>
      <c r="D5" s="93" t="s">
        <v>209</v>
      </c>
      <c r="E5" s="93" t="s">
        <v>210</v>
      </c>
      <c r="F5" s="93" t="s">
        <v>211</v>
      </c>
      <c r="G5" s="93" t="s">
        <v>212</v>
      </c>
      <c r="H5" s="93" t="s">
        <v>213</v>
      </c>
      <c r="I5" s="93" t="s">
        <v>214</v>
      </c>
      <c r="J5" s="93" t="s">
        <v>215</v>
      </c>
    </row>
    <row r="6" ht="16.5" spans="1:10">
      <c r="A6" s="105">
        <v>50</v>
      </c>
      <c r="B6" s="105" t="s">
        <v>110</v>
      </c>
      <c r="C6" s="105" t="s">
        <v>216</v>
      </c>
      <c r="D6" s="105" t="s">
        <v>217</v>
      </c>
      <c r="E6" s="105" t="s">
        <v>218</v>
      </c>
      <c r="F6" s="105" t="s">
        <v>219</v>
      </c>
      <c r="G6" s="105" t="s">
        <v>220</v>
      </c>
      <c r="H6" s="105" t="s">
        <v>221</v>
      </c>
      <c r="I6" s="105" t="s">
        <v>222</v>
      </c>
      <c r="J6" s="105" t="s">
        <v>223</v>
      </c>
    </row>
    <row r="7" ht="16.5" spans="1:10">
      <c r="A7" s="105">
        <v>60</v>
      </c>
      <c r="B7" s="105" t="s">
        <v>110</v>
      </c>
      <c r="C7" s="105" t="s">
        <v>224</v>
      </c>
      <c r="D7" s="105" t="s">
        <v>225</v>
      </c>
      <c r="E7" s="105" t="s">
        <v>226</v>
      </c>
      <c r="F7" s="105" t="s">
        <v>227</v>
      </c>
      <c r="G7" s="105" t="s">
        <v>228</v>
      </c>
      <c r="H7" s="105" t="s">
        <v>229</v>
      </c>
      <c r="I7" s="105" t="s">
        <v>230</v>
      </c>
      <c r="J7" s="105" t="s">
        <v>231</v>
      </c>
    </row>
    <row r="8" ht="16.5" spans="1:10">
      <c r="A8" s="111">
        <v>70</v>
      </c>
      <c r="B8" s="111" t="s">
        <v>143</v>
      </c>
      <c r="C8" s="111" t="s">
        <v>232</v>
      </c>
      <c r="D8" s="111" t="s">
        <v>233</v>
      </c>
      <c r="E8" s="111" t="s">
        <v>234</v>
      </c>
      <c r="F8" s="111" t="s">
        <v>235</v>
      </c>
      <c r="G8" s="111" t="s">
        <v>236</v>
      </c>
      <c r="H8" s="111" t="s">
        <v>237</v>
      </c>
      <c r="I8" s="111" t="s">
        <v>238</v>
      </c>
      <c r="J8" s="111" t="s">
        <v>239</v>
      </c>
    </row>
    <row r="9" s="163" customFormat="1" ht="16.5" spans="1:10">
      <c r="A9" s="9"/>
      <c r="B9" s="9"/>
      <c r="C9" s="9" t="s">
        <v>240</v>
      </c>
      <c r="D9" s="9" t="s">
        <v>241</v>
      </c>
      <c r="E9" s="9" t="s">
        <v>242</v>
      </c>
      <c r="F9" s="9" t="s">
        <v>243</v>
      </c>
      <c r="G9" s="9" t="s">
        <v>244</v>
      </c>
      <c r="H9" s="9" t="s">
        <v>245</v>
      </c>
      <c r="I9" s="9" t="s">
        <v>246</v>
      </c>
      <c r="J9" s="9" t="s">
        <v>247</v>
      </c>
    </row>
    <row r="10" s="163" customFormat="1" ht="16.5" spans="1:17">
      <c r="A10" s="9"/>
      <c r="B10" s="9"/>
      <c r="C10" s="9"/>
      <c r="D10" s="9"/>
      <c r="E10" s="9"/>
      <c r="F10" s="9"/>
      <c r="G10" s="9"/>
      <c r="H10" s="9"/>
      <c r="I10" s="9"/>
      <c r="J10" s="9"/>
      <c r="P10" s="164" t="s">
        <v>248</v>
      </c>
      <c r="Q10" s="164" t="s">
        <v>249</v>
      </c>
    </row>
    <row r="11" ht="16.5" spans="1:17">
      <c r="A11" s="111">
        <v>80</v>
      </c>
      <c r="B11" s="111" t="s">
        <v>143</v>
      </c>
      <c r="C11" s="111" t="s">
        <v>111</v>
      </c>
      <c r="D11" s="111" t="s">
        <v>112</v>
      </c>
      <c r="E11" s="111" t="s">
        <v>113</v>
      </c>
      <c r="F11" s="111" t="s">
        <v>114</v>
      </c>
      <c r="G11" s="111" t="s">
        <v>115</v>
      </c>
      <c r="H11" s="111" t="s">
        <v>116</v>
      </c>
      <c r="I11" s="111" t="s">
        <v>117</v>
      </c>
      <c r="J11" s="111" t="s">
        <v>118</v>
      </c>
      <c r="P11" s="2" t="s">
        <v>250</v>
      </c>
      <c r="Q11" s="165"/>
    </row>
    <row r="12" ht="16.5" spans="1:17">
      <c r="A12" s="111">
        <v>90</v>
      </c>
      <c r="B12" s="111" t="s">
        <v>143</v>
      </c>
      <c r="C12" s="111" t="s">
        <v>119</v>
      </c>
      <c r="D12" s="111" t="s">
        <v>120</v>
      </c>
      <c r="E12" s="111" t="s">
        <v>121</v>
      </c>
      <c r="F12" s="111" t="s">
        <v>122</v>
      </c>
      <c r="G12" s="111" t="s">
        <v>123</v>
      </c>
      <c r="H12" s="111" t="s">
        <v>124</v>
      </c>
      <c r="I12" s="111" t="s">
        <v>125</v>
      </c>
      <c r="J12" s="111" t="s">
        <v>126</v>
      </c>
      <c r="P12" s="2" t="s">
        <v>251</v>
      </c>
      <c r="Q12" s="166"/>
    </row>
    <row r="13" ht="16.5" spans="1:17">
      <c r="A13" s="111">
        <v>100</v>
      </c>
      <c r="B13" s="111" t="s">
        <v>143</v>
      </c>
      <c r="C13" s="111" t="s">
        <v>127</v>
      </c>
      <c r="D13" s="111" t="s">
        <v>128</v>
      </c>
      <c r="E13" s="111" t="s">
        <v>129</v>
      </c>
      <c r="F13" s="111" t="s">
        <v>130</v>
      </c>
      <c r="G13" s="111" t="s">
        <v>131</v>
      </c>
      <c r="H13" s="111" t="s">
        <v>132</v>
      </c>
      <c r="I13" s="111" t="s">
        <v>133</v>
      </c>
      <c r="J13" s="111" t="s">
        <v>134</v>
      </c>
      <c r="P13" s="2" t="s">
        <v>252</v>
      </c>
      <c r="Q13" s="167"/>
    </row>
    <row r="14" ht="16.5" spans="1:17">
      <c r="A14" s="111" t="s">
        <v>253</v>
      </c>
      <c r="B14" s="111" t="s">
        <v>143</v>
      </c>
      <c r="C14" s="111" t="s">
        <v>135</v>
      </c>
      <c r="D14" s="111" t="s">
        <v>136</v>
      </c>
      <c r="E14" s="111" t="s">
        <v>137</v>
      </c>
      <c r="F14" s="111" t="s">
        <v>138</v>
      </c>
      <c r="G14" s="111" t="s">
        <v>139</v>
      </c>
      <c r="H14" s="111" t="s">
        <v>140</v>
      </c>
      <c r="I14" s="111" t="s">
        <v>141</v>
      </c>
      <c r="J14" s="111" t="s">
        <v>142</v>
      </c>
      <c r="P14" s="2" t="s">
        <v>254</v>
      </c>
      <c r="Q14" s="168"/>
    </row>
    <row r="15" ht="16.5" spans="1:17">
      <c r="A15" s="111" t="s">
        <v>253</v>
      </c>
      <c r="B15" s="111" t="s">
        <v>143</v>
      </c>
      <c r="C15" s="111" t="s">
        <v>144</v>
      </c>
      <c r="D15" s="111" t="s">
        <v>145</v>
      </c>
      <c r="E15" s="111" t="s">
        <v>146</v>
      </c>
      <c r="F15" s="111" t="s">
        <v>147</v>
      </c>
      <c r="G15" s="111" t="s">
        <v>148</v>
      </c>
      <c r="H15" s="111" t="s">
        <v>149</v>
      </c>
      <c r="I15" s="111" t="s">
        <v>150</v>
      </c>
      <c r="J15" s="111" t="s">
        <v>151</v>
      </c>
      <c r="P15" s="2" t="s">
        <v>255</v>
      </c>
      <c r="Q15" s="169"/>
    </row>
    <row r="16" ht="16.5" spans="1:17">
      <c r="A16" s="111" t="s">
        <v>253</v>
      </c>
      <c r="B16" s="111" t="s">
        <v>143</v>
      </c>
      <c r="C16" s="111" t="s">
        <v>152</v>
      </c>
      <c r="D16" s="111" t="s">
        <v>153</v>
      </c>
      <c r="E16" s="111" t="s">
        <v>154</v>
      </c>
      <c r="F16" s="111" t="s">
        <v>155</v>
      </c>
      <c r="G16" s="111" t="s">
        <v>156</v>
      </c>
      <c r="H16" s="111" t="s">
        <v>157</v>
      </c>
      <c r="I16" s="111" t="s">
        <v>158</v>
      </c>
      <c r="J16" s="111" t="s">
        <v>159</v>
      </c>
      <c r="P16" s="2" t="s">
        <v>256</v>
      </c>
      <c r="Q16" s="13"/>
    </row>
    <row r="17" ht="16.5" spans="1:17">
      <c r="A17" s="111" t="s">
        <v>253</v>
      </c>
      <c r="B17" s="111" t="s">
        <v>143</v>
      </c>
      <c r="C17" s="111" t="s">
        <v>160</v>
      </c>
      <c r="D17" s="111" t="s">
        <v>161</v>
      </c>
      <c r="E17" s="111" t="s">
        <v>162</v>
      </c>
      <c r="F17" s="111" t="s">
        <v>163</v>
      </c>
      <c r="G17" s="111" t="s">
        <v>164</v>
      </c>
      <c r="H17" s="111" t="s">
        <v>165</v>
      </c>
      <c r="I17" s="111" t="s">
        <v>166</v>
      </c>
      <c r="J17" s="111" t="s">
        <v>167</v>
      </c>
      <c r="P17" s="2" t="s">
        <v>257</v>
      </c>
      <c r="Q17" s="170"/>
    </row>
    <row r="18" ht="16.5" spans="1:10">
      <c r="A18" s="111" t="s">
        <v>253</v>
      </c>
      <c r="B18" s="111" t="s">
        <v>143</v>
      </c>
      <c r="C18" s="111" t="s">
        <v>168</v>
      </c>
      <c r="D18" s="111" t="s">
        <v>169</v>
      </c>
      <c r="E18" s="111" t="s">
        <v>170</v>
      </c>
      <c r="F18" s="111" t="s">
        <v>171</v>
      </c>
      <c r="G18" s="111" t="s">
        <v>172</v>
      </c>
      <c r="H18" s="111" t="s">
        <v>173</v>
      </c>
      <c r="I18" s="111" t="s">
        <v>174</v>
      </c>
      <c r="J18" s="111" t="s">
        <v>175</v>
      </c>
    </row>
    <row r="19" ht="16.5" spans="1:10">
      <c r="A19" s="111" t="s">
        <v>253</v>
      </c>
      <c r="B19" s="111" t="s">
        <v>143</v>
      </c>
      <c r="C19" s="111" t="s">
        <v>176</v>
      </c>
      <c r="D19" s="111" t="s">
        <v>177</v>
      </c>
      <c r="E19" s="111" t="s">
        <v>178</v>
      </c>
      <c r="F19" s="111" t="s">
        <v>179</v>
      </c>
      <c r="G19" s="111" t="s">
        <v>180</v>
      </c>
      <c r="H19" s="111" t="s">
        <v>181</v>
      </c>
      <c r="I19" s="111" t="s">
        <v>182</v>
      </c>
      <c r="J19" s="111" t="s">
        <v>183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L154"/>
  <sheetViews>
    <sheetView workbookViewId="0">
      <pane xSplit="1" ySplit="4" topLeftCell="BL100" activePane="bottomRight" state="frozen"/>
      <selection/>
      <selection pane="topRight"/>
      <selection pane="bottomLeft"/>
      <selection pane="bottomRight" activeCell="BO119" sqref="BO119:BX119"/>
    </sheetView>
  </sheetViews>
  <sheetFormatPr defaultColWidth="9" defaultRowHeight="13.5"/>
  <cols>
    <col min="1" max="12" width="9" style="154" outlineLevel="1"/>
    <col min="13" max="13" width="3.375" style="154" customWidth="1"/>
    <col min="14" max="25" width="9" style="154" outlineLevel="1"/>
    <col min="26" max="26" width="4.25833333333333" style="154" customWidth="1"/>
    <col min="27" max="38" width="9" style="154" outlineLevel="1"/>
    <col min="39" max="39" width="4.375" style="154" customWidth="1"/>
    <col min="40" max="51" width="9" style="154" outlineLevel="1"/>
    <col min="52" max="52" width="4.25833333333333" style="154" customWidth="1"/>
    <col min="53" max="64" width="9" style="154" outlineLevel="1"/>
    <col min="65" max="65" width="5.125" style="154" customWidth="1"/>
    <col min="66" max="77" width="9" style="154"/>
    <col min="78" max="78" width="4.75833333333333" style="154" customWidth="1"/>
    <col min="79" max="16384" width="9" style="154"/>
  </cols>
  <sheetData>
    <row r="1" ht="16.5" spans="1:90">
      <c r="A1" s="155" t="s">
        <v>258</v>
      </c>
      <c r="B1" s="78" t="s">
        <v>259</v>
      </c>
      <c r="C1" s="78"/>
      <c r="D1" s="78"/>
      <c r="E1" s="78"/>
      <c r="F1" s="78"/>
      <c r="G1" s="78"/>
      <c r="H1" s="78" t="s">
        <v>260</v>
      </c>
      <c r="I1" s="78"/>
      <c r="J1" s="78" t="s">
        <v>261</v>
      </c>
      <c r="K1" s="78"/>
      <c r="L1" s="78" t="s">
        <v>262</v>
      </c>
      <c r="N1" s="156" t="s">
        <v>263</v>
      </c>
      <c r="O1" s="87" t="s">
        <v>259</v>
      </c>
      <c r="P1" s="87"/>
      <c r="Q1" s="87"/>
      <c r="R1" s="87"/>
      <c r="S1" s="87"/>
      <c r="T1" s="87"/>
      <c r="U1" s="87" t="s">
        <v>260</v>
      </c>
      <c r="V1" s="87"/>
      <c r="W1" s="87" t="s">
        <v>261</v>
      </c>
      <c r="X1" s="87"/>
      <c r="Y1" s="87" t="s">
        <v>262</v>
      </c>
      <c r="AA1" s="157" t="s">
        <v>264</v>
      </c>
      <c r="AB1" s="93" t="s">
        <v>259</v>
      </c>
      <c r="AC1" s="93"/>
      <c r="AD1" s="93"/>
      <c r="AE1" s="93"/>
      <c r="AF1" s="93"/>
      <c r="AG1" s="93"/>
      <c r="AH1" s="93" t="s">
        <v>260</v>
      </c>
      <c r="AI1" s="93"/>
      <c r="AJ1" s="93" t="s">
        <v>261</v>
      </c>
      <c r="AK1" s="93"/>
      <c r="AL1" s="93" t="s">
        <v>262</v>
      </c>
      <c r="AN1" s="158" t="s">
        <v>265</v>
      </c>
      <c r="AO1" s="99" t="s">
        <v>259</v>
      </c>
      <c r="AP1" s="99"/>
      <c r="AQ1" s="99"/>
      <c r="AR1" s="99"/>
      <c r="AS1" s="99"/>
      <c r="AT1" s="99"/>
      <c r="AU1" s="99" t="s">
        <v>260</v>
      </c>
      <c r="AV1" s="99"/>
      <c r="AW1" s="99" t="s">
        <v>261</v>
      </c>
      <c r="AX1" s="99"/>
      <c r="AY1" s="99" t="s">
        <v>262</v>
      </c>
      <c r="BA1" s="159" t="s">
        <v>266</v>
      </c>
      <c r="BB1" s="105" t="s">
        <v>259</v>
      </c>
      <c r="BC1" s="105"/>
      <c r="BD1" s="105"/>
      <c r="BE1" s="105"/>
      <c r="BF1" s="105"/>
      <c r="BG1" s="105"/>
      <c r="BH1" s="105" t="s">
        <v>260</v>
      </c>
      <c r="BI1" s="105"/>
      <c r="BJ1" s="105" t="s">
        <v>261</v>
      </c>
      <c r="BK1" s="105"/>
      <c r="BL1" s="105" t="s">
        <v>262</v>
      </c>
      <c r="BN1" s="160" t="s">
        <v>267</v>
      </c>
      <c r="BO1" s="111" t="s">
        <v>259</v>
      </c>
      <c r="BP1" s="111"/>
      <c r="BQ1" s="111"/>
      <c r="BR1" s="111"/>
      <c r="BS1" s="111"/>
      <c r="BT1" s="111"/>
      <c r="BU1" s="111" t="s">
        <v>260</v>
      </c>
      <c r="BV1" s="111"/>
      <c r="BW1" s="111" t="s">
        <v>261</v>
      </c>
      <c r="BX1" s="111"/>
      <c r="BY1" s="111" t="s">
        <v>262</v>
      </c>
      <c r="CA1" s="161" t="s">
        <v>268</v>
      </c>
      <c r="CB1" s="117" t="s">
        <v>259</v>
      </c>
      <c r="CC1" s="117"/>
      <c r="CD1" s="117"/>
      <c r="CE1" s="117"/>
      <c r="CF1" s="117"/>
      <c r="CG1" s="117"/>
      <c r="CH1" s="117" t="s">
        <v>260</v>
      </c>
      <c r="CI1" s="117"/>
      <c r="CJ1" s="117" t="s">
        <v>261</v>
      </c>
      <c r="CK1" s="117"/>
      <c r="CL1" s="117" t="s">
        <v>262</v>
      </c>
    </row>
    <row r="2" ht="16.5" spans="1:90">
      <c r="A2" s="78">
        <v>1</v>
      </c>
      <c r="B2" s="78">
        <v>1.8</v>
      </c>
      <c r="C2" s="78"/>
      <c r="D2" s="78"/>
      <c r="E2" s="78"/>
      <c r="F2" s="78"/>
      <c r="G2" s="78"/>
      <c r="H2" s="78">
        <v>1</v>
      </c>
      <c r="I2" s="78"/>
      <c r="J2" s="78">
        <v>1</v>
      </c>
      <c r="K2" s="78"/>
      <c r="L2" s="78">
        <v>30</v>
      </c>
      <c r="N2" s="87">
        <v>1.25</v>
      </c>
      <c r="O2" s="87">
        <v>1.8</v>
      </c>
      <c r="P2" s="87"/>
      <c r="Q2" s="87"/>
      <c r="R2" s="87"/>
      <c r="S2" s="87"/>
      <c r="T2" s="87"/>
      <c r="U2" s="87">
        <v>1</v>
      </c>
      <c r="V2" s="87"/>
      <c r="W2" s="87">
        <v>1</v>
      </c>
      <c r="X2" s="87"/>
      <c r="Y2" s="87">
        <v>10</v>
      </c>
      <c r="AA2" s="93">
        <v>1.55</v>
      </c>
      <c r="AB2" s="93">
        <v>1.8</v>
      </c>
      <c r="AC2" s="93"/>
      <c r="AD2" s="93"/>
      <c r="AE2" s="93"/>
      <c r="AF2" s="93"/>
      <c r="AG2" s="93"/>
      <c r="AH2" s="93">
        <v>1</v>
      </c>
      <c r="AI2" s="93"/>
      <c r="AJ2" s="93">
        <v>1</v>
      </c>
      <c r="AK2" s="93"/>
      <c r="AL2" s="93">
        <v>10</v>
      </c>
      <c r="AN2" s="99">
        <v>1.95</v>
      </c>
      <c r="AO2" s="99">
        <v>1.8</v>
      </c>
      <c r="AP2" s="99"/>
      <c r="AQ2" s="99"/>
      <c r="AR2" s="99"/>
      <c r="AS2" s="99"/>
      <c r="AT2" s="99"/>
      <c r="AU2" s="99">
        <v>1</v>
      </c>
      <c r="AV2" s="99"/>
      <c r="AW2" s="99">
        <v>1</v>
      </c>
      <c r="AX2" s="99"/>
      <c r="AY2" s="99">
        <v>30</v>
      </c>
      <c r="BA2" s="105">
        <v>2.5</v>
      </c>
      <c r="BB2" s="105">
        <v>1.8</v>
      </c>
      <c r="BC2" s="105"/>
      <c r="BD2" s="105"/>
      <c r="BE2" s="105"/>
      <c r="BF2" s="105"/>
      <c r="BG2" s="105"/>
      <c r="BH2" s="105">
        <v>1</v>
      </c>
      <c r="BI2" s="105"/>
      <c r="BJ2" s="105">
        <v>1</v>
      </c>
      <c r="BK2" s="105"/>
      <c r="BL2" s="105">
        <v>10</v>
      </c>
      <c r="BN2" s="111">
        <v>3.2</v>
      </c>
      <c r="BO2" s="111">
        <v>1.8</v>
      </c>
      <c r="BP2" s="111"/>
      <c r="BQ2" s="111"/>
      <c r="BR2" s="111"/>
      <c r="BS2" s="111"/>
      <c r="BT2" s="111"/>
      <c r="BU2" s="111">
        <v>1</v>
      </c>
      <c r="BV2" s="111"/>
      <c r="BW2" s="111">
        <v>1</v>
      </c>
      <c r="BX2" s="111"/>
      <c r="BY2" s="111">
        <v>10</v>
      </c>
      <c r="CA2" s="117">
        <v>4.2</v>
      </c>
      <c r="CB2" s="117">
        <v>1.8</v>
      </c>
      <c r="CC2" s="117"/>
      <c r="CD2" s="117"/>
      <c r="CE2" s="117"/>
      <c r="CF2" s="117"/>
      <c r="CG2" s="117"/>
      <c r="CH2" s="117">
        <v>1</v>
      </c>
      <c r="CI2" s="117"/>
      <c r="CJ2" s="117">
        <v>1</v>
      </c>
      <c r="CK2" s="117"/>
      <c r="CL2" s="117">
        <v>10</v>
      </c>
    </row>
    <row r="3" ht="16.5" spans="1:90">
      <c r="A3" s="78" t="s">
        <v>269</v>
      </c>
      <c r="B3" s="78" t="s">
        <v>14</v>
      </c>
      <c r="C3" s="78" t="s">
        <v>15</v>
      </c>
      <c r="D3" s="78" t="s">
        <v>270</v>
      </c>
      <c r="E3" s="78" t="s">
        <v>271</v>
      </c>
      <c r="F3" s="78" t="s">
        <v>272</v>
      </c>
      <c r="G3" s="78" t="s">
        <v>273</v>
      </c>
      <c r="H3" s="78" t="s">
        <v>274</v>
      </c>
      <c r="I3" s="78" t="s">
        <v>21</v>
      </c>
      <c r="J3" s="78" t="s">
        <v>275</v>
      </c>
      <c r="K3" s="78" t="s">
        <v>23</v>
      </c>
      <c r="L3" s="82" t="s">
        <v>24</v>
      </c>
      <c r="N3" s="87" t="s">
        <v>269</v>
      </c>
      <c r="O3" s="87" t="s">
        <v>14</v>
      </c>
      <c r="P3" s="87" t="s">
        <v>15</v>
      </c>
      <c r="Q3" s="87" t="s">
        <v>270</v>
      </c>
      <c r="R3" s="87" t="s">
        <v>271</v>
      </c>
      <c r="S3" s="87" t="s">
        <v>272</v>
      </c>
      <c r="T3" s="87" t="s">
        <v>273</v>
      </c>
      <c r="U3" s="87" t="s">
        <v>274</v>
      </c>
      <c r="V3" s="87" t="s">
        <v>21</v>
      </c>
      <c r="W3" s="87" t="s">
        <v>275</v>
      </c>
      <c r="X3" s="87" t="s">
        <v>23</v>
      </c>
      <c r="Y3" s="89" t="s">
        <v>24</v>
      </c>
      <c r="AA3" s="93" t="s">
        <v>269</v>
      </c>
      <c r="AB3" s="93" t="s">
        <v>14</v>
      </c>
      <c r="AC3" s="93" t="s">
        <v>15</v>
      </c>
      <c r="AD3" s="93" t="s">
        <v>270</v>
      </c>
      <c r="AE3" s="93" t="s">
        <v>271</v>
      </c>
      <c r="AF3" s="93" t="s">
        <v>272</v>
      </c>
      <c r="AG3" s="93" t="s">
        <v>273</v>
      </c>
      <c r="AH3" s="93" t="s">
        <v>274</v>
      </c>
      <c r="AI3" s="93" t="s">
        <v>21</v>
      </c>
      <c r="AJ3" s="93" t="s">
        <v>275</v>
      </c>
      <c r="AK3" s="93" t="s">
        <v>23</v>
      </c>
      <c r="AL3" s="96" t="s">
        <v>24</v>
      </c>
      <c r="AN3" s="99" t="s">
        <v>269</v>
      </c>
      <c r="AO3" s="99" t="s">
        <v>14</v>
      </c>
      <c r="AP3" s="99" t="s">
        <v>15</v>
      </c>
      <c r="AQ3" s="99" t="s">
        <v>270</v>
      </c>
      <c r="AR3" s="99" t="s">
        <v>271</v>
      </c>
      <c r="AS3" s="99" t="s">
        <v>272</v>
      </c>
      <c r="AT3" s="99" t="s">
        <v>273</v>
      </c>
      <c r="AU3" s="99" t="s">
        <v>274</v>
      </c>
      <c r="AV3" s="99" t="s">
        <v>21</v>
      </c>
      <c r="AW3" s="99" t="s">
        <v>275</v>
      </c>
      <c r="AX3" s="99" t="s">
        <v>23</v>
      </c>
      <c r="AY3" s="103" t="s">
        <v>24</v>
      </c>
      <c r="BA3" s="105" t="s">
        <v>269</v>
      </c>
      <c r="BB3" s="105" t="s">
        <v>14</v>
      </c>
      <c r="BC3" s="105" t="s">
        <v>15</v>
      </c>
      <c r="BD3" s="105" t="s">
        <v>270</v>
      </c>
      <c r="BE3" s="105" t="s">
        <v>271</v>
      </c>
      <c r="BF3" s="105" t="s">
        <v>272</v>
      </c>
      <c r="BG3" s="105" t="s">
        <v>273</v>
      </c>
      <c r="BH3" s="105" t="s">
        <v>274</v>
      </c>
      <c r="BI3" s="105" t="s">
        <v>21</v>
      </c>
      <c r="BJ3" s="105" t="s">
        <v>275</v>
      </c>
      <c r="BK3" s="105" t="s">
        <v>23</v>
      </c>
      <c r="BL3" s="108" t="s">
        <v>24</v>
      </c>
      <c r="BN3" s="111" t="s">
        <v>269</v>
      </c>
      <c r="BO3" s="111" t="s">
        <v>14</v>
      </c>
      <c r="BP3" s="111" t="s">
        <v>15</v>
      </c>
      <c r="BQ3" s="111" t="s">
        <v>270</v>
      </c>
      <c r="BR3" s="111" t="s">
        <v>271</v>
      </c>
      <c r="BS3" s="111" t="s">
        <v>272</v>
      </c>
      <c r="BT3" s="111" t="s">
        <v>273</v>
      </c>
      <c r="BU3" s="111" t="s">
        <v>274</v>
      </c>
      <c r="BV3" s="111" t="s">
        <v>21</v>
      </c>
      <c r="BW3" s="111" t="s">
        <v>275</v>
      </c>
      <c r="BX3" s="111" t="s">
        <v>23</v>
      </c>
      <c r="BY3" s="114" t="s">
        <v>24</v>
      </c>
      <c r="CA3" s="117" t="s">
        <v>269</v>
      </c>
      <c r="CB3" s="117" t="s">
        <v>14</v>
      </c>
      <c r="CC3" s="117" t="s">
        <v>15</v>
      </c>
      <c r="CD3" s="117" t="s">
        <v>270</v>
      </c>
      <c r="CE3" s="117" t="s">
        <v>271</v>
      </c>
      <c r="CF3" s="117" t="s">
        <v>272</v>
      </c>
      <c r="CG3" s="117" t="s">
        <v>273</v>
      </c>
      <c r="CH3" s="117" t="s">
        <v>274</v>
      </c>
      <c r="CI3" s="117" t="s">
        <v>21</v>
      </c>
      <c r="CJ3" s="117" t="s">
        <v>275</v>
      </c>
      <c r="CK3" s="117" t="s">
        <v>23</v>
      </c>
      <c r="CL3" s="118" t="s">
        <v>24</v>
      </c>
    </row>
    <row r="4" ht="16.5" spans="1:90">
      <c r="A4" s="78"/>
      <c r="B4" s="78">
        <f>装备基础值!AO4</f>
        <v>1</v>
      </c>
      <c r="C4" s="78">
        <v>0.7</v>
      </c>
      <c r="D4" s="78">
        <f>装备基础值!AQ4</f>
        <v>0.5</v>
      </c>
      <c r="E4" s="78">
        <f>装备基础值!AR4</f>
        <v>0.5</v>
      </c>
      <c r="F4" s="78">
        <f>装备基础值!AS4</f>
        <v>0.5</v>
      </c>
      <c r="G4" s="78">
        <f>装备基础值!AT4</f>
        <v>0.5</v>
      </c>
      <c r="H4" s="78">
        <f>装备基础值!AU4</f>
        <v>0.7</v>
      </c>
      <c r="I4" s="78">
        <f>装备基础值!AV4</f>
        <v>0.3</v>
      </c>
      <c r="J4" s="78">
        <f>装备基础值!AW4</f>
        <v>0.6</v>
      </c>
      <c r="K4" s="78">
        <f>装备基础值!AX4</f>
        <v>0.4</v>
      </c>
      <c r="L4" s="83"/>
      <c r="N4" s="87"/>
      <c r="O4" s="87">
        <f>AO4</f>
        <v>1</v>
      </c>
      <c r="P4" s="87">
        <f t="shared" ref="P4:X4" si="0">AP4</f>
        <v>0.7</v>
      </c>
      <c r="Q4" s="87">
        <f t="shared" si="0"/>
        <v>0.5</v>
      </c>
      <c r="R4" s="87">
        <f t="shared" si="0"/>
        <v>0.5</v>
      </c>
      <c r="S4" s="87">
        <f t="shared" si="0"/>
        <v>0.5</v>
      </c>
      <c r="T4" s="87">
        <f t="shared" si="0"/>
        <v>0.5</v>
      </c>
      <c r="U4" s="87">
        <f t="shared" si="0"/>
        <v>0.7</v>
      </c>
      <c r="V4" s="87">
        <f t="shared" si="0"/>
        <v>0.3</v>
      </c>
      <c r="W4" s="87">
        <f t="shared" si="0"/>
        <v>0.6</v>
      </c>
      <c r="X4" s="87">
        <f t="shared" si="0"/>
        <v>0.4</v>
      </c>
      <c r="Y4" s="90"/>
      <c r="AA4" s="93"/>
      <c r="AB4" s="93">
        <f>AO4</f>
        <v>1</v>
      </c>
      <c r="AC4" s="93">
        <f t="shared" ref="AC4:AK4" si="1">AP4</f>
        <v>0.7</v>
      </c>
      <c r="AD4" s="93">
        <f t="shared" si="1"/>
        <v>0.5</v>
      </c>
      <c r="AE4" s="93">
        <f t="shared" si="1"/>
        <v>0.5</v>
      </c>
      <c r="AF4" s="93">
        <f t="shared" si="1"/>
        <v>0.5</v>
      </c>
      <c r="AG4" s="93">
        <f t="shared" si="1"/>
        <v>0.5</v>
      </c>
      <c r="AH4" s="93">
        <f t="shared" si="1"/>
        <v>0.7</v>
      </c>
      <c r="AI4" s="93">
        <f t="shared" si="1"/>
        <v>0.3</v>
      </c>
      <c r="AJ4" s="93">
        <f t="shared" si="1"/>
        <v>0.6</v>
      </c>
      <c r="AK4" s="93">
        <f t="shared" si="1"/>
        <v>0.4</v>
      </c>
      <c r="AL4" s="97"/>
      <c r="AN4" s="99"/>
      <c r="AO4" s="99">
        <v>1</v>
      </c>
      <c r="AP4" s="99">
        <v>0.7</v>
      </c>
      <c r="AQ4" s="99">
        <v>0.5</v>
      </c>
      <c r="AR4" s="99">
        <v>0.5</v>
      </c>
      <c r="AS4" s="99">
        <v>0.5</v>
      </c>
      <c r="AT4" s="99">
        <v>0.5</v>
      </c>
      <c r="AU4" s="99">
        <v>0.7</v>
      </c>
      <c r="AV4" s="99">
        <v>0.3</v>
      </c>
      <c r="AW4" s="99">
        <v>0.6</v>
      </c>
      <c r="AX4" s="99">
        <v>0.4</v>
      </c>
      <c r="AY4" s="104"/>
      <c r="BA4" s="105"/>
      <c r="BB4" s="105">
        <f>AO4</f>
        <v>1</v>
      </c>
      <c r="BC4" s="105">
        <f t="shared" ref="BC4:BK4" si="2">AP4</f>
        <v>0.7</v>
      </c>
      <c r="BD4" s="105">
        <f t="shared" si="2"/>
        <v>0.5</v>
      </c>
      <c r="BE4" s="105">
        <f t="shared" si="2"/>
        <v>0.5</v>
      </c>
      <c r="BF4" s="105">
        <f t="shared" si="2"/>
        <v>0.5</v>
      </c>
      <c r="BG4" s="105">
        <f t="shared" si="2"/>
        <v>0.5</v>
      </c>
      <c r="BH4" s="105">
        <f t="shared" si="2"/>
        <v>0.7</v>
      </c>
      <c r="BI4" s="105">
        <f t="shared" si="2"/>
        <v>0.3</v>
      </c>
      <c r="BJ4" s="105">
        <f t="shared" si="2"/>
        <v>0.6</v>
      </c>
      <c r="BK4" s="105">
        <f t="shared" si="2"/>
        <v>0.4</v>
      </c>
      <c r="BL4" s="109"/>
      <c r="BN4" s="111"/>
      <c r="BO4" s="111">
        <f t="shared" ref="BO4:BX4" si="3">BB4</f>
        <v>1</v>
      </c>
      <c r="BP4" s="111">
        <f t="shared" si="3"/>
        <v>0.7</v>
      </c>
      <c r="BQ4" s="111">
        <f t="shared" si="3"/>
        <v>0.5</v>
      </c>
      <c r="BR4" s="111">
        <f t="shared" si="3"/>
        <v>0.5</v>
      </c>
      <c r="BS4" s="111">
        <f t="shared" si="3"/>
        <v>0.5</v>
      </c>
      <c r="BT4" s="111">
        <f t="shared" si="3"/>
        <v>0.5</v>
      </c>
      <c r="BU4" s="111">
        <f t="shared" si="3"/>
        <v>0.7</v>
      </c>
      <c r="BV4" s="111">
        <f t="shared" si="3"/>
        <v>0.3</v>
      </c>
      <c r="BW4" s="111">
        <f t="shared" si="3"/>
        <v>0.6</v>
      </c>
      <c r="BX4" s="111">
        <f t="shared" si="3"/>
        <v>0.4</v>
      </c>
      <c r="BY4" s="115"/>
      <c r="CA4" s="117"/>
      <c r="CB4" s="117">
        <f t="shared" ref="CB4:CK4" si="4">BO4</f>
        <v>1</v>
      </c>
      <c r="CC4" s="117">
        <f t="shared" si="4"/>
        <v>0.7</v>
      </c>
      <c r="CD4" s="117">
        <f t="shared" si="4"/>
        <v>0.5</v>
      </c>
      <c r="CE4" s="117">
        <f t="shared" si="4"/>
        <v>0.5</v>
      </c>
      <c r="CF4" s="117">
        <f t="shared" si="4"/>
        <v>0.5</v>
      </c>
      <c r="CG4" s="117">
        <f t="shared" si="4"/>
        <v>0.5</v>
      </c>
      <c r="CH4" s="117">
        <f t="shared" si="4"/>
        <v>0.7</v>
      </c>
      <c r="CI4" s="117">
        <f t="shared" si="4"/>
        <v>0.3</v>
      </c>
      <c r="CJ4" s="117">
        <f t="shared" si="4"/>
        <v>0.6</v>
      </c>
      <c r="CK4" s="117">
        <f t="shared" si="4"/>
        <v>0.4</v>
      </c>
      <c r="CL4" s="119"/>
    </row>
    <row r="5" ht="16.5" spans="1:90">
      <c r="A5" s="78">
        <v>1</v>
      </c>
      <c r="B5" s="78">
        <f ca="1">ROUND(AO5/$AN$2*$A$2,0)</f>
        <v>2</v>
      </c>
      <c r="C5" s="78">
        <f ca="1" t="shared" ref="C5:L5" si="5">ROUND(AP5/$AN$2*$A$2,0)</f>
        <v>1</v>
      </c>
      <c r="D5" s="78">
        <f ca="1" t="shared" si="5"/>
        <v>1</v>
      </c>
      <c r="E5" s="78">
        <f ca="1" t="shared" si="5"/>
        <v>1</v>
      </c>
      <c r="F5" s="78">
        <f ca="1" t="shared" si="5"/>
        <v>1</v>
      </c>
      <c r="G5" s="78">
        <f ca="1" t="shared" si="5"/>
        <v>1</v>
      </c>
      <c r="H5" s="78">
        <f ca="1" t="shared" si="5"/>
        <v>2</v>
      </c>
      <c r="I5" s="78">
        <f ca="1" t="shared" si="5"/>
        <v>1</v>
      </c>
      <c r="J5" s="78">
        <f ca="1" t="shared" si="5"/>
        <v>2</v>
      </c>
      <c r="K5" s="78">
        <f ca="1" t="shared" si="5"/>
        <v>2</v>
      </c>
      <c r="L5" s="78">
        <f ca="1" t="shared" si="5"/>
        <v>95</v>
      </c>
      <c r="N5" s="87">
        <v>1</v>
      </c>
      <c r="O5" s="87">
        <f ca="1">ROUND(AO5/$AN$2*$N$2,0)</f>
        <v>2</v>
      </c>
      <c r="P5" s="87">
        <f ca="1" t="shared" ref="P5:Y5" si="6">ROUND(AP5/$AN$2*$N$2,0)</f>
        <v>1</v>
      </c>
      <c r="Q5" s="87">
        <f ca="1" t="shared" si="6"/>
        <v>1</v>
      </c>
      <c r="R5" s="87">
        <f ca="1" t="shared" si="6"/>
        <v>1</v>
      </c>
      <c r="S5" s="87">
        <f ca="1" t="shared" si="6"/>
        <v>1</v>
      </c>
      <c r="T5" s="87">
        <f ca="1" t="shared" si="6"/>
        <v>1</v>
      </c>
      <c r="U5" s="87">
        <f ca="1" t="shared" si="6"/>
        <v>3</v>
      </c>
      <c r="V5" s="87">
        <f ca="1" t="shared" si="6"/>
        <v>1</v>
      </c>
      <c r="W5" s="87">
        <f ca="1" t="shared" si="6"/>
        <v>3</v>
      </c>
      <c r="X5" s="87">
        <f ca="1" t="shared" si="6"/>
        <v>2</v>
      </c>
      <c r="Y5" s="87">
        <f ca="1" t="shared" si="6"/>
        <v>119</v>
      </c>
      <c r="AA5" s="93">
        <v>1</v>
      </c>
      <c r="AB5" s="93">
        <f ca="1">ROUND(AO5/$AN$2*$AA$2,0)</f>
        <v>2</v>
      </c>
      <c r="AC5" s="93">
        <f ca="1" t="shared" ref="AC5:AL5" si="7">ROUND(AP5/$AN$2*$AA$2,0)</f>
        <v>2</v>
      </c>
      <c r="AD5" s="93">
        <f ca="1" t="shared" si="7"/>
        <v>2</v>
      </c>
      <c r="AE5" s="93">
        <f ca="1" t="shared" si="7"/>
        <v>2</v>
      </c>
      <c r="AF5" s="93">
        <f ca="1" t="shared" si="7"/>
        <v>2</v>
      </c>
      <c r="AG5" s="93">
        <f ca="1" t="shared" si="7"/>
        <v>2</v>
      </c>
      <c r="AH5" s="93">
        <f ca="1" t="shared" si="7"/>
        <v>3</v>
      </c>
      <c r="AI5" s="93">
        <f ca="1" t="shared" si="7"/>
        <v>2</v>
      </c>
      <c r="AJ5" s="93">
        <f ca="1" t="shared" si="7"/>
        <v>3</v>
      </c>
      <c r="AK5" s="93">
        <f ca="1" t="shared" si="7"/>
        <v>2</v>
      </c>
      <c r="AL5" s="93">
        <f ca="1" t="shared" si="7"/>
        <v>147</v>
      </c>
      <c r="AN5" s="99">
        <v>1</v>
      </c>
      <c r="AO5" s="99">
        <f ca="1">VLOOKUP(AN5,参照表!$A$1:参照表!$C$113,2,0)</f>
        <v>3</v>
      </c>
      <c r="AP5" s="99">
        <f ca="1">ROUND(AO5/$AO$4*$AP$4,0)</f>
        <v>2</v>
      </c>
      <c r="AQ5" s="99">
        <f ca="1">ROUND(AO5/$AO$4*$AQ$4,0)</f>
        <v>2</v>
      </c>
      <c r="AR5" s="99">
        <f ca="1">ROUND(AO5/$AO$4*$AR$4,0)</f>
        <v>2</v>
      </c>
      <c r="AS5" s="99">
        <f ca="1">ROUND(AO5/$AO$4*$AS$4,0)</f>
        <v>2</v>
      </c>
      <c r="AT5" s="99">
        <f ca="1">ROUND(AO5/$AO$4*$AT$4,0)</f>
        <v>2</v>
      </c>
      <c r="AU5" s="99">
        <f ca="1">ROUND(AO5*SUM($AO$4:$AT$4)/$AO$2*$AU$2*$AU$4,0)</f>
        <v>4</v>
      </c>
      <c r="AV5" s="99">
        <f ca="1">ROUND(AU5/$AU$4*$AV$4,0)</f>
        <v>2</v>
      </c>
      <c r="AW5" s="99">
        <f ca="1">ROUND(AO5*SUM($AO$4:$AT$4)/$AO$2*$AW$2*$AW$4,0)</f>
        <v>4</v>
      </c>
      <c r="AX5" s="99">
        <f ca="1">ROUND(AW5/$AW$4*$AX$4,0)</f>
        <v>3</v>
      </c>
      <c r="AY5" s="99">
        <f ca="1">ROUND(AO5*SUM($AO$4:$AT$4)/$AO$2*$AY$2,0)</f>
        <v>185</v>
      </c>
      <c r="BA5" s="105">
        <v>1</v>
      </c>
      <c r="BB5" s="105">
        <f ca="1">ROUND(AO5/$AN$2*$BA$2,0)</f>
        <v>4</v>
      </c>
      <c r="BC5" s="105">
        <f ca="1" t="shared" ref="BC5:BL5" si="8">ROUND(AP5/$AN$2*$BA$2,0)</f>
        <v>3</v>
      </c>
      <c r="BD5" s="105">
        <f ca="1" t="shared" si="8"/>
        <v>3</v>
      </c>
      <c r="BE5" s="105">
        <f ca="1" t="shared" si="8"/>
        <v>3</v>
      </c>
      <c r="BF5" s="105">
        <f ca="1" t="shared" si="8"/>
        <v>3</v>
      </c>
      <c r="BG5" s="105">
        <f ca="1" t="shared" si="8"/>
        <v>3</v>
      </c>
      <c r="BH5" s="105">
        <f ca="1" t="shared" si="8"/>
        <v>5</v>
      </c>
      <c r="BI5" s="105">
        <f ca="1" t="shared" si="8"/>
        <v>3</v>
      </c>
      <c r="BJ5" s="105">
        <f ca="1" t="shared" si="8"/>
        <v>5</v>
      </c>
      <c r="BK5" s="105">
        <f ca="1" t="shared" si="8"/>
        <v>4</v>
      </c>
      <c r="BL5" s="105">
        <f ca="1" t="shared" si="8"/>
        <v>237</v>
      </c>
      <c r="BN5" s="111">
        <v>1</v>
      </c>
      <c r="BO5" s="111">
        <f ca="1">ROUND(AO5/$AN$2*$BN$2,0)</f>
        <v>5</v>
      </c>
      <c r="BP5" s="111">
        <f ca="1" t="shared" ref="BP5:BY5" si="9">ROUND(AP5/$AN$2*$BN$2,0)</f>
        <v>3</v>
      </c>
      <c r="BQ5" s="111">
        <f ca="1" t="shared" si="9"/>
        <v>3</v>
      </c>
      <c r="BR5" s="111">
        <f ca="1" t="shared" si="9"/>
        <v>3</v>
      </c>
      <c r="BS5" s="111">
        <f ca="1" t="shared" si="9"/>
        <v>3</v>
      </c>
      <c r="BT5" s="111">
        <f ca="1" t="shared" si="9"/>
        <v>3</v>
      </c>
      <c r="BU5" s="111">
        <f ca="1" t="shared" si="9"/>
        <v>7</v>
      </c>
      <c r="BV5" s="111">
        <f ca="1" t="shared" si="9"/>
        <v>3</v>
      </c>
      <c r="BW5" s="111">
        <f ca="1" t="shared" si="9"/>
        <v>7</v>
      </c>
      <c r="BX5" s="111">
        <f ca="1" t="shared" si="9"/>
        <v>5</v>
      </c>
      <c r="BY5" s="111">
        <f ca="1" t="shared" si="9"/>
        <v>304</v>
      </c>
      <c r="CA5" s="117">
        <v>1</v>
      </c>
      <c r="CB5" s="117">
        <f ca="1">ROUND(AO5/$AN$2*$CA$2,0)</f>
        <v>6</v>
      </c>
      <c r="CC5" s="117">
        <f ca="1" t="shared" ref="CC5:CL5" si="10">ROUND(AP5/$AN$2*$CA$2,0)</f>
        <v>4</v>
      </c>
      <c r="CD5" s="117">
        <f ca="1" t="shared" si="10"/>
        <v>4</v>
      </c>
      <c r="CE5" s="117">
        <f ca="1" t="shared" si="10"/>
        <v>4</v>
      </c>
      <c r="CF5" s="117">
        <f ca="1" t="shared" si="10"/>
        <v>4</v>
      </c>
      <c r="CG5" s="117">
        <f ca="1" t="shared" si="10"/>
        <v>4</v>
      </c>
      <c r="CH5" s="117">
        <f ca="1" t="shared" si="10"/>
        <v>9</v>
      </c>
      <c r="CI5" s="117">
        <f ca="1" t="shared" si="10"/>
        <v>4</v>
      </c>
      <c r="CJ5" s="117">
        <f ca="1" t="shared" si="10"/>
        <v>9</v>
      </c>
      <c r="CK5" s="117">
        <f ca="1" t="shared" si="10"/>
        <v>6</v>
      </c>
      <c r="CL5" s="117">
        <f ca="1" t="shared" si="10"/>
        <v>398</v>
      </c>
    </row>
    <row r="6" ht="16.5" spans="1:90">
      <c r="A6" s="78">
        <v>2</v>
      </c>
      <c r="B6" s="78">
        <f ca="1" t="shared" ref="B6:B69" si="11">ROUND(AO6/$AN$2*$A$2,0)</f>
        <v>2</v>
      </c>
      <c r="C6" s="78">
        <f ca="1" t="shared" ref="C6:C69" si="12">ROUND(AP6/$AN$2*$A$2,0)</f>
        <v>1</v>
      </c>
      <c r="D6" s="78">
        <f ca="1" t="shared" ref="D6:D69" si="13">ROUND(AQ6/$AN$2*$A$2,0)</f>
        <v>1</v>
      </c>
      <c r="E6" s="78">
        <f ca="1" t="shared" ref="E6:E69" si="14">ROUND(AR6/$AN$2*$A$2,0)</f>
        <v>1</v>
      </c>
      <c r="F6" s="78">
        <f ca="1" t="shared" ref="F6:F69" si="15">ROUND(AS6/$AN$2*$A$2,0)</f>
        <v>1</v>
      </c>
      <c r="G6" s="78">
        <f ca="1" t="shared" ref="G6:G69" si="16">ROUND(AT6/$AN$2*$A$2,0)</f>
        <v>1</v>
      </c>
      <c r="H6" s="78">
        <f ca="1" t="shared" ref="H6:H69" si="17">ROUND(AU6/$AN$2*$A$2,0)</f>
        <v>2</v>
      </c>
      <c r="I6" s="78">
        <f ca="1" t="shared" ref="I6:I69" si="18">ROUND(AV6/$AN$2*$A$2,0)</f>
        <v>1</v>
      </c>
      <c r="J6" s="78">
        <f ca="1" t="shared" ref="J6:J69" si="19">ROUND(AW6/$AN$2*$A$2,0)</f>
        <v>2</v>
      </c>
      <c r="K6" s="78">
        <f ca="1" t="shared" ref="K6:K69" si="20">ROUND(AX6/$AN$2*$A$2,0)</f>
        <v>2</v>
      </c>
      <c r="L6" s="78">
        <f ca="1" t="shared" ref="L6:L69" si="21">ROUND(AY6/$AN$2*$A$2,0)</f>
        <v>95</v>
      </c>
      <c r="N6" s="87">
        <v>2</v>
      </c>
      <c r="O6" s="87">
        <f ca="1" t="shared" ref="O6:O69" si="22">ROUND(AO6/$AN$2*$N$2,0)</f>
        <v>2</v>
      </c>
      <c r="P6" s="87">
        <f ca="1" t="shared" ref="P6:P69" si="23">ROUND(AP6/$AN$2*$N$2,0)</f>
        <v>1</v>
      </c>
      <c r="Q6" s="87">
        <f ca="1" t="shared" ref="Q6:Q69" si="24">ROUND(AQ6/$AN$2*$N$2,0)</f>
        <v>1</v>
      </c>
      <c r="R6" s="87">
        <f ca="1" t="shared" ref="R6:R69" si="25">ROUND(AR6/$AN$2*$N$2,0)</f>
        <v>1</v>
      </c>
      <c r="S6" s="87">
        <f ca="1" t="shared" ref="S6:S69" si="26">ROUND(AS6/$AN$2*$N$2,0)</f>
        <v>1</v>
      </c>
      <c r="T6" s="87">
        <f ca="1" t="shared" ref="T6:T69" si="27">ROUND(AT6/$AN$2*$N$2,0)</f>
        <v>1</v>
      </c>
      <c r="U6" s="87">
        <f ca="1" t="shared" ref="U6:U69" si="28">ROUND(AU6/$AN$2*$N$2,0)</f>
        <v>3</v>
      </c>
      <c r="V6" s="87">
        <f ca="1" t="shared" ref="V6:V69" si="29">ROUND(AV6/$AN$2*$N$2,0)</f>
        <v>1</v>
      </c>
      <c r="W6" s="87">
        <f ca="1" t="shared" ref="W6:W69" si="30">ROUND(AW6/$AN$2*$N$2,0)</f>
        <v>3</v>
      </c>
      <c r="X6" s="87">
        <f ca="1" t="shared" ref="X6:X69" si="31">ROUND(AX6/$AN$2*$N$2,0)</f>
        <v>2</v>
      </c>
      <c r="Y6" s="87">
        <f ca="1" t="shared" ref="Y6:Y69" si="32">ROUND(AY6/$AN$2*$N$2,0)</f>
        <v>119</v>
      </c>
      <c r="AA6" s="93">
        <v>2</v>
      </c>
      <c r="AB6" s="93">
        <f ca="1" t="shared" ref="AB6:AB69" si="33">ROUND(AO6/$AN$2*$AA$2,0)</f>
        <v>2</v>
      </c>
      <c r="AC6" s="93">
        <f ca="1" t="shared" ref="AC6:AC69" si="34">ROUND(AP6/$AN$2*$AA$2,0)</f>
        <v>2</v>
      </c>
      <c r="AD6" s="93">
        <f ca="1" t="shared" ref="AD6:AD69" si="35">ROUND(AQ6/$AN$2*$AA$2,0)</f>
        <v>2</v>
      </c>
      <c r="AE6" s="93">
        <f ca="1" t="shared" ref="AE6:AE69" si="36">ROUND(AR6/$AN$2*$AA$2,0)</f>
        <v>2</v>
      </c>
      <c r="AF6" s="93">
        <f ca="1" t="shared" ref="AF6:AF69" si="37">ROUND(AS6/$AN$2*$AA$2,0)</f>
        <v>2</v>
      </c>
      <c r="AG6" s="93">
        <f ca="1" t="shared" ref="AG6:AG69" si="38">ROUND(AT6/$AN$2*$AA$2,0)</f>
        <v>2</v>
      </c>
      <c r="AH6" s="93">
        <f ca="1" t="shared" ref="AH6:AH69" si="39">ROUND(AU6/$AN$2*$AA$2,0)</f>
        <v>3</v>
      </c>
      <c r="AI6" s="93">
        <f ca="1" t="shared" ref="AI6:AI69" si="40">ROUND(AV6/$AN$2*$AA$2,0)</f>
        <v>2</v>
      </c>
      <c r="AJ6" s="93">
        <f ca="1" t="shared" ref="AJ6:AJ69" si="41">ROUND(AW6/$AN$2*$AA$2,0)</f>
        <v>3</v>
      </c>
      <c r="AK6" s="93">
        <f ca="1" t="shared" ref="AK6:AK69" si="42">ROUND(AX6/$AN$2*$AA$2,0)</f>
        <v>2</v>
      </c>
      <c r="AL6" s="93">
        <f ca="1" t="shared" ref="AL6:AL69" si="43">ROUND(AY6/$AN$2*$AA$2,0)</f>
        <v>147</v>
      </c>
      <c r="AN6" s="99">
        <v>2</v>
      </c>
      <c r="AO6" s="99">
        <f ca="1">VLOOKUP(AN6,参照表!$A$1:参照表!$C$113,2,0)</f>
        <v>3</v>
      </c>
      <c r="AP6" s="99">
        <f ca="1" t="shared" ref="AP6:AP69" si="44">ROUND(AO6/$AO$4*$AP$4,0)</f>
        <v>2</v>
      </c>
      <c r="AQ6" s="99">
        <f ca="1" t="shared" ref="AQ6:AQ69" si="45">ROUND(AO6/$AO$4*$AQ$4,0)</f>
        <v>2</v>
      </c>
      <c r="AR6" s="99">
        <f ca="1" t="shared" ref="AR6:AR69" si="46">ROUND(AO6/$AO$4*$AR$4,0)</f>
        <v>2</v>
      </c>
      <c r="AS6" s="99">
        <f ca="1" t="shared" ref="AS6:AS69" si="47">ROUND(AO6/$AO$4*$AS$4,0)</f>
        <v>2</v>
      </c>
      <c r="AT6" s="99">
        <f ca="1" t="shared" ref="AT6:AT69" si="48">ROUND(AO6/$AO$4*$AT$4,0)</f>
        <v>2</v>
      </c>
      <c r="AU6" s="99">
        <f ca="1" t="shared" ref="AU6:AU69" si="49">ROUND(AO6*SUM($AO$4:$AT$4)/$AO$2*$AU$2*$AU$4,0)</f>
        <v>4</v>
      </c>
      <c r="AV6" s="99">
        <f ca="1" t="shared" ref="AV6:AV69" si="50">ROUND(AU6/$AU$4*$AV$4,0)</f>
        <v>2</v>
      </c>
      <c r="AW6" s="99">
        <f ca="1" t="shared" ref="AW6:AW69" si="51">ROUND(AO6*SUM($AO$4:$AT$4)/$AO$2*$AW$2*$AW$4,0)</f>
        <v>4</v>
      </c>
      <c r="AX6" s="99">
        <f ca="1" t="shared" ref="AX6:AX69" si="52">ROUND(AW6/$AW$4*$AX$4,0)</f>
        <v>3</v>
      </c>
      <c r="AY6" s="99">
        <f ca="1" t="shared" ref="AY6:AY69" si="53">ROUND(AO6*SUM($AO$4:$AT$4)/$AO$2*$AY$2,0)</f>
        <v>185</v>
      </c>
      <c r="BA6" s="105">
        <v>2</v>
      </c>
      <c r="BB6" s="105">
        <f ca="1" t="shared" ref="BB6:BB28" si="54">ROUND(AO6/$AN$2*$BA$2,0)</f>
        <v>4</v>
      </c>
      <c r="BC6" s="105">
        <f ca="1" t="shared" ref="BC6:BC28" si="55">ROUND(AP6/$AN$2*$BA$2,0)</f>
        <v>3</v>
      </c>
      <c r="BD6" s="105">
        <f ca="1" t="shared" ref="BD6:BD28" si="56">ROUND(AQ6/$AN$2*$BA$2,0)</f>
        <v>3</v>
      </c>
      <c r="BE6" s="105">
        <f ca="1" t="shared" ref="BE6:BE28" si="57">ROUND(AR6/$AN$2*$BA$2,0)</f>
        <v>3</v>
      </c>
      <c r="BF6" s="105">
        <f ca="1" t="shared" ref="BF6:BF28" si="58">ROUND(AS6/$AN$2*$BA$2,0)</f>
        <v>3</v>
      </c>
      <c r="BG6" s="105">
        <f ca="1" t="shared" ref="BG6:BG28" si="59">ROUND(AT6/$AN$2*$BA$2,0)</f>
        <v>3</v>
      </c>
      <c r="BH6" s="105">
        <f ca="1" t="shared" ref="BH6:BH28" si="60">ROUND(AU6/$AN$2*$BA$2,0)</f>
        <v>5</v>
      </c>
      <c r="BI6" s="105">
        <f ca="1" t="shared" ref="BI6:BI28" si="61">ROUND(AV6/$AN$2*$BA$2,0)</f>
        <v>3</v>
      </c>
      <c r="BJ6" s="105">
        <f ca="1" t="shared" ref="BJ6:BJ28" si="62">ROUND(AW6/$AN$2*$BA$2,0)</f>
        <v>5</v>
      </c>
      <c r="BK6" s="105">
        <f ca="1" t="shared" ref="BK6:BK28" si="63">ROUND(AX6/$AN$2*$BA$2,0)</f>
        <v>4</v>
      </c>
      <c r="BL6" s="105">
        <f ca="1" t="shared" ref="BL6:BL28" si="64">ROUND(AY6/$AN$2*$BA$2,0)</f>
        <v>237</v>
      </c>
      <c r="BN6" s="111">
        <v>2</v>
      </c>
      <c r="BO6" s="111">
        <f ca="1" t="shared" ref="BO6:BO37" si="65">ROUND(AO6/$AN$2*$BN$2,0)</f>
        <v>5</v>
      </c>
      <c r="BP6" s="111">
        <f ca="1" t="shared" ref="BP6:BP37" si="66">ROUND(AP6/$AN$2*$BN$2,0)</f>
        <v>3</v>
      </c>
      <c r="BQ6" s="111">
        <f ca="1" t="shared" ref="BQ6:BQ37" si="67">ROUND(AQ6/$AN$2*$BN$2,0)</f>
        <v>3</v>
      </c>
      <c r="BR6" s="111">
        <f ca="1" t="shared" ref="BR6:BR37" si="68">ROUND(AR6/$AN$2*$BN$2,0)</f>
        <v>3</v>
      </c>
      <c r="BS6" s="111">
        <f ca="1" t="shared" ref="BS6:BS37" si="69">ROUND(AS6/$AN$2*$BN$2,0)</f>
        <v>3</v>
      </c>
      <c r="BT6" s="111">
        <f ca="1" t="shared" ref="BT6:BT37" si="70">ROUND(AT6/$AN$2*$BN$2,0)</f>
        <v>3</v>
      </c>
      <c r="BU6" s="111">
        <f ca="1" t="shared" ref="BU6:BU37" si="71">ROUND(AU6/$AN$2*$BN$2,0)</f>
        <v>7</v>
      </c>
      <c r="BV6" s="111">
        <f ca="1" t="shared" ref="BV6:BV37" si="72">ROUND(AV6/$AN$2*$BN$2,0)</f>
        <v>3</v>
      </c>
      <c r="BW6" s="111">
        <f ca="1" t="shared" ref="BW6:BW37" si="73">ROUND(AW6/$AN$2*$BN$2,0)</f>
        <v>7</v>
      </c>
      <c r="BX6" s="111">
        <f ca="1" t="shared" ref="BX6:BX37" si="74">ROUND(AX6/$AN$2*$BN$2,0)</f>
        <v>5</v>
      </c>
      <c r="BY6" s="111">
        <f ca="1" t="shared" ref="BY6:BY37" si="75">ROUND(AY6/$AN$2*$BN$2,0)</f>
        <v>304</v>
      </c>
      <c r="CA6" s="117">
        <v>2</v>
      </c>
      <c r="CB6" s="117">
        <f ca="1" t="shared" ref="CB6:CB37" si="76">ROUND(AO6/$AN$2*$CA$2,0)</f>
        <v>6</v>
      </c>
      <c r="CC6" s="117">
        <f ca="1" t="shared" ref="CC6:CC37" si="77">ROUND(AP6/$AN$2*$CA$2,0)</f>
        <v>4</v>
      </c>
      <c r="CD6" s="117">
        <f ca="1" t="shared" ref="CD6:CD37" si="78">ROUND(AQ6/$AN$2*$CA$2,0)</f>
        <v>4</v>
      </c>
      <c r="CE6" s="117">
        <f ca="1" t="shared" ref="CE6:CE37" si="79">ROUND(AR6/$AN$2*$CA$2,0)</f>
        <v>4</v>
      </c>
      <c r="CF6" s="117">
        <f ca="1" t="shared" ref="CF6:CF37" si="80">ROUND(AS6/$AN$2*$CA$2,0)</f>
        <v>4</v>
      </c>
      <c r="CG6" s="117">
        <f ca="1" t="shared" ref="CG6:CG37" si="81">ROUND(AT6/$AN$2*$CA$2,0)</f>
        <v>4</v>
      </c>
      <c r="CH6" s="117">
        <f ca="1" t="shared" ref="CH6:CH37" si="82">ROUND(AU6/$AN$2*$CA$2,0)</f>
        <v>9</v>
      </c>
      <c r="CI6" s="117">
        <f ca="1" t="shared" ref="CI6:CI37" si="83">ROUND(AV6/$AN$2*$CA$2,0)</f>
        <v>4</v>
      </c>
      <c r="CJ6" s="117">
        <f ca="1" t="shared" ref="CJ6:CJ37" si="84">ROUND(AW6/$AN$2*$CA$2,0)</f>
        <v>9</v>
      </c>
      <c r="CK6" s="117">
        <f ca="1" t="shared" ref="CK6:CK37" si="85">ROUND(AX6/$AN$2*$CA$2,0)</f>
        <v>6</v>
      </c>
      <c r="CL6" s="117">
        <f ca="1" t="shared" ref="CL6:CL37" si="86">ROUND(AY6/$AN$2*$CA$2,0)</f>
        <v>398</v>
      </c>
    </row>
    <row r="7" ht="16.5" spans="1:90">
      <c r="A7" s="78">
        <v>3</v>
      </c>
      <c r="B7" s="78">
        <f ca="1" t="shared" si="11"/>
        <v>2</v>
      </c>
      <c r="C7" s="78">
        <f ca="1" t="shared" si="12"/>
        <v>1</v>
      </c>
      <c r="D7" s="78">
        <f ca="1" t="shared" si="13"/>
        <v>1</v>
      </c>
      <c r="E7" s="78">
        <f ca="1" t="shared" si="14"/>
        <v>1</v>
      </c>
      <c r="F7" s="78">
        <f ca="1" t="shared" si="15"/>
        <v>1</v>
      </c>
      <c r="G7" s="78">
        <f ca="1" t="shared" si="16"/>
        <v>1</v>
      </c>
      <c r="H7" s="78">
        <f ca="1" t="shared" si="17"/>
        <v>2</v>
      </c>
      <c r="I7" s="78">
        <f ca="1" t="shared" si="18"/>
        <v>1</v>
      </c>
      <c r="J7" s="78">
        <f ca="1" t="shared" si="19"/>
        <v>2</v>
      </c>
      <c r="K7" s="78">
        <f ca="1" t="shared" si="20"/>
        <v>2</v>
      </c>
      <c r="L7" s="78">
        <f ca="1" t="shared" si="21"/>
        <v>95</v>
      </c>
      <c r="N7" s="87">
        <v>3</v>
      </c>
      <c r="O7" s="87">
        <f ca="1" t="shared" si="22"/>
        <v>2</v>
      </c>
      <c r="P7" s="87">
        <f ca="1" t="shared" si="23"/>
        <v>1</v>
      </c>
      <c r="Q7" s="87">
        <f ca="1" t="shared" si="24"/>
        <v>1</v>
      </c>
      <c r="R7" s="87">
        <f ca="1" t="shared" si="25"/>
        <v>1</v>
      </c>
      <c r="S7" s="87">
        <f ca="1" t="shared" si="26"/>
        <v>1</v>
      </c>
      <c r="T7" s="87">
        <f ca="1" t="shared" si="27"/>
        <v>1</v>
      </c>
      <c r="U7" s="87">
        <f ca="1" t="shared" si="28"/>
        <v>3</v>
      </c>
      <c r="V7" s="87">
        <f ca="1" t="shared" si="29"/>
        <v>1</v>
      </c>
      <c r="W7" s="87">
        <f ca="1" t="shared" si="30"/>
        <v>3</v>
      </c>
      <c r="X7" s="87">
        <f ca="1" t="shared" si="31"/>
        <v>2</v>
      </c>
      <c r="Y7" s="87">
        <f ca="1" t="shared" si="32"/>
        <v>119</v>
      </c>
      <c r="AA7" s="93">
        <v>3</v>
      </c>
      <c r="AB7" s="93">
        <f ca="1" t="shared" si="33"/>
        <v>2</v>
      </c>
      <c r="AC7" s="93">
        <f ca="1" t="shared" si="34"/>
        <v>2</v>
      </c>
      <c r="AD7" s="93">
        <f ca="1" t="shared" si="35"/>
        <v>2</v>
      </c>
      <c r="AE7" s="93">
        <f ca="1" t="shared" si="36"/>
        <v>2</v>
      </c>
      <c r="AF7" s="93">
        <f ca="1" t="shared" si="37"/>
        <v>2</v>
      </c>
      <c r="AG7" s="93">
        <f ca="1" t="shared" si="38"/>
        <v>2</v>
      </c>
      <c r="AH7" s="93">
        <f ca="1" t="shared" si="39"/>
        <v>3</v>
      </c>
      <c r="AI7" s="93">
        <f ca="1" t="shared" si="40"/>
        <v>2</v>
      </c>
      <c r="AJ7" s="93">
        <f ca="1" t="shared" si="41"/>
        <v>3</v>
      </c>
      <c r="AK7" s="93">
        <f ca="1" t="shared" si="42"/>
        <v>2</v>
      </c>
      <c r="AL7" s="93">
        <f ca="1" t="shared" si="43"/>
        <v>147</v>
      </c>
      <c r="AN7" s="99">
        <v>3</v>
      </c>
      <c r="AO7" s="99">
        <f ca="1">VLOOKUP(AN7,参照表!$A$1:参照表!$C$113,2,0)</f>
        <v>3</v>
      </c>
      <c r="AP7" s="99">
        <f ca="1" t="shared" si="44"/>
        <v>2</v>
      </c>
      <c r="AQ7" s="99">
        <f ca="1" t="shared" si="45"/>
        <v>2</v>
      </c>
      <c r="AR7" s="99">
        <f ca="1" t="shared" si="46"/>
        <v>2</v>
      </c>
      <c r="AS7" s="99">
        <f ca="1" t="shared" si="47"/>
        <v>2</v>
      </c>
      <c r="AT7" s="99">
        <f ca="1" t="shared" si="48"/>
        <v>2</v>
      </c>
      <c r="AU7" s="99">
        <f ca="1" t="shared" si="49"/>
        <v>4</v>
      </c>
      <c r="AV7" s="99">
        <f ca="1" t="shared" si="50"/>
        <v>2</v>
      </c>
      <c r="AW7" s="99">
        <f ca="1" t="shared" si="51"/>
        <v>4</v>
      </c>
      <c r="AX7" s="99">
        <f ca="1" t="shared" si="52"/>
        <v>3</v>
      </c>
      <c r="AY7" s="99">
        <f ca="1" t="shared" si="53"/>
        <v>185</v>
      </c>
      <c r="BA7" s="105">
        <v>3</v>
      </c>
      <c r="BB7" s="105">
        <f ca="1" t="shared" si="54"/>
        <v>4</v>
      </c>
      <c r="BC7" s="105">
        <f ca="1" t="shared" si="55"/>
        <v>3</v>
      </c>
      <c r="BD7" s="105">
        <f ca="1" t="shared" si="56"/>
        <v>3</v>
      </c>
      <c r="BE7" s="105">
        <f ca="1" t="shared" si="57"/>
        <v>3</v>
      </c>
      <c r="BF7" s="105">
        <f ca="1" t="shared" si="58"/>
        <v>3</v>
      </c>
      <c r="BG7" s="105">
        <f ca="1" t="shared" si="59"/>
        <v>3</v>
      </c>
      <c r="BH7" s="105">
        <f ca="1" t="shared" si="60"/>
        <v>5</v>
      </c>
      <c r="BI7" s="105">
        <f ca="1" t="shared" si="61"/>
        <v>3</v>
      </c>
      <c r="BJ7" s="105">
        <f ca="1" t="shared" si="62"/>
        <v>5</v>
      </c>
      <c r="BK7" s="105">
        <f ca="1" t="shared" si="63"/>
        <v>4</v>
      </c>
      <c r="BL7" s="105">
        <f ca="1" t="shared" si="64"/>
        <v>237</v>
      </c>
      <c r="BN7" s="111">
        <v>3</v>
      </c>
      <c r="BO7" s="111">
        <f ca="1" t="shared" si="65"/>
        <v>5</v>
      </c>
      <c r="BP7" s="111">
        <f ca="1" t="shared" si="66"/>
        <v>3</v>
      </c>
      <c r="BQ7" s="111">
        <f ca="1" t="shared" si="67"/>
        <v>3</v>
      </c>
      <c r="BR7" s="111">
        <f ca="1" t="shared" si="68"/>
        <v>3</v>
      </c>
      <c r="BS7" s="111">
        <f ca="1" t="shared" si="69"/>
        <v>3</v>
      </c>
      <c r="BT7" s="111">
        <f ca="1" t="shared" si="70"/>
        <v>3</v>
      </c>
      <c r="BU7" s="111">
        <f ca="1" t="shared" si="71"/>
        <v>7</v>
      </c>
      <c r="BV7" s="111">
        <f ca="1" t="shared" si="72"/>
        <v>3</v>
      </c>
      <c r="BW7" s="111">
        <f ca="1" t="shared" si="73"/>
        <v>7</v>
      </c>
      <c r="BX7" s="111">
        <f ca="1" t="shared" si="74"/>
        <v>5</v>
      </c>
      <c r="BY7" s="111">
        <f ca="1" t="shared" si="75"/>
        <v>304</v>
      </c>
      <c r="CA7" s="117">
        <v>3</v>
      </c>
      <c r="CB7" s="117">
        <f ca="1" t="shared" si="76"/>
        <v>6</v>
      </c>
      <c r="CC7" s="117">
        <f ca="1" t="shared" si="77"/>
        <v>4</v>
      </c>
      <c r="CD7" s="117">
        <f ca="1" t="shared" si="78"/>
        <v>4</v>
      </c>
      <c r="CE7" s="117">
        <f ca="1" t="shared" si="79"/>
        <v>4</v>
      </c>
      <c r="CF7" s="117">
        <f ca="1" t="shared" si="80"/>
        <v>4</v>
      </c>
      <c r="CG7" s="117">
        <f ca="1" t="shared" si="81"/>
        <v>4</v>
      </c>
      <c r="CH7" s="117">
        <f ca="1" t="shared" si="82"/>
        <v>9</v>
      </c>
      <c r="CI7" s="117">
        <f ca="1" t="shared" si="83"/>
        <v>4</v>
      </c>
      <c r="CJ7" s="117">
        <f ca="1" t="shared" si="84"/>
        <v>9</v>
      </c>
      <c r="CK7" s="117">
        <f ca="1" t="shared" si="85"/>
        <v>6</v>
      </c>
      <c r="CL7" s="117">
        <f ca="1" t="shared" si="86"/>
        <v>398</v>
      </c>
    </row>
    <row r="8" ht="16.5" spans="1:90">
      <c r="A8" s="78">
        <v>4</v>
      </c>
      <c r="B8" s="78">
        <f ca="1" t="shared" si="11"/>
        <v>2</v>
      </c>
      <c r="C8" s="78">
        <f ca="1" t="shared" si="12"/>
        <v>1</v>
      </c>
      <c r="D8" s="78">
        <f ca="1" t="shared" si="13"/>
        <v>1</v>
      </c>
      <c r="E8" s="78">
        <f ca="1" t="shared" si="14"/>
        <v>1</v>
      </c>
      <c r="F8" s="78">
        <f ca="1" t="shared" si="15"/>
        <v>1</v>
      </c>
      <c r="G8" s="78">
        <f ca="1" t="shared" si="16"/>
        <v>1</v>
      </c>
      <c r="H8" s="78">
        <f ca="1" t="shared" si="17"/>
        <v>2</v>
      </c>
      <c r="I8" s="78">
        <f ca="1" t="shared" si="18"/>
        <v>1</v>
      </c>
      <c r="J8" s="78">
        <f ca="1" t="shared" si="19"/>
        <v>2</v>
      </c>
      <c r="K8" s="78">
        <f ca="1" t="shared" si="20"/>
        <v>2</v>
      </c>
      <c r="L8" s="78">
        <f ca="1" t="shared" si="21"/>
        <v>95</v>
      </c>
      <c r="N8" s="87">
        <v>4</v>
      </c>
      <c r="O8" s="87">
        <f ca="1" t="shared" si="22"/>
        <v>2</v>
      </c>
      <c r="P8" s="87">
        <f ca="1" t="shared" si="23"/>
        <v>1</v>
      </c>
      <c r="Q8" s="87">
        <f ca="1" t="shared" si="24"/>
        <v>1</v>
      </c>
      <c r="R8" s="87">
        <f ca="1" t="shared" si="25"/>
        <v>1</v>
      </c>
      <c r="S8" s="87">
        <f ca="1" t="shared" si="26"/>
        <v>1</v>
      </c>
      <c r="T8" s="87">
        <f ca="1" t="shared" si="27"/>
        <v>1</v>
      </c>
      <c r="U8" s="87">
        <f ca="1" t="shared" si="28"/>
        <v>3</v>
      </c>
      <c r="V8" s="87">
        <f ca="1" t="shared" si="29"/>
        <v>1</v>
      </c>
      <c r="W8" s="87">
        <f ca="1" t="shared" si="30"/>
        <v>3</v>
      </c>
      <c r="X8" s="87">
        <f ca="1" t="shared" si="31"/>
        <v>2</v>
      </c>
      <c r="Y8" s="87">
        <f ca="1" t="shared" si="32"/>
        <v>119</v>
      </c>
      <c r="AA8" s="93">
        <v>4</v>
      </c>
      <c r="AB8" s="93">
        <f ca="1" t="shared" si="33"/>
        <v>2</v>
      </c>
      <c r="AC8" s="93">
        <f ca="1" t="shared" si="34"/>
        <v>2</v>
      </c>
      <c r="AD8" s="93">
        <f ca="1" t="shared" si="35"/>
        <v>2</v>
      </c>
      <c r="AE8" s="93">
        <f ca="1" t="shared" si="36"/>
        <v>2</v>
      </c>
      <c r="AF8" s="93">
        <f ca="1" t="shared" si="37"/>
        <v>2</v>
      </c>
      <c r="AG8" s="93">
        <f ca="1" t="shared" si="38"/>
        <v>2</v>
      </c>
      <c r="AH8" s="93">
        <f ca="1" t="shared" si="39"/>
        <v>3</v>
      </c>
      <c r="AI8" s="93">
        <f ca="1" t="shared" si="40"/>
        <v>2</v>
      </c>
      <c r="AJ8" s="93">
        <f ca="1" t="shared" si="41"/>
        <v>3</v>
      </c>
      <c r="AK8" s="93">
        <f ca="1" t="shared" si="42"/>
        <v>2</v>
      </c>
      <c r="AL8" s="93">
        <f ca="1" t="shared" si="43"/>
        <v>147</v>
      </c>
      <c r="AN8" s="99">
        <v>4</v>
      </c>
      <c r="AO8" s="99">
        <f ca="1">VLOOKUP(AN8,参照表!$A$1:参照表!$C$113,2,0)</f>
        <v>3</v>
      </c>
      <c r="AP8" s="99">
        <f ca="1" t="shared" si="44"/>
        <v>2</v>
      </c>
      <c r="AQ8" s="99">
        <f ca="1" t="shared" si="45"/>
        <v>2</v>
      </c>
      <c r="AR8" s="99">
        <f ca="1" t="shared" si="46"/>
        <v>2</v>
      </c>
      <c r="AS8" s="99">
        <f ca="1" t="shared" si="47"/>
        <v>2</v>
      </c>
      <c r="AT8" s="99">
        <f ca="1" t="shared" si="48"/>
        <v>2</v>
      </c>
      <c r="AU8" s="99">
        <f ca="1" t="shared" si="49"/>
        <v>4</v>
      </c>
      <c r="AV8" s="99">
        <f ca="1" t="shared" si="50"/>
        <v>2</v>
      </c>
      <c r="AW8" s="99">
        <f ca="1" t="shared" si="51"/>
        <v>4</v>
      </c>
      <c r="AX8" s="99">
        <f ca="1" t="shared" si="52"/>
        <v>3</v>
      </c>
      <c r="AY8" s="99">
        <f ca="1" t="shared" si="53"/>
        <v>185</v>
      </c>
      <c r="BA8" s="105">
        <v>4</v>
      </c>
      <c r="BB8" s="105">
        <f ca="1" t="shared" si="54"/>
        <v>4</v>
      </c>
      <c r="BC8" s="105">
        <f ca="1" t="shared" si="55"/>
        <v>3</v>
      </c>
      <c r="BD8" s="105">
        <f ca="1" t="shared" si="56"/>
        <v>3</v>
      </c>
      <c r="BE8" s="105">
        <f ca="1" t="shared" si="57"/>
        <v>3</v>
      </c>
      <c r="BF8" s="105">
        <f ca="1" t="shared" si="58"/>
        <v>3</v>
      </c>
      <c r="BG8" s="105">
        <f ca="1" t="shared" si="59"/>
        <v>3</v>
      </c>
      <c r="BH8" s="105">
        <f ca="1" t="shared" si="60"/>
        <v>5</v>
      </c>
      <c r="BI8" s="105">
        <f ca="1" t="shared" si="61"/>
        <v>3</v>
      </c>
      <c r="BJ8" s="105">
        <f ca="1" t="shared" si="62"/>
        <v>5</v>
      </c>
      <c r="BK8" s="105">
        <f ca="1" t="shared" si="63"/>
        <v>4</v>
      </c>
      <c r="BL8" s="105">
        <f ca="1" t="shared" si="64"/>
        <v>237</v>
      </c>
      <c r="BN8" s="111">
        <v>4</v>
      </c>
      <c r="BO8" s="111">
        <f ca="1" t="shared" si="65"/>
        <v>5</v>
      </c>
      <c r="BP8" s="111">
        <f ca="1" t="shared" si="66"/>
        <v>3</v>
      </c>
      <c r="BQ8" s="111">
        <f ca="1" t="shared" si="67"/>
        <v>3</v>
      </c>
      <c r="BR8" s="111">
        <f ca="1" t="shared" si="68"/>
        <v>3</v>
      </c>
      <c r="BS8" s="111">
        <f ca="1" t="shared" si="69"/>
        <v>3</v>
      </c>
      <c r="BT8" s="111">
        <f ca="1" t="shared" si="70"/>
        <v>3</v>
      </c>
      <c r="BU8" s="111">
        <f ca="1" t="shared" si="71"/>
        <v>7</v>
      </c>
      <c r="BV8" s="111">
        <f ca="1" t="shared" si="72"/>
        <v>3</v>
      </c>
      <c r="BW8" s="111">
        <f ca="1" t="shared" si="73"/>
        <v>7</v>
      </c>
      <c r="BX8" s="111">
        <f ca="1" t="shared" si="74"/>
        <v>5</v>
      </c>
      <c r="BY8" s="111">
        <f ca="1" t="shared" si="75"/>
        <v>304</v>
      </c>
      <c r="CA8" s="117">
        <v>4</v>
      </c>
      <c r="CB8" s="117">
        <f ca="1" t="shared" si="76"/>
        <v>6</v>
      </c>
      <c r="CC8" s="117">
        <f ca="1" t="shared" si="77"/>
        <v>4</v>
      </c>
      <c r="CD8" s="117">
        <f ca="1" t="shared" si="78"/>
        <v>4</v>
      </c>
      <c r="CE8" s="117">
        <f ca="1" t="shared" si="79"/>
        <v>4</v>
      </c>
      <c r="CF8" s="117">
        <f ca="1" t="shared" si="80"/>
        <v>4</v>
      </c>
      <c r="CG8" s="117">
        <f ca="1" t="shared" si="81"/>
        <v>4</v>
      </c>
      <c r="CH8" s="117">
        <f ca="1" t="shared" si="82"/>
        <v>9</v>
      </c>
      <c r="CI8" s="117">
        <f ca="1" t="shared" si="83"/>
        <v>4</v>
      </c>
      <c r="CJ8" s="117">
        <f ca="1" t="shared" si="84"/>
        <v>9</v>
      </c>
      <c r="CK8" s="117">
        <f ca="1" t="shared" si="85"/>
        <v>6</v>
      </c>
      <c r="CL8" s="117">
        <f ca="1" t="shared" si="86"/>
        <v>398</v>
      </c>
    </row>
    <row r="9" ht="16.5" spans="1:90">
      <c r="A9" s="78">
        <v>5</v>
      </c>
      <c r="B9" s="78">
        <f ca="1" t="shared" si="11"/>
        <v>2</v>
      </c>
      <c r="C9" s="78">
        <f ca="1" t="shared" si="12"/>
        <v>1</v>
      </c>
      <c r="D9" s="78">
        <f ca="1" t="shared" si="13"/>
        <v>1</v>
      </c>
      <c r="E9" s="78">
        <f ca="1" t="shared" si="14"/>
        <v>1</v>
      </c>
      <c r="F9" s="78">
        <f ca="1" t="shared" si="15"/>
        <v>1</v>
      </c>
      <c r="G9" s="78">
        <f ca="1" t="shared" si="16"/>
        <v>1</v>
      </c>
      <c r="H9" s="78">
        <f ca="1" t="shared" si="17"/>
        <v>2</v>
      </c>
      <c r="I9" s="78">
        <f ca="1" t="shared" si="18"/>
        <v>1</v>
      </c>
      <c r="J9" s="78">
        <f ca="1" t="shared" si="19"/>
        <v>2</v>
      </c>
      <c r="K9" s="78">
        <f ca="1" t="shared" si="20"/>
        <v>2</v>
      </c>
      <c r="L9" s="78">
        <f ca="1" t="shared" si="21"/>
        <v>95</v>
      </c>
      <c r="N9" s="87">
        <v>5</v>
      </c>
      <c r="O9" s="87">
        <f ca="1" t="shared" si="22"/>
        <v>2</v>
      </c>
      <c r="P9" s="87">
        <f ca="1" t="shared" si="23"/>
        <v>1</v>
      </c>
      <c r="Q9" s="87">
        <f ca="1" t="shared" si="24"/>
        <v>1</v>
      </c>
      <c r="R9" s="87">
        <f ca="1" t="shared" si="25"/>
        <v>1</v>
      </c>
      <c r="S9" s="87">
        <f ca="1" t="shared" si="26"/>
        <v>1</v>
      </c>
      <c r="T9" s="87">
        <f ca="1" t="shared" si="27"/>
        <v>1</v>
      </c>
      <c r="U9" s="87">
        <f ca="1" t="shared" si="28"/>
        <v>3</v>
      </c>
      <c r="V9" s="87">
        <f ca="1" t="shared" si="29"/>
        <v>1</v>
      </c>
      <c r="W9" s="87">
        <f ca="1" t="shared" si="30"/>
        <v>3</v>
      </c>
      <c r="X9" s="87">
        <f ca="1" t="shared" si="31"/>
        <v>2</v>
      </c>
      <c r="Y9" s="87">
        <f ca="1" t="shared" si="32"/>
        <v>119</v>
      </c>
      <c r="AA9" s="93">
        <v>5</v>
      </c>
      <c r="AB9" s="93">
        <f ca="1" t="shared" si="33"/>
        <v>2</v>
      </c>
      <c r="AC9" s="93">
        <f ca="1" t="shared" si="34"/>
        <v>2</v>
      </c>
      <c r="AD9" s="93">
        <f ca="1" t="shared" si="35"/>
        <v>2</v>
      </c>
      <c r="AE9" s="93">
        <f ca="1" t="shared" si="36"/>
        <v>2</v>
      </c>
      <c r="AF9" s="93">
        <f ca="1" t="shared" si="37"/>
        <v>2</v>
      </c>
      <c r="AG9" s="93">
        <f ca="1" t="shared" si="38"/>
        <v>2</v>
      </c>
      <c r="AH9" s="93">
        <f ca="1" t="shared" si="39"/>
        <v>3</v>
      </c>
      <c r="AI9" s="93">
        <f ca="1" t="shared" si="40"/>
        <v>2</v>
      </c>
      <c r="AJ9" s="93">
        <f ca="1" t="shared" si="41"/>
        <v>3</v>
      </c>
      <c r="AK9" s="93">
        <f ca="1" t="shared" si="42"/>
        <v>2</v>
      </c>
      <c r="AL9" s="93">
        <f ca="1" t="shared" si="43"/>
        <v>147</v>
      </c>
      <c r="AN9" s="99">
        <v>5</v>
      </c>
      <c r="AO9" s="99">
        <f ca="1">VLOOKUP(AN9,参照表!$A$1:参照表!$C$113,2,0)</f>
        <v>3</v>
      </c>
      <c r="AP9" s="99">
        <f ca="1" t="shared" si="44"/>
        <v>2</v>
      </c>
      <c r="AQ9" s="99">
        <f ca="1" t="shared" si="45"/>
        <v>2</v>
      </c>
      <c r="AR9" s="99">
        <f ca="1" t="shared" si="46"/>
        <v>2</v>
      </c>
      <c r="AS9" s="99">
        <f ca="1" t="shared" si="47"/>
        <v>2</v>
      </c>
      <c r="AT9" s="99">
        <f ca="1" t="shared" si="48"/>
        <v>2</v>
      </c>
      <c r="AU9" s="99">
        <f ca="1" t="shared" si="49"/>
        <v>4</v>
      </c>
      <c r="AV9" s="99">
        <f ca="1" t="shared" si="50"/>
        <v>2</v>
      </c>
      <c r="AW9" s="99">
        <f ca="1" t="shared" si="51"/>
        <v>4</v>
      </c>
      <c r="AX9" s="99">
        <f ca="1" t="shared" si="52"/>
        <v>3</v>
      </c>
      <c r="AY9" s="99">
        <f ca="1" t="shared" si="53"/>
        <v>185</v>
      </c>
      <c r="BA9" s="105">
        <v>5</v>
      </c>
      <c r="BB9" s="105">
        <f ca="1" t="shared" si="54"/>
        <v>4</v>
      </c>
      <c r="BC9" s="105">
        <f ca="1" t="shared" si="55"/>
        <v>3</v>
      </c>
      <c r="BD9" s="105">
        <f ca="1" t="shared" si="56"/>
        <v>3</v>
      </c>
      <c r="BE9" s="105">
        <f ca="1" t="shared" si="57"/>
        <v>3</v>
      </c>
      <c r="BF9" s="105">
        <f ca="1" t="shared" si="58"/>
        <v>3</v>
      </c>
      <c r="BG9" s="105">
        <f ca="1" t="shared" si="59"/>
        <v>3</v>
      </c>
      <c r="BH9" s="105">
        <f ca="1" t="shared" si="60"/>
        <v>5</v>
      </c>
      <c r="BI9" s="105">
        <f ca="1" t="shared" si="61"/>
        <v>3</v>
      </c>
      <c r="BJ9" s="105">
        <f ca="1" t="shared" si="62"/>
        <v>5</v>
      </c>
      <c r="BK9" s="105">
        <f ca="1" t="shared" si="63"/>
        <v>4</v>
      </c>
      <c r="BL9" s="105">
        <f ca="1" t="shared" si="64"/>
        <v>237</v>
      </c>
      <c r="BN9" s="111">
        <v>5</v>
      </c>
      <c r="BO9" s="111">
        <f ca="1" t="shared" si="65"/>
        <v>5</v>
      </c>
      <c r="BP9" s="111">
        <f ca="1" t="shared" si="66"/>
        <v>3</v>
      </c>
      <c r="BQ9" s="111">
        <f ca="1" t="shared" si="67"/>
        <v>3</v>
      </c>
      <c r="BR9" s="111">
        <f ca="1" t="shared" si="68"/>
        <v>3</v>
      </c>
      <c r="BS9" s="111">
        <f ca="1" t="shared" si="69"/>
        <v>3</v>
      </c>
      <c r="BT9" s="111">
        <f ca="1" t="shared" si="70"/>
        <v>3</v>
      </c>
      <c r="BU9" s="111">
        <f ca="1" t="shared" si="71"/>
        <v>7</v>
      </c>
      <c r="BV9" s="111">
        <f ca="1" t="shared" si="72"/>
        <v>3</v>
      </c>
      <c r="BW9" s="111">
        <f ca="1" t="shared" si="73"/>
        <v>7</v>
      </c>
      <c r="BX9" s="111">
        <f ca="1" t="shared" si="74"/>
        <v>5</v>
      </c>
      <c r="BY9" s="111">
        <f ca="1" t="shared" si="75"/>
        <v>304</v>
      </c>
      <c r="CA9" s="117">
        <v>5</v>
      </c>
      <c r="CB9" s="117">
        <f ca="1" t="shared" si="76"/>
        <v>6</v>
      </c>
      <c r="CC9" s="117">
        <f ca="1" t="shared" si="77"/>
        <v>4</v>
      </c>
      <c r="CD9" s="117">
        <f ca="1" t="shared" si="78"/>
        <v>4</v>
      </c>
      <c r="CE9" s="117">
        <f ca="1" t="shared" si="79"/>
        <v>4</v>
      </c>
      <c r="CF9" s="117">
        <f ca="1" t="shared" si="80"/>
        <v>4</v>
      </c>
      <c r="CG9" s="117">
        <f ca="1" t="shared" si="81"/>
        <v>4</v>
      </c>
      <c r="CH9" s="117">
        <f ca="1" t="shared" si="82"/>
        <v>9</v>
      </c>
      <c r="CI9" s="117">
        <f ca="1" t="shared" si="83"/>
        <v>4</v>
      </c>
      <c r="CJ9" s="117">
        <f ca="1" t="shared" si="84"/>
        <v>9</v>
      </c>
      <c r="CK9" s="117">
        <f ca="1" t="shared" si="85"/>
        <v>6</v>
      </c>
      <c r="CL9" s="117">
        <f ca="1" t="shared" si="86"/>
        <v>398</v>
      </c>
    </row>
    <row r="10" ht="16.5" spans="1:90">
      <c r="A10" s="78">
        <v>6</v>
      </c>
      <c r="B10" s="78">
        <f ca="1" t="shared" si="11"/>
        <v>2</v>
      </c>
      <c r="C10" s="78">
        <f ca="1" t="shared" si="12"/>
        <v>1</v>
      </c>
      <c r="D10" s="78">
        <f ca="1" t="shared" si="13"/>
        <v>1</v>
      </c>
      <c r="E10" s="78">
        <f ca="1" t="shared" si="14"/>
        <v>1</v>
      </c>
      <c r="F10" s="78">
        <f ca="1" t="shared" si="15"/>
        <v>1</v>
      </c>
      <c r="G10" s="78">
        <f ca="1" t="shared" si="16"/>
        <v>1</v>
      </c>
      <c r="H10" s="78">
        <f ca="1" t="shared" si="17"/>
        <v>2</v>
      </c>
      <c r="I10" s="78">
        <f ca="1" t="shared" si="18"/>
        <v>1</v>
      </c>
      <c r="J10" s="78">
        <f ca="1" t="shared" si="19"/>
        <v>2</v>
      </c>
      <c r="K10" s="78">
        <f ca="1" t="shared" si="20"/>
        <v>2</v>
      </c>
      <c r="L10" s="78">
        <f ca="1" t="shared" si="21"/>
        <v>95</v>
      </c>
      <c r="N10" s="87">
        <v>6</v>
      </c>
      <c r="O10" s="87">
        <f ca="1" t="shared" si="22"/>
        <v>2</v>
      </c>
      <c r="P10" s="87">
        <f ca="1" t="shared" si="23"/>
        <v>1</v>
      </c>
      <c r="Q10" s="87">
        <f ca="1" t="shared" si="24"/>
        <v>1</v>
      </c>
      <c r="R10" s="87">
        <f ca="1" t="shared" si="25"/>
        <v>1</v>
      </c>
      <c r="S10" s="87">
        <f ca="1" t="shared" si="26"/>
        <v>1</v>
      </c>
      <c r="T10" s="87">
        <f ca="1" t="shared" si="27"/>
        <v>1</v>
      </c>
      <c r="U10" s="87">
        <f ca="1" t="shared" si="28"/>
        <v>3</v>
      </c>
      <c r="V10" s="87">
        <f ca="1" t="shared" si="29"/>
        <v>1</v>
      </c>
      <c r="W10" s="87">
        <f ca="1" t="shared" si="30"/>
        <v>3</v>
      </c>
      <c r="X10" s="87">
        <f ca="1" t="shared" si="31"/>
        <v>2</v>
      </c>
      <c r="Y10" s="87">
        <f ca="1" t="shared" si="32"/>
        <v>119</v>
      </c>
      <c r="AA10" s="93">
        <v>6</v>
      </c>
      <c r="AB10" s="93">
        <f ca="1" t="shared" si="33"/>
        <v>2</v>
      </c>
      <c r="AC10" s="93">
        <f ca="1" t="shared" si="34"/>
        <v>2</v>
      </c>
      <c r="AD10" s="93">
        <f ca="1" t="shared" si="35"/>
        <v>2</v>
      </c>
      <c r="AE10" s="93">
        <f ca="1" t="shared" si="36"/>
        <v>2</v>
      </c>
      <c r="AF10" s="93">
        <f ca="1" t="shared" si="37"/>
        <v>2</v>
      </c>
      <c r="AG10" s="93">
        <f ca="1" t="shared" si="38"/>
        <v>2</v>
      </c>
      <c r="AH10" s="93">
        <f ca="1" t="shared" si="39"/>
        <v>3</v>
      </c>
      <c r="AI10" s="93">
        <f ca="1" t="shared" si="40"/>
        <v>2</v>
      </c>
      <c r="AJ10" s="93">
        <f ca="1" t="shared" si="41"/>
        <v>3</v>
      </c>
      <c r="AK10" s="93">
        <f ca="1" t="shared" si="42"/>
        <v>2</v>
      </c>
      <c r="AL10" s="93">
        <f ca="1" t="shared" si="43"/>
        <v>147</v>
      </c>
      <c r="AN10" s="99">
        <v>6</v>
      </c>
      <c r="AO10" s="99">
        <f ca="1">VLOOKUP(AN10,参照表!$A$1:参照表!$C$113,2,0)</f>
        <v>3</v>
      </c>
      <c r="AP10" s="99">
        <f ca="1" t="shared" si="44"/>
        <v>2</v>
      </c>
      <c r="AQ10" s="99">
        <f ca="1" t="shared" si="45"/>
        <v>2</v>
      </c>
      <c r="AR10" s="99">
        <f ca="1" t="shared" si="46"/>
        <v>2</v>
      </c>
      <c r="AS10" s="99">
        <f ca="1" t="shared" si="47"/>
        <v>2</v>
      </c>
      <c r="AT10" s="99">
        <f ca="1" t="shared" si="48"/>
        <v>2</v>
      </c>
      <c r="AU10" s="99">
        <f ca="1" t="shared" si="49"/>
        <v>4</v>
      </c>
      <c r="AV10" s="99">
        <f ca="1" t="shared" si="50"/>
        <v>2</v>
      </c>
      <c r="AW10" s="99">
        <f ca="1" t="shared" si="51"/>
        <v>4</v>
      </c>
      <c r="AX10" s="99">
        <f ca="1" t="shared" si="52"/>
        <v>3</v>
      </c>
      <c r="AY10" s="99">
        <f ca="1" t="shared" si="53"/>
        <v>185</v>
      </c>
      <c r="BA10" s="105">
        <v>6</v>
      </c>
      <c r="BB10" s="105">
        <f ca="1" t="shared" si="54"/>
        <v>4</v>
      </c>
      <c r="BC10" s="105">
        <f ca="1" t="shared" si="55"/>
        <v>3</v>
      </c>
      <c r="BD10" s="105">
        <f ca="1" t="shared" si="56"/>
        <v>3</v>
      </c>
      <c r="BE10" s="105">
        <f ca="1" t="shared" si="57"/>
        <v>3</v>
      </c>
      <c r="BF10" s="105">
        <f ca="1" t="shared" si="58"/>
        <v>3</v>
      </c>
      <c r="BG10" s="105">
        <f ca="1" t="shared" si="59"/>
        <v>3</v>
      </c>
      <c r="BH10" s="105">
        <f ca="1" t="shared" si="60"/>
        <v>5</v>
      </c>
      <c r="BI10" s="105">
        <f ca="1" t="shared" si="61"/>
        <v>3</v>
      </c>
      <c r="BJ10" s="105">
        <f ca="1" t="shared" si="62"/>
        <v>5</v>
      </c>
      <c r="BK10" s="105">
        <f ca="1" t="shared" si="63"/>
        <v>4</v>
      </c>
      <c r="BL10" s="105">
        <f ca="1" t="shared" si="64"/>
        <v>237</v>
      </c>
      <c r="BN10" s="111">
        <v>6</v>
      </c>
      <c r="BO10" s="111">
        <f ca="1" t="shared" si="65"/>
        <v>5</v>
      </c>
      <c r="BP10" s="111">
        <f ca="1" t="shared" si="66"/>
        <v>3</v>
      </c>
      <c r="BQ10" s="111">
        <f ca="1" t="shared" si="67"/>
        <v>3</v>
      </c>
      <c r="BR10" s="111">
        <f ca="1" t="shared" si="68"/>
        <v>3</v>
      </c>
      <c r="BS10" s="111">
        <f ca="1" t="shared" si="69"/>
        <v>3</v>
      </c>
      <c r="BT10" s="111">
        <f ca="1" t="shared" si="70"/>
        <v>3</v>
      </c>
      <c r="BU10" s="111">
        <f ca="1" t="shared" si="71"/>
        <v>7</v>
      </c>
      <c r="BV10" s="111">
        <f ca="1" t="shared" si="72"/>
        <v>3</v>
      </c>
      <c r="BW10" s="111">
        <f ca="1" t="shared" si="73"/>
        <v>7</v>
      </c>
      <c r="BX10" s="111">
        <f ca="1" t="shared" si="74"/>
        <v>5</v>
      </c>
      <c r="BY10" s="111">
        <f ca="1" t="shared" si="75"/>
        <v>304</v>
      </c>
      <c r="CA10" s="117">
        <v>6</v>
      </c>
      <c r="CB10" s="117">
        <f ca="1" t="shared" si="76"/>
        <v>6</v>
      </c>
      <c r="CC10" s="117">
        <f ca="1" t="shared" si="77"/>
        <v>4</v>
      </c>
      <c r="CD10" s="117">
        <f ca="1" t="shared" si="78"/>
        <v>4</v>
      </c>
      <c r="CE10" s="117">
        <f ca="1" t="shared" si="79"/>
        <v>4</v>
      </c>
      <c r="CF10" s="117">
        <f ca="1" t="shared" si="80"/>
        <v>4</v>
      </c>
      <c r="CG10" s="117">
        <f ca="1" t="shared" si="81"/>
        <v>4</v>
      </c>
      <c r="CH10" s="117">
        <f ca="1" t="shared" si="82"/>
        <v>9</v>
      </c>
      <c r="CI10" s="117">
        <f ca="1" t="shared" si="83"/>
        <v>4</v>
      </c>
      <c r="CJ10" s="117">
        <f ca="1" t="shared" si="84"/>
        <v>9</v>
      </c>
      <c r="CK10" s="117">
        <f ca="1" t="shared" si="85"/>
        <v>6</v>
      </c>
      <c r="CL10" s="117">
        <f ca="1" t="shared" si="86"/>
        <v>398</v>
      </c>
    </row>
    <row r="11" ht="16.5" spans="1:90">
      <c r="A11" s="78">
        <v>7</v>
      </c>
      <c r="B11" s="78">
        <f ca="1" t="shared" si="11"/>
        <v>2</v>
      </c>
      <c r="C11" s="78">
        <f ca="1" t="shared" si="12"/>
        <v>1</v>
      </c>
      <c r="D11" s="78">
        <f ca="1" t="shared" si="13"/>
        <v>1</v>
      </c>
      <c r="E11" s="78">
        <f ca="1" t="shared" si="14"/>
        <v>1</v>
      </c>
      <c r="F11" s="78">
        <f ca="1" t="shared" si="15"/>
        <v>1</v>
      </c>
      <c r="G11" s="78">
        <f ca="1" t="shared" si="16"/>
        <v>1</v>
      </c>
      <c r="H11" s="78">
        <f ca="1" t="shared" si="17"/>
        <v>2</v>
      </c>
      <c r="I11" s="78">
        <f ca="1" t="shared" si="18"/>
        <v>1</v>
      </c>
      <c r="J11" s="78">
        <f ca="1" t="shared" si="19"/>
        <v>2</v>
      </c>
      <c r="K11" s="78">
        <f ca="1" t="shared" si="20"/>
        <v>2</v>
      </c>
      <c r="L11" s="78">
        <f ca="1" t="shared" si="21"/>
        <v>95</v>
      </c>
      <c r="N11" s="87">
        <v>7</v>
      </c>
      <c r="O11" s="87">
        <f ca="1" t="shared" si="22"/>
        <v>2</v>
      </c>
      <c r="P11" s="87">
        <f ca="1" t="shared" si="23"/>
        <v>1</v>
      </c>
      <c r="Q11" s="87">
        <f ca="1" t="shared" si="24"/>
        <v>1</v>
      </c>
      <c r="R11" s="87">
        <f ca="1" t="shared" si="25"/>
        <v>1</v>
      </c>
      <c r="S11" s="87">
        <f ca="1" t="shared" si="26"/>
        <v>1</v>
      </c>
      <c r="T11" s="87">
        <f ca="1" t="shared" si="27"/>
        <v>1</v>
      </c>
      <c r="U11" s="87">
        <f ca="1" t="shared" si="28"/>
        <v>3</v>
      </c>
      <c r="V11" s="87">
        <f ca="1" t="shared" si="29"/>
        <v>1</v>
      </c>
      <c r="W11" s="87">
        <f ca="1" t="shared" si="30"/>
        <v>3</v>
      </c>
      <c r="X11" s="87">
        <f ca="1" t="shared" si="31"/>
        <v>2</v>
      </c>
      <c r="Y11" s="87">
        <f ca="1" t="shared" si="32"/>
        <v>119</v>
      </c>
      <c r="AA11" s="93">
        <v>7</v>
      </c>
      <c r="AB11" s="93">
        <f ca="1" t="shared" si="33"/>
        <v>2</v>
      </c>
      <c r="AC11" s="93">
        <f ca="1" t="shared" si="34"/>
        <v>2</v>
      </c>
      <c r="AD11" s="93">
        <f ca="1" t="shared" si="35"/>
        <v>2</v>
      </c>
      <c r="AE11" s="93">
        <f ca="1" t="shared" si="36"/>
        <v>2</v>
      </c>
      <c r="AF11" s="93">
        <f ca="1" t="shared" si="37"/>
        <v>2</v>
      </c>
      <c r="AG11" s="93">
        <f ca="1" t="shared" si="38"/>
        <v>2</v>
      </c>
      <c r="AH11" s="93">
        <f ca="1" t="shared" si="39"/>
        <v>3</v>
      </c>
      <c r="AI11" s="93">
        <f ca="1" t="shared" si="40"/>
        <v>2</v>
      </c>
      <c r="AJ11" s="93">
        <f ca="1" t="shared" si="41"/>
        <v>3</v>
      </c>
      <c r="AK11" s="93">
        <f ca="1" t="shared" si="42"/>
        <v>2</v>
      </c>
      <c r="AL11" s="93">
        <f ca="1" t="shared" si="43"/>
        <v>147</v>
      </c>
      <c r="AN11" s="99">
        <v>7</v>
      </c>
      <c r="AO11" s="99">
        <f ca="1">VLOOKUP(AN11,参照表!$A$1:参照表!$C$113,2,0)</f>
        <v>3</v>
      </c>
      <c r="AP11" s="99">
        <f ca="1" t="shared" si="44"/>
        <v>2</v>
      </c>
      <c r="AQ11" s="99">
        <f ca="1" t="shared" si="45"/>
        <v>2</v>
      </c>
      <c r="AR11" s="99">
        <f ca="1" t="shared" si="46"/>
        <v>2</v>
      </c>
      <c r="AS11" s="99">
        <f ca="1" t="shared" si="47"/>
        <v>2</v>
      </c>
      <c r="AT11" s="99">
        <f ca="1" t="shared" si="48"/>
        <v>2</v>
      </c>
      <c r="AU11" s="99">
        <f ca="1" t="shared" si="49"/>
        <v>4</v>
      </c>
      <c r="AV11" s="99">
        <f ca="1" t="shared" si="50"/>
        <v>2</v>
      </c>
      <c r="AW11" s="99">
        <f ca="1" t="shared" si="51"/>
        <v>4</v>
      </c>
      <c r="AX11" s="99">
        <f ca="1" t="shared" si="52"/>
        <v>3</v>
      </c>
      <c r="AY11" s="99">
        <f ca="1" t="shared" si="53"/>
        <v>185</v>
      </c>
      <c r="BA11" s="105">
        <v>7</v>
      </c>
      <c r="BB11" s="105">
        <f ca="1" t="shared" si="54"/>
        <v>4</v>
      </c>
      <c r="BC11" s="105">
        <f ca="1" t="shared" si="55"/>
        <v>3</v>
      </c>
      <c r="BD11" s="105">
        <f ca="1" t="shared" si="56"/>
        <v>3</v>
      </c>
      <c r="BE11" s="105">
        <f ca="1" t="shared" si="57"/>
        <v>3</v>
      </c>
      <c r="BF11" s="105">
        <f ca="1" t="shared" si="58"/>
        <v>3</v>
      </c>
      <c r="BG11" s="105">
        <f ca="1" t="shared" si="59"/>
        <v>3</v>
      </c>
      <c r="BH11" s="105">
        <f ca="1" t="shared" si="60"/>
        <v>5</v>
      </c>
      <c r="BI11" s="105">
        <f ca="1" t="shared" si="61"/>
        <v>3</v>
      </c>
      <c r="BJ11" s="105">
        <f ca="1" t="shared" si="62"/>
        <v>5</v>
      </c>
      <c r="BK11" s="105">
        <f ca="1" t="shared" si="63"/>
        <v>4</v>
      </c>
      <c r="BL11" s="105">
        <f ca="1" t="shared" si="64"/>
        <v>237</v>
      </c>
      <c r="BN11" s="111">
        <v>7</v>
      </c>
      <c r="BO11" s="111">
        <f ca="1" t="shared" si="65"/>
        <v>5</v>
      </c>
      <c r="BP11" s="111">
        <f ca="1" t="shared" si="66"/>
        <v>3</v>
      </c>
      <c r="BQ11" s="111">
        <f ca="1" t="shared" si="67"/>
        <v>3</v>
      </c>
      <c r="BR11" s="111">
        <f ca="1" t="shared" si="68"/>
        <v>3</v>
      </c>
      <c r="BS11" s="111">
        <f ca="1" t="shared" si="69"/>
        <v>3</v>
      </c>
      <c r="BT11" s="111">
        <f ca="1" t="shared" si="70"/>
        <v>3</v>
      </c>
      <c r="BU11" s="111">
        <f ca="1" t="shared" si="71"/>
        <v>7</v>
      </c>
      <c r="BV11" s="111">
        <f ca="1" t="shared" si="72"/>
        <v>3</v>
      </c>
      <c r="BW11" s="111">
        <f ca="1" t="shared" si="73"/>
        <v>7</v>
      </c>
      <c r="BX11" s="111">
        <f ca="1" t="shared" si="74"/>
        <v>5</v>
      </c>
      <c r="BY11" s="111">
        <f ca="1" t="shared" si="75"/>
        <v>304</v>
      </c>
      <c r="CA11" s="117">
        <v>7</v>
      </c>
      <c r="CB11" s="117">
        <f ca="1" t="shared" si="76"/>
        <v>6</v>
      </c>
      <c r="CC11" s="117">
        <f ca="1" t="shared" si="77"/>
        <v>4</v>
      </c>
      <c r="CD11" s="117">
        <f ca="1" t="shared" si="78"/>
        <v>4</v>
      </c>
      <c r="CE11" s="117">
        <f ca="1" t="shared" si="79"/>
        <v>4</v>
      </c>
      <c r="CF11" s="117">
        <f ca="1" t="shared" si="80"/>
        <v>4</v>
      </c>
      <c r="CG11" s="117">
        <f ca="1" t="shared" si="81"/>
        <v>4</v>
      </c>
      <c r="CH11" s="117">
        <f ca="1" t="shared" si="82"/>
        <v>9</v>
      </c>
      <c r="CI11" s="117">
        <f ca="1" t="shared" si="83"/>
        <v>4</v>
      </c>
      <c r="CJ11" s="117">
        <f ca="1" t="shared" si="84"/>
        <v>9</v>
      </c>
      <c r="CK11" s="117">
        <f ca="1" t="shared" si="85"/>
        <v>6</v>
      </c>
      <c r="CL11" s="117">
        <f ca="1" t="shared" si="86"/>
        <v>398</v>
      </c>
    </row>
    <row r="12" ht="16.5" spans="1:90">
      <c r="A12" s="78">
        <v>8</v>
      </c>
      <c r="B12" s="78">
        <f ca="1" t="shared" si="11"/>
        <v>2</v>
      </c>
      <c r="C12" s="78">
        <f ca="1" t="shared" si="12"/>
        <v>1</v>
      </c>
      <c r="D12" s="78">
        <f ca="1" t="shared" si="13"/>
        <v>1</v>
      </c>
      <c r="E12" s="78">
        <f ca="1" t="shared" si="14"/>
        <v>1</v>
      </c>
      <c r="F12" s="78">
        <f ca="1" t="shared" si="15"/>
        <v>1</v>
      </c>
      <c r="G12" s="78">
        <f ca="1" t="shared" si="16"/>
        <v>1</v>
      </c>
      <c r="H12" s="78">
        <f ca="1" t="shared" si="17"/>
        <v>2</v>
      </c>
      <c r="I12" s="78">
        <f ca="1" t="shared" si="18"/>
        <v>1</v>
      </c>
      <c r="J12" s="78">
        <f ca="1" t="shared" si="19"/>
        <v>2</v>
      </c>
      <c r="K12" s="78">
        <f ca="1" t="shared" si="20"/>
        <v>2</v>
      </c>
      <c r="L12" s="78">
        <f ca="1" t="shared" si="21"/>
        <v>95</v>
      </c>
      <c r="N12" s="87">
        <v>8</v>
      </c>
      <c r="O12" s="87">
        <f ca="1" t="shared" si="22"/>
        <v>2</v>
      </c>
      <c r="P12" s="87">
        <f ca="1" t="shared" si="23"/>
        <v>1</v>
      </c>
      <c r="Q12" s="87">
        <f ca="1" t="shared" si="24"/>
        <v>1</v>
      </c>
      <c r="R12" s="87">
        <f ca="1" t="shared" si="25"/>
        <v>1</v>
      </c>
      <c r="S12" s="87">
        <f ca="1" t="shared" si="26"/>
        <v>1</v>
      </c>
      <c r="T12" s="87">
        <f ca="1" t="shared" si="27"/>
        <v>1</v>
      </c>
      <c r="U12" s="87">
        <f ca="1" t="shared" si="28"/>
        <v>3</v>
      </c>
      <c r="V12" s="87">
        <f ca="1" t="shared" si="29"/>
        <v>1</v>
      </c>
      <c r="W12" s="87">
        <f ca="1" t="shared" si="30"/>
        <v>3</v>
      </c>
      <c r="X12" s="87">
        <f ca="1" t="shared" si="31"/>
        <v>2</v>
      </c>
      <c r="Y12" s="87">
        <f ca="1" t="shared" si="32"/>
        <v>119</v>
      </c>
      <c r="AA12" s="93">
        <v>8</v>
      </c>
      <c r="AB12" s="93">
        <f ca="1" t="shared" si="33"/>
        <v>2</v>
      </c>
      <c r="AC12" s="93">
        <f ca="1" t="shared" si="34"/>
        <v>2</v>
      </c>
      <c r="AD12" s="93">
        <f ca="1" t="shared" si="35"/>
        <v>2</v>
      </c>
      <c r="AE12" s="93">
        <f ca="1" t="shared" si="36"/>
        <v>2</v>
      </c>
      <c r="AF12" s="93">
        <f ca="1" t="shared" si="37"/>
        <v>2</v>
      </c>
      <c r="AG12" s="93">
        <f ca="1" t="shared" si="38"/>
        <v>2</v>
      </c>
      <c r="AH12" s="93">
        <f ca="1" t="shared" si="39"/>
        <v>3</v>
      </c>
      <c r="AI12" s="93">
        <f ca="1" t="shared" si="40"/>
        <v>2</v>
      </c>
      <c r="AJ12" s="93">
        <f ca="1" t="shared" si="41"/>
        <v>3</v>
      </c>
      <c r="AK12" s="93">
        <f ca="1" t="shared" si="42"/>
        <v>2</v>
      </c>
      <c r="AL12" s="93">
        <f ca="1" t="shared" si="43"/>
        <v>147</v>
      </c>
      <c r="AN12" s="99">
        <v>8</v>
      </c>
      <c r="AO12" s="99">
        <f ca="1">VLOOKUP(AN12,参照表!$A$1:参照表!$C$113,2,0)</f>
        <v>3</v>
      </c>
      <c r="AP12" s="99">
        <f ca="1" t="shared" si="44"/>
        <v>2</v>
      </c>
      <c r="AQ12" s="99">
        <f ca="1" t="shared" si="45"/>
        <v>2</v>
      </c>
      <c r="AR12" s="99">
        <f ca="1" t="shared" si="46"/>
        <v>2</v>
      </c>
      <c r="AS12" s="99">
        <f ca="1" t="shared" si="47"/>
        <v>2</v>
      </c>
      <c r="AT12" s="99">
        <f ca="1" t="shared" si="48"/>
        <v>2</v>
      </c>
      <c r="AU12" s="99">
        <f ca="1" t="shared" si="49"/>
        <v>4</v>
      </c>
      <c r="AV12" s="99">
        <f ca="1" t="shared" si="50"/>
        <v>2</v>
      </c>
      <c r="AW12" s="99">
        <f ca="1" t="shared" si="51"/>
        <v>4</v>
      </c>
      <c r="AX12" s="99">
        <f ca="1" t="shared" si="52"/>
        <v>3</v>
      </c>
      <c r="AY12" s="99">
        <f ca="1" t="shared" si="53"/>
        <v>185</v>
      </c>
      <c r="BA12" s="105">
        <v>8</v>
      </c>
      <c r="BB12" s="105">
        <f ca="1" t="shared" si="54"/>
        <v>4</v>
      </c>
      <c r="BC12" s="105">
        <f ca="1" t="shared" si="55"/>
        <v>3</v>
      </c>
      <c r="BD12" s="105">
        <f ca="1" t="shared" si="56"/>
        <v>3</v>
      </c>
      <c r="BE12" s="105">
        <f ca="1" t="shared" si="57"/>
        <v>3</v>
      </c>
      <c r="BF12" s="105">
        <f ca="1" t="shared" si="58"/>
        <v>3</v>
      </c>
      <c r="BG12" s="105">
        <f ca="1" t="shared" si="59"/>
        <v>3</v>
      </c>
      <c r="BH12" s="105">
        <f ca="1" t="shared" si="60"/>
        <v>5</v>
      </c>
      <c r="BI12" s="105">
        <f ca="1" t="shared" si="61"/>
        <v>3</v>
      </c>
      <c r="BJ12" s="105">
        <f ca="1" t="shared" si="62"/>
        <v>5</v>
      </c>
      <c r="BK12" s="105">
        <f ca="1" t="shared" si="63"/>
        <v>4</v>
      </c>
      <c r="BL12" s="105">
        <f ca="1" t="shared" si="64"/>
        <v>237</v>
      </c>
      <c r="BN12" s="111">
        <v>8</v>
      </c>
      <c r="BO12" s="111">
        <f ca="1" t="shared" si="65"/>
        <v>5</v>
      </c>
      <c r="BP12" s="111">
        <f ca="1" t="shared" si="66"/>
        <v>3</v>
      </c>
      <c r="BQ12" s="111">
        <f ca="1" t="shared" si="67"/>
        <v>3</v>
      </c>
      <c r="BR12" s="111">
        <f ca="1" t="shared" si="68"/>
        <v>3</v>
      </c>
      <c r="BS12" s="111">
        <f ca="1" t="shared" si="69"/>
        <v>3</v>
      </c>
      <c r="BT12" s="111">
        <f ca="1" t="shared" si="70"/>
        <v>3</v>
      </c>
      <c r="BU12" s="111">
        <f ca="1" t="shared" si="71"/>
        <v>7</v>
      </c>
      <c r="BV12" s="111">
        <f ca="1" t="shared" si="72"/>
        <v>3</v>
      </c>
      <c r="BW12" s="111">
        <f ca="1" t="shared" si="73"/>
        <v>7</v>
      </c>
      <c r="BX12" s="111">
        <f ca="1" t="shared" si="74"/>
        <v>5</v>
      </c>
      <c r="BY12" s="111">
        <f ca="1" t="shared" si="75"/>
        <v>304</v>
      </c>
      <c r="CA12" s="117">
        <v>8</v>
      </c>
      <c r="CB12" s="117">
        <f ca="1" t="shared" si="76"/>
        <v>6</v>
      </c>
      <c r="CC12" s="117">
        <f ca="1" t="shared" si="77"/>
        <v>4</v>
      </c>
      <c r="CD12" s="117">
        <f ca="1" t="shared" si="78"/>
        <v>4</v>
      </c>
      <c r="CE12" s="117">
        <f ca="1" t="shared" si="79"/>
        <v>4</v>
      </c>
      <c r="CF12" s="117">
        <f ca="1" t="shared" si="80"/>
        <v>4</v>
      </c>
      <c r="CG12" s="117">
        <f ca="1" t="shared" si="81"/>
        <v>4</v>
      </c>
      <c r="CH12" s="117">
        <f ca="1" t="shared" si="82"/>
        <v>9</v>
      </c>
      <c r="CI12" s="117">
        <f ca="1" t="shared" si="83"/>
        <v>4</v>
      </c>
      <c r="CJ12" s="117">
        <f ca="1" t="shared" si="84"/>
        <v>9</v>
      </c>
      <c r="CK12" s="117">
        <f ca="1" t="shared" si="85"/>
        <v>6</v>
      </c>
      <c r="CL12" s="117">
        <f ca="1" t="shared" si="86"/>
        <v>398</v>
      </c>
    </row>
    <row r="13" ht="16.5" spans="1:90">
      <c r="A13" s="78">
        <v>9</v>
      </c>
      <c r="B13" s="78">
        <f ca="1" t="shared" si="11"/>
        <v>2</v>
      </c>
      <c r="C13" s="78">
        <f ca="1" t="shared" si="12"/>
        <v>1</v>
      </c>
      <c r="D13" s="78">
        <f ca="1" t="shared" si="13"/>
        <v>1</v>
      </c>
      <c r="E13" s="78">
        <f ca="1" t="shared" si="14"/>
        <v>1</v>
      </c>
      <c r="F13" s="78">
        <f ca="1" t="shared" si="15"/>
        <v>1</v>
      </c>
      <c r="G13" s="78">
        <f ca="1" t="shared" si="16"/>
        <v>1</v>
      </c>
      <c r="H13" s="78">
        <f ca="1" t="shared" si="17"/>
        <v>2</v>
      </c>
      <c r="I13" s="78">
        <f ca="1" t="shared" si="18"/>
        <v>1</v>
      </c>
      <c r="J13" s="78">
        <f ca="1" t="shared" si="19"/>
        <v>2</v>
      </c>
      <c r="K13" s="78">
        <f ca="1" t="shared" si="20"/>
        <v>2</v>
      </c>
      <c r="L13" s="78">
        <f ca="1" t="shared" si="21"/>
        <v>95</v>
      </c>
      <c r="N13" s="87">
        <v>9</v>
      </c>
      <c r="O13" s="87">
        <f ca="1" t="shared" si="22"/>
        <v>2</v>
      </c>
      <c r="P13" s="87">
        <f ca="1" t="shared" si="23"/>
        <v>1</v>
      </c>
      <c r="Q13" s="87">
        <f ca="1" t="shared" si="24"/>
        <v>1</v>
      </c>
      <c r="R13" s="87">
        <f ca="1" t="shared" si="25"/>
        <v>1</v>
      </c>
      <c r="S13" s="87">
        <f ca="1" t="shared" si="26"/>
        <v>1</v>
      </c>
      <c r="T13" s="87">
        <f ca="1" t="shared" si="27"/>
        <v>1</v>
      </c>
      <c r="U13" s="87">
        <f ca="1" t="shared" si="28"/>
        <v>3</v>
      </c>
      <c r="V13" s="87">
        <f ca="1" t="shared" si="29"/>
        <v>1</v>
      </c>
      <c r="W13" s="87">
        <f ca="1" t="shared" si="30"/>
        <v>3</v>
      </c>
      <c r="X13" s="87">
        <f ca="1" t="shared" si="31"/>
        <v>2</v>
      </c>
      <c r="Y13" s="87">
        <f ca="1" t="shared" si="32"/>
        <v>119</v>
      </c>
      <c r="AA13" s="93">
        <v>9</v>
      </c>
      <c r="AB13" s="93">
        <f ca="1" t="shared" si="33"/>
        <v>2</v>
      </c>
      <c r="AC13" s="93">
        <f ca="1" t="shared" si="34"/>
        <v>2</v>
      </c>
      <c r="AD13" s="93">
        <f ca="1" t="shared" si="35"/>
        <v>2</v>
      </c>
      <c r="AE13" s="93">
        <f ca="1" t="shared" si="36"/>
        <v>2</v>
      </c>
      <c r="AF13" s="93">
        <f ca="1" t="shared" si="37"/>
        <v>2</v>
      </c>
      <c r="AG13" s="93">
        <f ca="1" t="shared" si="38"/>
        <v>2</v>
      </c>
      <c r="AH13" s="93">
        <f ca="1" t="shared" si="39"/>
        <v>3</v>
      </c>
      <c r="AI13" s="93">
        <f ca="1" t="shared" si="40"/>
        <v>2</v>
      </c>
      <c r="AJ13" s="93">
        <f ca="1" t="shared" si="41"/>
        <v>3</v>
      </c>
      <c r="AK13" s="93">
        <f ca="1" t="shared" si="42"/>
        <v>2</v>
      </c>
      <c r="AL13" s="93">
        <f ca="1" t="shared" si="43"/>
        <v>147</v>
      </c>
      <c r="AN13" s="99">
        <v>9</v>
      </c>
      <c r="AO13" s="99">
        <f ca="1">VLOOKUP(AN13,参照表!$A$1:参照表!$C$113,2,0)</f>
        <v>3</v>
      </c>
      <c r="AP13" s="99">
        <f ca="1" t="shared" si="44"/>
        <v>2</v>
      </c>
      <c r="AQ13" s="99">
        <f ca="1" t="shared" si="45"/>
        <v>2</v>
      </c>
      <c r="AR13" s="99">
        <f ca="1" t="shared" si="46"/>
        <v>2</v>
      </c>
      <c r="AS13" s="99">
        <f ca="1" t="shared" si="47"/>
        <v>2</v>
      </c>
      <c r="AT13" s="99">
        <f ca="1" t="shared" si="48"/>
        <v>2</v>
      </c>
      <c r="AU13" s="99">
        <f ca="1" t="shared" si="49"/>
        <v>4</v>
      </c>
      <c r="AV13" s="99">
        <f ca="1" t="shared" si="50"/>
        <v>2</v>
      </c>
      <c r="AW13" s="99">
        <f ca="1" t="shared" si="51"/>
        <v>4</v>
      </c>
      <c r="AX13" s="99">
        <f ca="1" t="shared" si="52"/>
        <v>3</v>
      </c>
      <c r="AY13" s="99">
        <f ca="1" t="shared" si="53"/>
        <v>185</v>
      </c>
      <c r="BA13" s="105">
        <v>9</v>
      </c>
      <c r="BB13" s="105">
        <f ca="1" t="shared" si="54"/>
        <v>4</v>
      </c>
      <c r="BC13" s="105">
        <f ca="1" t="shared" si="55"/>
        <v>3</v>
      </c>
      <c r="BD13" s="105">
        <f ca="1" t="shared" si="56"/>
        <v>3</v>
      </c>
      <c r="BE13" s="105">
        <f ca="1" t="shared" si="57"/>
        <v>3</v>
      </c>
      <c r="BF13" s="105">
        <f ca="1" t="shared" si="58"/>
        <v>3</v>
      </c>
      <c r="BG13" s="105">
        <f ca="1" t="shared" si="59"/>
        <v>3</v>
      </c>
      <c r="BH13" s="105">
        <f ca="1" t="shared" si="60"/>
        <v>5</v>
      </c>
      <c r="BI13" s="105">
        <f ca="1" t="shared" si="61"/>
        <v>3</v>
      </c>
      <c r="BJ13" s="105">
        <f ca="1" t="shared" si="62"/>
        <v>5</v>
      </c>
      <c r="BK13" s="105">
        <f ca="1" t="shared" si="63"/>
        <v>4</v>
      </c>
      <c r="BL13" s="105">
        <f ca="1" t="shared" si="64"/>
        <v>237</v>
      </c>
      <c r="BN13" s="111">
        <v>9</v>
      </c>
      <c r="BO13" s="111">
        <f ca="1" t="shared" si="65"/>
        <v>5</v>
      </c>
      <c r="BP13" s="111">
        <f ca="1" t="shared" si="66"/>
        <v>3</v>
      </c>
      <c r="BQ13" s="111">
        <f ca="1" t="shared" si="67"/>
        <v>3</v>
      </c>
      <c r="BR13" s="111">
        <f ca="1" t="shared" si="68"/>
        <v>3</v>
      </c>
      <c r="BS13" s="111">
        <f ca="1" t="shared" si="69"/>
        <v>3</v>
      </c>
      <c r="BT13" s="111">
        <f ca="1" t="shared" si="70"/>
        <v>3</v>
      </c>
      <c r="BU13" s="111">
        <f ca="1" t="shared" si="71"/>
        <v>7</v>
      </c>
      <c r="BV13" s="111">
        <f ca="1" t="shared" si="72"/>
        <v>3</v>
      </c>
      <c r="BW13" s="111">
        <f ca="1" t="shared" si="73"/>
        <v>7</v>
      </c>
      <c r="BX13" s="111">
        <f ca="1" t="shared" si="74"/>
        <v>5</v>
      </c>
      <c r="BY13" s="111">
        <f ca="1" t="shared" si="75"/>
        <v>304</v>
      </c>
      <c r="CA13" s="117">
        <v>9</v>
      </c>
      <c r="CB13" s="117">
        <f ca="1" t="shared" si="76"/>
        <v>6</v>
      </c>
      <c r="CC13" s="117">
        <f ca="1" t="shared" si="77"/>
        <v>4</v>
      </c>
      <c r="CD13" s="117">
        <f ca="1" t="shared" si="78"/>
        <v>4</v>
      </c>
      <c r="CE13" s="117">
        <f ca="1" t="shared" si="79"/>
        <v>4</v>
      </c>
      <c r="CF13" s="117">
        <f ca="1" t="shared" si="80"/>
        <v>4</v>
      </c>
      <c r="CG13" s="117">
        <f ca="1" t="shared" si="81"/>
        <v>4</v>
      </c>
      <c r="CH13" s="117">
        <f ca="1" t="shared" si="82"/>
        <v>9</v>
      </c>
      <c r="CI13" s="117">
        <f ca="1" t="shared" si="83"/>
        <v>4</v>
      </c>
      <c r="CJ13" s="117">
        <f ca="1" t="shared" si="84"/>
        <v>9</v>
      </c>
      <c r="CK13" s="117">
        <f ca="1" t="shared" si="85"/>
        <v>6</v>
      </c>
      <c r="CL13" s="117">
        <f ca="1" t="shared" si="86"/>
        <v>398</v>
      </c>
    </row>
    <row r="14" ht="16.5" spans="1:90">
      <c r="A14" s="78">
        <v>10</v>
      </c>
      <c r="B14" s="78">
        <f ca="1" t="shared" si="11"/>
        <v>3</v>
      </c>
      <c r="C14" s="78">
        <f ca="1" t="shared" si="12"/>
        <v>2</v>
      </c>
      <c r="D14" s="78">
        <f ca="1" t="shared" si="13"/>
        <v>2</v>
      </c>
      <c r="E14" s="78">
        <f ca="1" t="shared" si="14"/>
        <v>2</v>
      </c>
      <c r="F14" s="78">
        <f ca="1" t="shared" si="15"/>
        <v>2</v>
      </c>
      <c r="G14" s="78">
        <f ca="1" t="shared" si="16"/>
        <v>2</v>
      </c>
      <c r="H14" s="78">
        <f ca="1" t="shared" si="17"/>
        <v>5</v>
      </c>
      <c r="I14" s="78">
        <f ca="1" t="shared" si="18"/>
        <v>2</v>
      </c>
      <c r="J14" s="78">
        <f ca="1" t="shared" si="19"/>
        <v>4</v>
      </c>
      <c r="K14" s="78">
        <f ca="1" t="shared" si="20"/>
        <v>3</v>
      </c>
      <c r="L14" s="78">
        <f ca="1" t="shared" si="21"/>
        <v>190</v>
      </c>
      <c r="N14" s="87">
        <v>10</v>
      </c>
      <c r="O14" s="87">
        <f ca="1" t="shared" si="22"/>
        <v>4</v>
      </c>
      <c r="P14" s="87">
        <f ca="1" t="shared" si="23"/>
        <v>3</v>
      </c>
      <c r="Q14" s="87">
        <f ca="1" t="shared" si="24"/>
        <v>2</v>
      </c>
      <c r="R14" s="87">
        <f ca="1" t="shared" si="25"/>
        <v>2</v>
      </c>
      <c r="S14" s="87">
        <f ca="1" t="shared" si="26"/>
        <v>2</v>
      </c>
      <c r="T14" s="87">
        <f ca="1" t="shared" si="27"/>
        <v>2</v>
      </c>
      <c r="U14" s="87">
        <f ca="1" t="shared" si="28"/>
        <v>6</v>
      </c>
      <c r="V14" s="87">
        <f ca="1" t="shared" si="29"/>
        <v>3</v>
      </c>
      <c r="W14" s="87">
        <f ca="1" t="shared" si="30"/>
        <v>4</v>
      </c>
      <c r="X14" s="87">
        <f ca="1" t="shared" si="31"/>
        <v>3</v>
      </c>
      <c r="Y14" s="87">
        <f ca="1" t="shared" si="32"/>
        <v>237</v>
      </c>
      <c r="AA14" s="93">
        <v>10</v>
      </c>
      <c r="AB14" s="93">
        <f ca="1" t="shared" si="33"/>
        <v>5</v>
      </c>
      <c r="AC14" s="93">
        <f ca="1" t="shared" si="34"/>
        <v>3</v>
      </c>
      <c r="AD14" s="93">
        <f ca="1" t="shared" si="35"/>
        <v>2</v>
      </c>
      <c r="AE14" s="93">
        <f ca="1" t="shared" si="36"/>
        <v>2</v>
      </c>
      <c r="AF14" s="93">
        <f ca="1" t="shared" si="37"/>
        <v>2</v>
      </c>
      <c r="AG14" s="93">
        <f ca="1" t="shared" si="38"/>
        <v>2</v>
      </c>
      <c r="AH14" s="93">
        <f ca="1" t="shared" si="39"/>
        <v>7</v>
      </c>
      <c r="AI14" s="93">
        <f ca="1" t="shared" si="40"/>
        <v>3</v>
      </c>
      <c r="AJ14" s="93">
        <f ca="1" t="shared" si="41"/>
        <v>6</v>
      </c>
      <c r="AK14" s="93">
        <f ca="1" t="shared" si="42"/>
        <v>4</v>
      </c>
      <c r="AL14" s="93">
        <f ca="1" t="shared" si="43"/>
        <v>294</v>
      </c>
      <c r="AN14" s="99">
        <v>10</v>
      </c>
      <c r="AO14" s="99">
        <f ca="1">VLOOKUP(AN14,参照表!$A$1:参照表!$C$113,2,0)</f>
        <v>6</v>
      </c>
      <c r="AP14" s="99">
        <f ca="1" t="shared" si="44"/>
        <v>4</v>
      </c>
      <c r="AQ14" s="99">
        <f ca="1" t="shared" si="45"/>
        <v>3</v>
      </c>
      <c r="AR14" s="99">
        <f ca="1" t="shared" si="46"/>
        <v>3</v>
      </c>
      <c r="AS14" s="99">
        <f ca="1" t="shared" si="47"/>
        <v>3</v>
      </c>
      <c r="AT14" s="99">
        <f ca="1" t="shared" si="48"/>
        <v>3</v>
      </c>
      <c r="AU14" s="99">
        <f ca="1" t="shared" si="49"/>
        <v>9</v>
      </c>
      <c r="AV14" s="99">
        <f ca="1" t="shared" si="50"/>
        <v>4</v>
      </c>
      <c r="AW14" s="99">
        <f ca="1" t="shared" si="51"/>
        <v>7</v>
      </c>
      <c r="AX14" s="99">
        <f ca="1" t="shared" si="52"/>
        <v>5</v>
      </c>
      <c r="AY14" s="99">
        <f ca="1" t="shared" si="53"/>
        <v>370</v>
      </c>
      <c r="BA14" s="105">
        <v>10</v>
      </c>
      <c r="BB14" s="105">
        <f ca="1" t="shared" si="54"/>
        <v>8</v>
      </c>
      <c r="BC14" s="105">
        <f ca="1" t="shared" si="55"/>
        <v>5</v>
      </c>
      <c r="BD14" s="105">
        <f ca="1" t="shared" si="56"/>
        <v>4</v>
      </c>
      <c r="BE14" s="105">
        <f ca="1" t="shared" si="57"/>
        <v>4</v>
      </c>
      <c r="BF14" s="105">
        <f ca="1" t="shared" si="58"/>
        <v>4</v>
      </c>
      <c r="BG14" s="105">
        <f ca="1" t="shared" si="59"/>
        <v>4</v>
      </c>
      <c r="BH14" s="105">
        <f ca="1" t="shared" si="60"/>
        <v>12</v>
      </c>
      <c r="BI14" s="105">
        <f ca="1" t="shared" si="61"/>
        <v>5</v>
      </c>
      <c r="BJ14" s="105">
        <f ca="1" t="shared" si="62"/>
        <v>9</v>
      </c>
      <c r="BK14" s="105">
        <f ca="1" t="shared" si="63"/>
        <v>6</v>
      </c>
      <c r="BL14" s="105">
        <f ca="1" t="shared" si="64"/>
        <v>474</v>
      </c>
      <c r="BN14" s="111">
        <v>10</v>
      </c>
      <c r="BO14" s="111">
        <f ca="1" t="shared" si="65"/>
        <v>10</v>
      </c>
      <c r="BP14" s="111">
        <f ca="1" t="shared" si="66"/>
        <v>7</v>
      </c>
      <c r="BQ14" s="111">
        <f ca="1" t="shared" si="67"/>
        <v>5</v>
      </c>
      <c r="BR14" s="111">
        <f ca="1" t="shared" si="68"/>
        <v>5</v>
      </c>
      <c r="BS14" s="111">
        <f ca="1" t="shared" si="69"/>
        <v>5</v>
      </c>
      <c r="BT14" s="111">
        <f ca="1" t="shared" si="70"/>
        <v>5</v>
      </c>
      <c r="BU14" s="111">
        <f ca="1" t="shared" si="71"/>
        <v>15</v>
      </c>
      <c r="BV14" s="111">
        <f ca="1" t="shared" si="72"/>
        <v>7</v>
      </c>
      <c r="BW14" s="111">
        <f ca="1" t="shared" si="73"/>
        <v>11</v>
      </c>
      <c r="BX14" s="111">
        <f ca="1" t="shared" si="74"/>
        <v>8</v>
      </c>
      <c r="BY14" s="111">
        <f ca="1" t="shared" si="75"/>
        <v>607</v>
      </c>
      <c r="CA14" s="117">
        <v>10</v>
      </c>
      <c r="CB14" s="117">
        <f ca="1" t="shared" si="76"/>
        <v>13</v>
      </c>
      <c r="CC14" s="117">
        <f ca="1" t="shared" si="77"/>
        <v>9</v>
      </c>
      <c r="CD14" s="117">
        <f ca="1" t="shared" si="78"/>
        <v>6</v>
      </c>
      <c r="CE14" s="117">
        <f ca="1" t="shared" si="79"/>
        <v>6</v>
      </c>
      <c r="CF14" s="117">
        <f ca="1" t="shared" si="80"/>
        <v>6</v>
      </c>
      <c r="CG14" s="117">
        <f ca="1" t="shared" si="81"/>
        <v>6</v>
      </c>
      <c r="CH14" s="117">
        <f ca="1" t="shared" si="82"/>
        <v>19</v>
      </c>
      <c r="CI14" s="117">
        <f ca="1" t="shared" si="83"/>
        <v>9</v>
      </c>
      <c r="CJ14" s="117">
        <f ca="1" t="shared" si="84"/>
        <v>15</v>
      </c>
      <c r="CK14" s="117">
        <f ca="1" t="shared" si="85"/>
        <v>11</v>
      </c>
      <c r="CL14" s="117">
        <f ca="1" t="shared" si="86"/>
        <v>797</v>
      </c>
    </row>
    <row r="15" ht="16.5" spans="1:90">
      <c r="A15" s="78">
        <v>11</v>
      </c>
      <c r="B15" s="78">
        <f ca="1" t="shared" si="11"/>
        <v>3</v>
      </c>
      <c r="C15" s="78">
        <f ca="1" t="shared" si="12"/>
        <v>2</v>
      </c>
      <c r="D15" s="78">
        <f ca="1" t="shared" si="13"/>
        <v>2</v>
      </c>
      <c r="E15" s="78">
        <f ca="1" t="shared" si="14"/>
        <v>2</v>
      </c>
      <c r="F15" s="78">
        <f ca="1" t="shared" si="15"/>
        <v>2</v>
      </c>
      <c r="G15" s="78">
        <f ca="1" t="shared" si="16"/>
        <v>2</v>
      </c>
      <c r="H15" s="78">
        <f ca="1" t="shared" si="17"/>
        <v>5</v>
      </c>
      <c r="I15" s="78">
        <f ca="1" t="shared" si="18"/>
        <v>2</v>
      </c>
      <c r="J15" s="78">
        <f ca="1" t="shared" si="19"/>
        <v>4</v>
      </c>
      <c r="K15" s="78">
        <f ca="1" t="shared" si="20"/>
        <v>3</v>
      </c>
      <c r="L15" s="78">
        <f ca="1" t="shared" si="21"/>
        <v>190</v>
      </c>
      <c r="N15" s="87">
        <v>11</v>
      </c>
      <c r="O15" s="87">
        <f ca="1" t="shared" si="22"/>
        <v>4</v>
      </c>
      <c r="P15" s="87">
        <f ca="1" t="shared" si="23"/>
        <v>3</v>
      </c>
      <c r="Q15" s="87">
        <f ca="1" t="shared" si="24"/>
        <v>2</v>
      </c>
      <c r="R15" s="87">
        <f ca="1" t="shared" si="25"/>
        <v>2</v>
      </c>
      <c r="S15" s="87">
        <f ca="1" t="shared" si="26"/>
        <v>2</v>
      </c>
      <c r="T15" s="87">
        <f ca="1" t="shared" si="27"/>
        <v>2</v>
      </c>
      <c r="U15" s="87">
        <f ca="1" t="shared" si="28"/>
        <v>6</v>
      </c>
      <c r="V15" s="87">
        <f ca="1" t="shared" si="29"/>
        <v>3</v>
      </c>
      <c r="W15" s="87">
        <f ca="1" t="shared" si="30"/>
        <v>4</v>
      </c>
      <c r="X15" s="87">
        <f ca="1" t="shared" si="31"/>
        <v>3</v>
      </c>
      <c r="Y15" s="87">
        <f ca="1" t="shared" si="32"/>
        <v>237</v>
      </c>
      <c r="AA15" s="93">
        <v>11</v>
      </c>
      <c r="AB15" s="93">
        <f ca="1" t="shared" si="33"/>
        <v>5</v>
      </c>
      <c r="AC15" s="93">
        <f ca="1" t="shared" si="34"/>
        <v>3</v>
      </c>
      <c r="AD15" s="93">
        <f ca="1" t="shared" si="35"/>
        <v>2</v>
      </c>
      <c r="AE15" s="93">
        <f ca="1" t="shared" si="36"/>
        <v>2</v>
      </c>
      <c r="AF15" s="93">
        <f ca="1" t="shared" si="37"/>
        <v>2</v>
      </c>
      <c r="AG15" s="93">
        <f ca="1" t="shared" si="38"/>
        <v>2</v>
      </c>
      <c r="AH15" s="93">
        <f ca="1" t="shared" si="39"/>
        <v>7</v>
      </c>
      <c r="AI15" s="93">
        <f ca="1" t="shared" si="40"/>
        <v>3</v>
      </c>
      <c r="AJ15" s="93">
        <f ca="1" t="shared" si="41"/>
        <v>6</v>
      </c>
      <c r="AK15" s="93">
        <f ca="1" t="shared" si="42"/>
        <v>4</v>
      </c>
      <c r="AL15" s="93">
        <f ca="1" t="shared" si="43"/>
        <v>294</v>
      </c>
      <c r="AN15" s="99">
        <v>11</v>
      </c>
      <c r="AO15" s="99">
        <f ca="1">VLOOKUP(AN15,参照表!$A$1:参照表!$C$113,2,0)</f>
        <v>6</v>
      </c>
      <c r="AP15" s="99">
        <f ca="1" t="shared" si="44"/>
        <v>4</v>
      </c>
      <c r="AQ15" s="99">
        <f ca="1" t="shared" si="45"/>
        <v>3</v>
      </c>
      <c r="AR15" s="99">
        <f ca="1" t="shared" si="46"/>
        <v>3</v>
      </c>
      <c r="AS15" s="99">
        <f ca="1" t="shared" si="47"/>
        <v>3</v>
      </c>
      <c r="AT15" s="99">
        <f ca="1" t="shared" si="48"/>
        <v>3</v>
      </c>
      <c r="AU15" s="99">
        <f ca="1" t="shared" si="49"/>
        <v>9</v>
      </c>
      <c r="AV15" s="99">
        <f ca="1" t="shared" si="50"/>
        <v>4</v>
      </c>
      <c r="AW15" s="99">
        <f ca="1" t="shared" si="51"/>
        <v>7</v>
      </c>
      <c r="AX15" s="99">
        <f ca="1" t="shared" si="52"/>
        <v>5</v>
      </c>
      <c r="AY15" s="99">
        <f ca="1" t="shared" si="53"/>
        <v>370</v>
      </c>
      <c r="BA15" s="105">
        <v>11</v>
      </c>
      <c r="BB15" s="105">
        <f ca="1" t="shared" si="54"/>
        <v>8</v>
      </c>
      <c r="BC15" s="105">
        <f ca="1" t="shared" si="55"/>
        <v>5</v>
      </c>
      <c r="BD15" s="105">
        <f ca="1" t="shared" si="56"/>
        <v>4</v>
      </c>
      <c r="BE15" s="105">
        <f ca="1" t="shared" si="57"/>
        <v>4</v>
      </c>
      <c r="BF15" s="105">
        <f ca="1" t="shared" si="58"/>
        <v>4</v>
      </c>
      <c r="BG15" s="105">
        <f ca="1" t="shared" si="59"/>
        <v>4</v>
      </c>
      <c r="BH15" s="105">
        <f ca="1" t="shared" si="60"/>
        <v>12</v>
      </c>
      <c r="BI15" s="105">
        <f ca="1" t="shared" si="61"/>
        <v>5</v>
      </c>
      <c r="BJ15" s="105">
        <f ca="1" t="shared" si="62"/>
        <v>9</v>
      </c>
      <c r="BK15" s="105">
        <f ca="1" t="shared" si="63"/>
        <v>6</v>
      </c>
      <c r="BL15" s="105">
        <f ca="1" t="shared" si="64"/>
        <v>474</v>
      </c>
      <c r="BN15" s="111">
        <v>11</v>
      </c>
      <c r="BO15" s="111">
        <f ca="1" t="shared" si="65"/>
        <v>10</v>
      </c>
      <c r="BP15" s="111">
        <f ca="1" t="shared" si="66"/>
        <v>7</v>
      </c>
      <c r="BQ15" s="111">
        <f ca="1" t="shared" si="67"/>
        <v>5</v>
      </c>
      <c r="BR15" s="111">
        <f ca="1" t="shared" si="68"/>
        <v>5</v>
      </c>
      <c r="BS15" s="111">
        <f ca="1" t="shared" si="69"/>
        <v>5</v>
      </c>
      <c r="BT15" s="111">
        <f ca="1" t="shared" si="70"/>
        <v>5</v>
      </c>
      <c r="BU15" s="111">
        <f ca="1" t="shared" si="71"/>
        <v>15</v>
      </c>
      <c r="BV15" s="111">
        <f ca="1" t="shared" si="72"/>
        <v>7</v>
      </c>
      <c r="BW15" s="111">
        <f ca="1" t="shared" si="73"/>
        <v>11</v>
      </c>
      <c r="BX15" s="111">
        <f ca="1" t="shared" si="74"/>
        <v>8</v>
      </c>
      <c r="BY15" s="111">
        <f ca="1" t="shared" si="75"/>
        <v>607</v>
      </c>
      <c r="CA15" s="117">
        <v>11</v>
      </c>
      <c r="CB15" s="117">
        <f ca="1" t="shared" si="76"/>
        <v>13</v>
      </c>
      <c r="CC15" s="117">
        <f ca="1" t="shared" si="77"/>
        <v>9</v>
      </c>
      <c r="CD15" s="117">
        <f ca="1" t="shared" si="78"/>
        <v>6</v>
      </c>
      <c r="CE15" s="117">
        <f ca="1" t="shared" si="79"/>
        <v>6</v>
      </c>
      <c r="CF15" s="117">
        <f ca="1" t="shared" si="80"/>
        <v>6</v>
      </c>
      <c r="CG15" s="117">
        <f ca="1" t="shared" si="81"/>
        <v>6</v>
      </c>
      <c r="CH15" s="117">
        <f ca="1" t="shared" si="82"/>
        <v>19</v>
      </c>
      <c r="CI15" s="117">
        <f ca="1" t="shared" si="83"/>
        <v>9</v>
      </c>
      <c r="CJ15" s="117">
        <f ca="1" t="shared" si="84"/>
        <v>15</v>
      </c>
      <c r="CK15" s="117">
        <f ca="1" t="shared" si="85"/>
        <v>11</v>
      </c>
      <c r="CL15" s="117">
        <f ca="1" t="shared" si="86"/>
        <v>797</v>
      </c>
    </row>
    <row r="16" ht="16.5" spans="1:90">
      <c r="A16" s="78">
        <v>12</v>
      </c>
      <c r="B16" s="78">
        <f ca="1" t="shared" si="11"/>
        <v>3</v>
      </c>
      <c r="C16" s="78">
        <f ca="1" t="shared" si="12"/>
        <v>2</v>
      </c>
      <c r="D16" s="78">
        <f ca="1" t="shared" si="13"/>
        <v>2</v>
      </c>
      <c r="E16" s="78">
        <f ca="1" t="shared" si="14"/>
        <v>2</v>
      </c>
      <c r="F16" s="78">
        <f ca="1" t="shared" si="15"/>
        <v>2</v>
      </c>
      <c r="G16" s="78">
        <f ca="1" t="shared" si="16"/>
        <v>2</v>
      </c>
      <c r="H16" s="78">
        <f ca="1" t="shared" si="17"/>
        <v>5</v>
      </c>
      <c r="I16" s="78">
        <f ca="1" t="shared" si="18"/>
        <v>2</v>
      </c>
      <c r="J16" s="78">
        <f ca="1" t="shared" si="19"/>
        <v>4</v>
      </c>
      <c r="K16" s="78">
        <f ca="1" t="shared" si="20"/>
        <v>3</v>
      </c>
      <c r="L16" s="78">
        <f ca="1" t="shared" si="21"/>
        <v>190</v>
      </c>
      <c r="N16" s="87">
        <v>12</v>
      </c>
      <c r="O16" s="87">
        <f ca="1" t="shared" si="22"/>
        <v>4</v>
      </c>
      <c r="P16" s="87">
        <f ca="1" t="shared" si="23"/>
        <v>3</v>
      </c>
      <c r="Q16" s="87">
        <f ca="1" t="shared" si="24"/>
        <v>2</v>
      </c>
      <c r="R16" s="87">
        <f ca="1" t="shared" si="25"/>
        <v>2</v>
      </c>
      <c r="S16" s="87">
        <f ca="1" t="shared" si="26"/>
        <v>2</v>
      </c>
      <c r="T16" s="87">
        <f ca="1" t="shared" si="27"/>
        <v>2</v>
      </c>
      <c r="U16" s="87">
        <f ca="1" t="shared" si="28"/>
        <v>6</v>
      </c>
      <c r="V16" s="87">
        <f ca="1" t="shared" si="29"/>
        <v>3</v>
      </c>
      <c r="W16" s="87">
        <f ca="1" t="shared" si="30"/>
        <v>4</v>
      </c>
      <c r="X16" s="87">
        <f ca="1" t="shared" si="31"/>
        <v>3</v>
      </c>
      <c r="Y16" s="87">
        <f ca="1" t="shared" si="32"/>
        <v>237</v>
      </c>
      <c r="AA16" s="93">
        <v>12</v>
      </c>
      <c r="AB16" s="93">
        <f ca="1" t="shared" si="33"/>
        <v>5</v>
      </c>
      <c r="AC16" s="93">
        <f ca="1" t="shared" si="34"/>
        <v>3</v>
      </c>
      <c r="AD16" s="93">
        <f ca="1" t="shared" si="35"/>
        <v>2</v>
      </c>
      <c r="AE16" s="93">
        <f ca="1" t="shared" si="36"/>
        <v>2</v>
      </c>
      <c r="AF16" s="93">
        <f ca="1" t="shared" si="37"/>
        <v>2</v>
      </c>
      <c r="AG16" s="93">
        <f ca="1" t="shared" si="38"/>
        <v>2</v>
      </c>
      <c r="AH16" s="93">
        <f ca="1" t="shared" si="39"/>
        <v>7</v>
      </c>
      <c r="AI16" s="93">
        <f ca="1" t="shared" si="40"/>
        <v>3</v>
      </c>
      <c r="AJ16" s="93">
        <f ca="1" t="shared" si="41"/>
        <v>6</v>
      </c>
      <c r="AK16" s="93">
        <f ca="1" t="shared" si="42"/>
        <v>4</v>
      </c>
      <c r="AL16" s="93">
        <f ca="1" t="shared" si="43"/>
        <v>294</v>
      </c>
      <c r="AN16" s="99">
        <v>12</v>
      </c>
      <c r="AO16" s="99">
        <f ca="1">VLOOKUP(AN16,参照表!$A$1:参照表!$C$113,2,0)</f>
        <v>6</v>
      </c>
      <c r="AP16" s="99">
        <f ca="1" t="shared" si="44"/>
        <v>4</v>
      </c>
      <c r="AQ16" s="99">
        <f ca="1" t="shared" si="45"/>
        <v>3</v>
      </c>
      <c r="AR16" s="99">
        <f ca="1" t="shared" si="46"/>
        <v>3</v>
      </c>
      <c r="AS16" s="99">
        <f ca="1" t="shared" si="47"/>
        <v>3</v>
      </c>
      <c r="AT16" s="99">
        <f ca="1" t="shared" si="48"/>
        <v>3</v>
      </c>
      <c r="AU16" s="99">
        <f ca="1" t="shared" si="49"/>
        <v>9</v>
      </c>
      <c r="AV16" s="99">
        <f ca="1" t="shared" si="50"/>
        <v>4</v>
      </c>
      <c r="AW16" s="99">
        <f ca="1" t="shared" si="51"/>
        <v>7</v>
      </c>
      <c r="AX16" s="99">
        <f ca="1" t="shared" si="52"/>
        <v>5</v>
      </c>
      <c r="AY16" s="99">
        <f ca="1" t="shared" si="53"/>
        <v>370</v>
      </c>
      <c r="BA16" s="105">
        <v>12</v>
      </c>
      <c r="BB16" s="105">
        <f ca="1" t="shared" si="54"/>
        <v>8</v>
      </c>
      <c r="BC16" s="105">
        <f ca="1" t="shared" si="55"/>
        <v>5</v>
      </c>
      <c r="BD16" s="105">
        <f ca="1" t="shared" si="56"/>
        <v>4</v>
      </c>
      <c r="BE16" s="105">
        <f ca="1" t="shared" si="57"/>
        <v>4</v>
      </c>
      <c r="BF16" s="105">
        <f ca="1" t="shared" si="58"/>
        <v>4</v>
      </c>
      <c r="BG16" s="105">
        <f ca="1" t="shared" si="59"/>
        <v>4</v>
      </c>
      <c r="BH16" s="105">
        <f ca="1" t="shared" si="60"/>
        <v>12</v>
      </c>
      <c r="BI16" s="105">
        <f ca="1" t="shared" si="61"/>
        <v>5</v>
      </c>
      <c r="BJ16" s="105">
        <f ca="1" t="shared" si="62"/>
        <v>9</v>
      </c>
      <c r="BK16" s="105">
        <f ca="1" t="shared" si="63"/>
        <v>6</v>
      </c>
      <c r="BL16" s="105">
        <f ca="1" t="shared" si="64"/>
        <v>474</v>
      </c>
      <c r="BN16" s="111">
        <v>12</v>
      </c>
      <c r="BO16" s="111">
        <f ca="1" t="shared" si="65"/>
        <v>10</v>
      </c>
      <c r="BP16" s="111">
        <f ca="1" t="shared" si="66"/>
        <v>7</v>
      </c>
      <c r="BQ16" s="111">
        <f ca="1" t="shared" si="67"/>
        <v>5</v>
      </c>
      <c r="BR16" s="111">
        <f ca="1" t="shared" si="68"/>
        <v>5</v>
      </c>
      <c r="BS16" s="111">
        <f ca="1" t="shared" si="69"/>
        <v>5</v>
      </c>
      <c r="BT16" s="111">
        <f ca="1" t="shared" si="70"/>
        <v>5</v>
      </c>
      <c r="BU16" s="111">
        <f ca="1" t="shared" si="71"/>
        <v>15</v>
      </c>
      <c r="BV16" s="111">
        <f ca="1" t="shared" si="72"/>
        <v>7</v>
      </c>
      <c r="BW16" s="111">
        <f ca="1" t="shared" si="73"/>
        <v>11</v>
      </c>
      <c r="BX16" s="111">
        <f ca="1" t="shared" si="74"/>
        <v>8</v>
      </c>
      <c r="BY16" s="111">
        <f ca="1" t="shared" si="75"/>
        <v>607</v>
      </c>
      <c r="CA16" s="117">
        <v>12</v>
      </c>
      <c r="CB16" s="117">
        <f ca="1" t="shared" si="76"/>
        <v>13</v>
      </c>
      <c r="CC16" s="117">
        <f ca="1" t="shared" si="77"/>
        <v>9</v>
      </c>
      <c r="CD16" s="117">
        <f ca="1" t="shared" si="78"/>
        <v>6</v>
      </c>
      <c r="CE16" s="117">
        <f ca="1" t="shared" si="79"/>
        <v>6</v>
      </c>
      <c r="CF16" s="117">
        <f ca="1" t="shared" si="80"/>
        <v>6</v>
      </c>
      <c r="CG16" s="117">
        <f ca="1" t="shared" si="81"/>
        <v>6</v>
      </c>
      <c r="CH16" s="117">
        <f ca="1" t="shared" si="82"/>
        <v>19</v>
      </c>
      <c r="CI16" s="117">
        <f ca="1" t="shared" si="83"/>
        <v>9</v>
      </c>
      <c r="CJ16" s="117">
        <f ca="1" t="shared" si="84"/>
        <v>15</v>
      </c>
      <c r="CK16" s="117">
        <f ca="1" t="shared" si="85"/>
        <v>11</v>
      </c>
      <c r="CL16" s="117">
        <f ca="1" t="shared" si="86"/>
        <v>797</v>
      </c>
    </row>
    <row r="17" ht="16.5" spans="1:90">
      <c r="A17" s="78">
        <v>13</v>
      </c>
      <c r="B17" s="78">
        <f ca="1" t="shared" si="11"/>
        <v>3</v>
      </c>
      <c r="C17" s="78">
        <f ca="1" t="shared" si="12"/>
        <v>2</v>
      </c>
      <c r="D17" s="78">
        <f ca="1" t="shared" si="13"/>
        <v>2</v>
      </c>
      <c r="E17" s="78">
        <f ca="1" t="shared" si="14"/>
        <v>2</v>
      </c>
      <c r="F17" s="78">
        <f ca="1" t="shared" si="15"/>
        <v>2</v>
      </c>
      <c r="G17" s="78">
        <f ca="1" t="shared" si="16"/>
        <v>2</v>
      </c>
      <c r="H17" s="78">
        <f ca="1" t="shared" si="17"/>
        <v>5</v>
      </c>
      <c r="I17" s="78">
        <f ca="1" t="shared" si="18"/>
        <v>2</v>
      </c>
      <c r="J17" s="78">
        <f ca="1" t="shared" si="19"/>
        <v>4</v>
      </c>
      <c r="K17" s="78">
        <f ca="1" t="shared" si="20"/>
        <v>3</v>
      </c>
      <c r="L17" s="78">
        <f ca="1" t="shared" si="21"/>
        <v>190</v>
      </c>
      <c r="N17" s="87">
        <v>13</v>
      </c>
      <c r="O17" s="87">
        <f ca="1" t="shared" si="22"/>
        <v>4</v>
      </c>
      <c r="P17" s="87">
        <f ca="1" t="shared" si="23"/>
        <v>3</v>
      </c>
      <c r="Q17" s="87">
        <f ca="1" t="shared" si="24"/>
        <v>2</v>
      </c>
      <c r="R17" s="87">
        <f ca="1" t="shared" si="25"/>
        <v>2</v>
      </c>
      <c r="S17" s="87">
        <f ca="1" t="shared" si="26"/>
        <v>2</v>
      </c>
      <c r="T17" s="87">
        <f ca="1" t="shared" si="27"/>
        <v>2</v>
      </c>
      <c r="U17" s="87">
        <f ca="1" t="shared" si="28"/>
        <v>6</v>
      </c>
      <c r="V17" s="87">
        <f ca="1" t="shared" si="29"/>
        <v>3</v>
      </c>
      <c r="W17" s="87">
        <f ca="1" t="shared" si="30"/>
        <v>4</v>
      </c>
      <c r="X17" s="87">
        <f ca="1" t="shared" si="31"/>
        <v>3</v>
      </c>
      <c r="Y17" s="87">
        <f ca="1" t="shared" si="32"/>
        <v>237</v>
      </c>
      <c r="AA17" s="93">
        <v>13</v>
      </c>
      <c r="AB17" s="93">
        <f ca="1" t="shared" si="33"/>
        <v>5</v>
      </c>
      <c r="AC17" s="93">
        <f ca="1" t="shared" si="34"/>
        <v>3</v>
      </c>
      <c r="AD17" s="93">
        <f ca="1" t="shared" si="35"/>
        <v>2</v>
      </c>
      <c r="AE17" s="93">
        <f ca="1" t="shared" si="36"/>
        <v>2</v>
      </c>
      <c r="AF17" s="93">
        <f ca="1" t="shared" si="37"/>
        <v>2</v>
      </c>
      <c r="AG17" s="93">
        <f ca="1" t="shared" si="38"/>
        <v>2</v>
      </c>
      <c r="AH17" s="93">
        <f ca="1" t="shared" si="39"/>
        <v>7</v>
      </c>
      <c r="AI17" s="93">
        <f ca="1" t="shared" si="40"/>
        <v>3</v>
      </c>
      <c r="AJ17" s="93">
        <f ca="1" t="shared" si="41"/>
        <v>6</v>
      </c>
      <c r="AK17" s="93">
        <f ca="1" t="shared" si="42"/>
        <v>4</v>
      </c>
      <c r="AL17" s="93">
        <f ca="1" t="shared" si="43"/>
        <v>294</v>
      </c>
      <c r="AN17" s="99">
        <v>13</v>
      </c>
      <c r="AO17" s="99">
        <f ca="1">VLOOKUP(AN17,参照表!$A$1:参照表!$C$113,2,0)</f>
        <v>6</v>
      </c>
      <c r="AP17" s="99">
        <f ca="1" t="shared" si="44"/>
        <v>4</v>
      </c>
      <c r="AQ17" s="99">
        <f ca="1" t="shared" si="45"/>
        <v>3</v>
      </c>
      <c r="AR17" s="99">
        <f ca="1" t="shared" si="46"/>
        <v>3</v>
      </c>
      <c r="AS17" s="99">
        <f ca="1" t="shared" si="47"/>
        <v>3</v>
      </c>
      <c r="AT17" s="99">
        <f ca="1" t="shared" si="48"/>
        <v>3</v>
      </c>
      <c r="AU17" s="99">
        <f ca="1" t="shared" si="49"/>
        <v>9</v>
      </c>
      <c r="AV17" s="99">
        <f ca="1" t="shared" si="50"/>
        <v>4</v>
      </c>
      <c r="AW17" s="99">
        <f ca="1" t="shared" si="51"/>
        <v>7</v>
      </c>
      <c r="AX17" s="99">
        <f ca="1" t="shared" si="52"/>
        <v>5</v>
      </c>
      <c r="AY17" s="99">
        <f ca="1" t="shared" si="53"/>
        <v>370</v>
      </c>
      <c r="BA17" s="105">
        <v>13</v>
      </c>
      <c r="BB17" s="105">
        <f ca="1" t="shared" si="54"/>
        <v>8</v>
      </c>
      <c r="BC17" s="105">
        <f ca="1" t="shared" si="55"/>
        <v>5</v>
      </c>
      <c r="BD17" s="105">
        <f ca="1" t="shared" si="56"/>
        <v>4</v>
      </c>
      <c r="BE17" s="105">
        <f ca="1" t="shared" si="57"/>
        <v>4</v>
      </c>
      <c r="BF17" s="105">
        <f ca="1" t="shared" si="58"/>
        <v>4</v>
      </c>
      <c r="BG17" s="105">
        <f ca="1" t="shared" si="59"/>
        <v>4</v>
      </c>
      <c r="BH17" s="105">
        <f ca="1" t="shared" si="60"/>
        <v>12</v>
      </c>
      <c r="BI17" s="105">
        <f ca="1" t="shared" si="61"/>
        <v>5</v>
      </c>
      <c r="BJ17" s="105">
        <f ca="1" t="shared" si="62"/>
        <v>9</v>
      </c>
      <c r="BK17" s="105">
        <f ca="1" t="shared" si="63"/>
        <v>6</v>
      </c>
      <c r="BL17" s="105">
        <f ca="1" t="shared" si="64"/>
        <v>474</v>
      </c>
      <c r="BN17" s="111">
        <v>13</v>
      </c>
      <c r="BO17" s="111">
        <f ca="1" t="shared" si="65"/>
        <v>10</v>
      </c>
      <c r="BP17" s="111">
        <f ca="1" t="shared" si="66"/>
        <v>7</v>
      </c>
      <c r="BQ17" s="111">
        <f ca="1" t="shared" si="67"/>
        <v>5</v>
      </c>
      <c r="BR17" s="111">
        <f ca="1" t="shared" si="68"/>
        <v>5</v>
      </c>
      <c r="BS17" s="111">
        <f ca="1" t="shared" si="69"/>
        <v>5</v>
      </c>
      <c r="BT17" s="111">
        <f ca="1" t="shared" si="70"/>
        <v>5</v>
      </c>
      <c r="BU17" s="111">
        <f ca="1" t="shared" si="71"/>
        <v>15</v>
      </c>
      <c r="BV17" s="111">
        <f ca="1" t="shared" si="72"/>
        <v>7</v>
      </c>
      <c r="BW17" s="111">
        <f ca="1" t="shared" si="73"/>
        <v>11</v>
      </c>
      <c r="BX17" s="111">
        <f ca="1" t="shared" si="74"/>
        <v>8</v>
      </c>
      <c r="BY17" s="111">
        <f ca="1" t="shared" si="75"/>
        <v>607</v>
      </c>
      <c r="CA17" s="117">
        <v>13</v>
      </c>
      <c r="CB17" s="117">
        <f ca="1" t="shared" si="76"/>
        <v>13</v>
      </c>
      <c r="CC17" s="117">
        <f ca="1" t="shared" si="77"/>
        <v>9</v>
      </c>
      <c r="CD17" s="117">
        <f ca="1" t="shared" si="78"/>
        <v>6</v>
      </c>
      <c r="CE17" s="117">
        <f ca="1" t="shared" si="79"/>
        <v>6</v>
      </c>
      <c r="CF17" s="117">
        <f ca="1" t="shared" si="80"/>
        <v>6</v>
      </c>
      <c r="CG17" s="117">
        <f ca="1" t="shared" si="81"/>
        <v>6</v>
      </c>
      <c r="CH17" s="117">
        <f ca="1" t="shared" si="82"/>
        <v>19</v>
      </c>
      <c r="CI17" s="117">
        <f ca="1" t="shared" si="83"/>
        <v>9</v>
      </c>
      <c r="CJ17" s="117">
        <f ca="1" t="shared" si="84"/>
        <v>15</v>
      </c>
      <c r="CK17" s="117">
        <f ca="1" t="shared" si="85"/>
        <v>11</v>
      </c>
      <c r="CL17" s="117">
        <f ca="1" t="shared" si="86"/>
        <v>797</v>
      </c>
    </row>
    <row r="18" ht="16.5" spans="1:90">
      <c r="A18" s="78">
        <v>14</v>
      </c>
      <c r="B18" s="78">
        <f ca="1" t="shared" si="11"/>
        <v>3</v>
      </c>
      <c r="C18" s="78">
        <f ca="1" t="shared" si="12"/>
        <v>2</v>
      </c>
      <c r="D18" s="78">
        <f ca="1" t="shared" si="13"/>
        <v>2</v>
      </c>
      <c r="E18" s="78">
        <f ca="1" t="shared" si="14"/>
        <v>2</v>
      </c>
      <c r="F18" s="78">
        <f ca="1" t="shared" si="15"/>
        <v>2</v>
      </c>
      <c r="G18" s="78">
        <f ca="1" t="shared" si="16"/>
        <v>2</v>
      </c>
      <c r="H18" s="78">
        <f ca="1" t="shared" si="17"/>
        <v>5</v>
      </c>
      <c r="I18" s="78">
        <f ca="1" t="shared" si="18"/>
        <v>2</v>
      </c>
      <c r="J18" s="78">
        <f ca="1" t="shared" si="19"/>
        <v>4</v>
      </c>
      <c r="K18" s="78">
        <f ca="1" t="shared" si="20"/>
        <v>3</v>
      </c>
      <c r="L18" s="78">
        <f ca="1" t="shared" si="21"/>
        <v>190</v>
      </c>
      <c r="N18" s="87">
        <v>14</v>
      </c>
      <c r="O18" s="87">
        <f ca="1" t="shared" si="22"/>
        <v>4</v>
      </c>
      <c r="P18" s="87">
        <f ca="1" t="shared" si="23"/>
        <v>3</v>
      </c>
      <c r="Q18" s="87">
        <f ca="1" t="shared" si="24"/>
        <v>2</v>
      </c>
      <c r="R18" s="87">
        <f ca="1" t="shared" si="25"/>
        <v>2</v>
      </c>
      <c r="S18" s="87">
        <f ca="1" t="shared" si="26"/>
        <v>2</v>
      </c>
      <c r="T18" s="87">
        <f ca="1" t="shared" si="27"/>
        <v>2</v>
      </c>
      <c r="U18" s="87">
        <f ca="1" t="shared" si="28"/>
        <v>6</v>
      </c>
      <c r="V18" s="87">
        <f ca="1" t="shared" si="29"/>
        <v>3</v>
      </c>
      <c r="W18" s="87">
        <f ca="1" t="shared" si="30"/>
        <v>4</v>
      </c>
      <c r="X18" s="87">
        <f ca="1" t="shared" si="31"/>
        <v>3</v>
      </c>
      <c r="Y18" s="87">
        <f ca="1" t="shared" si="32"/>
        <v>237</v>
      </c>
      <c r="AA18" s="93">
        <v>14</v>
      </c>
      <c r="AB18" s="93">
        <f ca="1" t="shared" si="33"/>
        <v>5</v>
      </c>
      <c r="AC18" s="93">
        <f ca="1" t="shared" si="34"/>
        <v>3</v>
      </c>
      <c r="AD18" s="93">
        <f ca="1" t="shared" si="35"/>
        <v>2</v>
      </c>
      <c r="AE18" s="93">
        <f ca="1" t="shared" si="36"/>
        <v>2</v>
      </c>
      <c r="AF18" s="93">
        <f ca="1" t="shared" si="37"/>
        <v>2</v>
      </c>
      <c r="AG18" s="93">
        <f ca="1" t="shared" si="38"/>
        <v>2</v>
      </c>
      <c r="AH18" s="93">
        <f ca="1" t="shared" si="39"/>
        <v>7</v>
      </c>
      <c r="AI18" s="93">
        <f ca="1" t="shared" si="40"/>
        <v>3</v>
      </c>
      <c r="AJ18" s="93">
        <f ca="1" t="shared" si="41"/>
        <v>6</v>
      </c>
      <c r="AK18" s="93">
        <f ca="1" t="shared" si="42"/>
        <v>4</v>
      </c>
      <c r="AL18" s="93">
        <f ca="1" t="shared" si="43"/>
        <v>294</v>
      </c>
      <c r="AN18" s="99">
        <v>14</v>
      </c>
      <c r="AO18" s="99">
        <f ca="1">VLOOKUP(AN18,参照表!$A$1:参照表!$C$113,2,0)</f>
        <v>6</v>
      </c>
      <c r="AP18" s="99">
        <f ca="1" t="shared" si="44"/>
        <v>4</v>
      </c>
      <c r="AQ18" s="99">
        <f ca="1" t="shared" si="45"/>
        <v>3</v>
      </c>
      <c r="AR18" s="99">
        <f ca="1" t="shared" si="46"/>
        <v>3</v>
      </c>
      <c r="AS18" s="99">
        <f ca="1" t="shared" si="47"/>
        <v>3</v>
      </c>
      <c r="AT18" s="99">
        <f ca="1" t="shared" si="48"/>
        <v>3</v>
      </c>
      <c r="AU18" s="99">
        <f ca="1" t="shared" si="49"/>
        <v>9</v>
      </c>
      <c r="AV18" s="99">
        <f ca="1" t="shared" si="50"/>
        <v>4</v>
      </c>
      <c r="AW18" s="99">
        <f ca="1" t="shared" si="51"/>
        <v>7</v>
      </c>
      <c r="AX18" s="99">
        <f ca="1" t="shared" si="52"/>
        <v>5</v>
      </c>
      <c r="AY18" s="99">
        <f ca="1" t="shared" si="53"/>
        <v>370</v>
      </c>
      <c r="BA18" s="105">
        <v>14</v>
      </c>
      <c r="BB18" s="105">
        <f ca="1" t="shared" si="54"/>
        <v>8</v>
      </c>
      <c r="BC18" s="105">
        <f ca="1" t="shared" si="55"/>
        <v>5</v>
      </c>
      <c r="BD18" s="105">
        <f ca="1" t="shared" si="56"/>
        <v>4</v>
      </c>
      <c r="BE18" s="105">
        <f ca="1" t="shared" si="57"/>
        <v>4</v>
      </c>
      <c r="BF18" s="105">
        <f ca="1" t="shared" si="58"/>
        <v>4</v>
      </c>
      <c r="BG18" s="105">
        <f ca="1" t="shared" si="59"/>
        <v>4</v>
      </c>
      <c r="BH18" s="105">
        <f ca="1" t="shared" si="60"/>
        <v>12</v>
      </c>
      <c r="BI18" s="105">
        <f ca="1" t="shared" si="61"/>
        <v>5</v>
      </c>
      <c r="BJ18" s="105">
        <f ca="1" t="shared" si="62"/>
        <v>9</v>
      </c>
      <c r="BK18" s="105">
        <f ca="1" t="shared" si="63"/>
        <v>6</v>
      </c>
      <c r="BL18" s="105">
        <f ca="1" t="shared" si="64"/>
        <v>474</v>
      </c>
      <c r="BN18" s="111">
        <v>14</v>
      </c>
      <c r="BO18" s="111">
        <f ca="1" t="shared" si="65"/>
        <v>10</v>
      </c>
      <c r="BP18" s="111">
        <f ca="1" t="shared" si="66"/>
        <v>7</v>
      </c>
      <c r="BQ18" s="111">
        <f ca="1" t="shared" si="67"/>
        <v>5</v>
      </c>
      <c r="BR18" s="111">
        <f ca="1" t="shared" si="68"/>
        <v>5</v>
      </c>
      <c r="BS18" s="111">
        <f ca="1" t="shared" si="69"/>
        <v>5</v>
      </c>
      <c r="BT18" s="111">
        <f ca="1" t="shared" si="70"/>
        <v>5</v>
      </c>
      <c r="BU18" s="111">
        <f ca="1" t="shared" si="71"/>
        <v>15</v>
      </c>
      <c r="BV18" s="111">
        <f ca="1" t="shared" si="72"/>
        <v>7</v>
      </c>
      <c r="BW18" s="111">
        <f ca="1" t="shared" si="73"/>
        <v>11</v>
      </c>
      <c r="BX18" s="111">
        <f ca="1" t="shared" si="74"/>
        <v>8</v>
      </c>
      <c r="BY18" s="111">
        <f ca="1" t="shared" si="75"/>
        <v>607</v>
      </c>
      <c r="CA18" s="117">
        <v>14</v>
      </c>
      <c r="CB18" s="117">
        <f ca="1" t="shared" si="76"/>
        <v>13</v>
      </c>
      <c r="CC18" s="117">
        <f ca="1" t="shared" si="77"/>
        <v>9</v>
      </c>
      <c r="CD18" s="117">
        <f ca="1" t="shared" si="78"/>
        <v>6</v>
      </c>
      <c r="CE18" s="117">
        <f ca="1" t="shared" si="79"/>
        <v>6</v>
      </c>
      <c r="CF18" s="117">
        <f ca="1" t="shared" si="80"/>
        <v>6</v>
      </c>
      <c r="CG18" s="117">
        <f ca="1" t="shared" si="81"/>
        <v>6</v>
      </c>
      <c r="CH18" s="117">
        <f ca="1" t="shared" si="82"/>
        <v>19</v>
      </c>
      <c r="CI18" s="117">
        <f ca="1" t="shared" si="83"/>
        <v>9</v>
      </c>
      <c r="CJ18" s="117">
        <f ca="1" t="shared" si="84"/>
        <v>15</v>
      </c>
      <c r="CK18" s="117">
        <f ca="1" t="shared" si="85"/>
        <v>11</v>
      </c>
      <c r="CL18" s="117">
        <f ca="1" t="shared" si="86"/>
        <v>797</v>
      </c>
    </row>
    <row r="19" ht="16.5" spans="1:90">
      <c r="A19" s="78">
        <v>15</v>
      </c>
      <c r="B19" s="78">
        <f ca="1" t="shared" si="11"/>
        <v>5</v>
      </c>
      <c r="C19" s="78">
        <f ca="1" t="shared" si="12"/>
        <v>3</v>
      </c>
      <c r="D19" s="78">
        <f ca="1" t="shared" si="13"/>
        <v>3</v>
      </c>
      <c r="E19" s="78">
        <f ca="1" t="shared" si="14"/>
        <v>3</v>
      </c>
      <c r="F19" s="78">
        <f ca="1" t="shared" si="15"/>
        <v>3</v>
      </c>
      <c r="G19" s="78">
        <f ca="1" t="shared" si="16"/>
        <v>3</v>
      </c>
      <c r="H19" s="78">
        <f ca="1" t="shared" si="17"/>
        <v>7</v>
      </c>
      <c r="I19" s="78">
        <f ca="1" t="shared" si="18"/>
        <v>3</v>
      </c>
      <c r="J19" s="78">
        <f ca="1" t="shared" si="19"/>
        <v>6</v>
      </c>
      <c r="K19" s="78">
        <f ca="1" t="shared" si="20"/>
        <v>4</v>
      </c>
      <c r="L19" s="78">
        <f ca="1" t="shared" si="21"/>
        <v>285</v>
      </c>
      <c r="N19" s="87">
        <v>15</v>
      </c>
      <c r="O19" s="87">
        <f ca="1" t="shared" si="22"/>
        <v>6</v>
      </c>
      <c r="P19" s="87">
        <f ca="1" t="shared" si="23"/>
        <v>4</v>
      </c>
      <c r="Q19" s="87">
        <f ca="1" t="shared" si="24"/>
        <v>3</v>
      </c>
      <c r="R19" s="87">
        <f ca="1" t="shared" si="25"/>
        <v>3</v>
      </c>
      <c r="S19" s="87">
        <f ca="1" t="shared" si="26"/>
        <v>3</v>
      </c>
      <c r="T19" s="87">
        <f ca="1" t="shared" si="27"/>
        <v>3</v>
      </c>
      <c r="U19" s="87">
        <f ca="1" t="shared" si="28"/>
        <v>8</v>
      </c>
      <c r="V19" s="87">
        <f ca="1" t="shared" si="29"/>
        <v>4</v>
      </c>
      <c r="W19" s="87">
        <f ca="1" t="shared" si="30"/>
        <v>7</v>
      </c>
      <c r="X19" s="87">
        <f ca="1" t="shared" si="31"/>
        <v>4</v>
      </c>
      <c r="Y19" s="87">
        <f ca="1" t="shared" si="32"/>
        <v>356</v>
      </c>
      <c r="AA19" s="93">
        <v>15</v>
      </c>
      <c r="AB19" s="93">
        <f ca="1" t="shared" si="33"/>
        <v>7</v>
      </c>
      <c r="AC19" s="93">
        <f ca="1" t="shared" si="34"/>
        <v>5</v>
      </c>
      <c r="AD19" s="93">
        <f ca="1" t="shared" si="35"/>
        <v>4</v>
      </c>
      <c r="AE19" s="93">
        <f ca="1" t="shared" si="36"/>
        <v>4</v>
      </c>
      <c r="AF19" s="93">
        <f ca="1" t="shared" si="37"/>
        <v>4</v>
      </c>
      <c r="AG19" s="93">
        <f ca="1" t="shared" si="38"/>
        <v>4</v>
      </c>
      <c r="AH19" s="93">
        <f ca="1" t="shared" si="39"/>
        <v>10</v>
      </c>
      <c r="AI19" s="93">
        <f ca="1" t="shared" si="40"/>
        <v>5</v>
      </c>
      <c r="AJ19" s="93">
        <f ca="1" t="shared" si="41"/>
        <v>9</v>
      </c>
      <c r="AK19" s="93">
        <f ca="1" t="shared" si="42"/>
        <v>6</v>
      </c>
      <c r="AL19" s="93">
        <f ca="1" t="shared" si="43"/>
        <v>441</v>
      </c>
      <c r="AN19" s="99">
        <v>15</v>
      </c>
      <c r="AO19" s="99">
        <f ca="1">VLOOKUP(AN19,参照表!$A$1:参照表!$C$113,2,0)</f>
        <v>9</v>
      </c>
      <c r="AP19" s="99">
        <f ca="1" t="shared" si="44"/>
        <v>6</v>
      </c>
      <c r="AQ19" s="99">
        <f ca="1" t="shared" si="45"/>
        <v>5</v>
      </c>
      <c r="AR19" s="99">
        <f ca="1" t="shared" si="46"/>
        <v>5</v>
      </c>
      <c r="AS19" s="99">
        <f ca="1" t="shared" si="47"/>
        <v>5</v>
      </c>
      <c r="AT19" s="99">
        <f ca="1" t="shared" si="48"/>
        <v>5</v>
      </c>
      <c r="AU19" s="99">
        <f ca="1" t="shared" si="49"/>
        <v>13</v>
      </c>
      <c r="AV19" s="99">
        <f ca="1" t="shared" si="50"/>
        <v>6</v>
      </c>
      <c r="AW19" s="99">
        <f ca="1" t="shared" si="51"/>
        <v>11</v>
      </c>
      <c r="AX19" s="99">
        <f ca="1" t="shared" si="52"/>
        <v>7</v>
      </c>
      <c r="AY19" s="99">
        <f ca="1" t="shared" si="53"/>
        <v>555</v>
      </c>
      <c r="BA19" s="105">
        <v>15</v>
      </c>
      <c r="BB19" s="105">
        <f ca="1" t="shared" si="54"/>
        <v>12</v>
      </c>
      <c r="BC19" s="105">
        <f ca="1" t="shared" si="55"/>
        <v>8</v>
      </c>
      <c r="BD19" s="105">
        <f ca="1" t="shared" si="56"/>
        <v>6</v>
      </c>
      <c r="BE19" s="105">
        <f ca="1" t="shared" si="57"/>
        <v>6</v>
      </c>
      <c r="BF19" s="105">
        <f ca="1" t="shared" si="58"/>
        <v>6</v>
      </c>
      <c r="BG19" s="105">
        <f ca="1" t="shared" si="59"/>
        <v>6</v>
      </c>
      <c r="BH19" s="105">
        <f ca="1" t="shared" si="60"/>
        <v>17</v>
      </c>
      <c r="BI19" s="105">
        <f ca="1" t="shared" si="61"/>
        <v>8</v>
      </c>
      <c r="BJ19" s="105">
        <f ca="1" t="shared" si="62"/>
        <v>14</v>
      </c>
      <c r="BK19" s="105">
        <f ca="1" t="shared" si="63"/>
        <v>9</v>
      </c>
      <c r="BL19" s="105">
        <f ca="1" t="shared" si="64"/>
        <v>712</v>
      </c>
      <c r="BN19" s="111">
        <v>15</v>
      </c>
      <c r="BO19" s="111">
        <f ca="1" t="shared" si="65"/>
        <v>15</v>
      </c>
      <c r="BP19" s="111">
        <f ca="1" t="shared" si="66"/>
        <v>10</v>
      </c>
      <c r="BQ19" s="111">
        <f ca="1" t="shared" si="67"/>
        <v>8</v>
      </c>
      <c r="BR19" s="111">
        <f ca="1" t="shared" si="68"/>
        <v>8</v>
      </c>
      <c r="BS19" s="111">
        <f ca="1" t="shared" si="69"/>
        <v>8</v>
      </c>
      <c r="BT19" s="111">
        <f ca="1" t="shared" si="70"/>
        <v>8</v>
      </c>
      <c r="BU19" s="111">
        <f ca="1" t="shared" si="71"/>
        <v>21</v>
      </c>
      <c r="BV19" s="111">
        <f ca="1" t="shared" si="72"/>
        <v>10</v>
      </c>
      <c r="BW19" s="111">
        <f ca="1" t="shared" si="73"/>
        <v>18</v>
      </c>
      <c r="BX19" s="111">
        <f ca="1" t="shared" si="74"/>
        <v>11</v>
      </c>
      <c r="BY19" s="111">
        <f ca="1" t="shared" si="75"/>
        <v>911</v>
      </c>
      <c r="CA19" s="117">
        <v>15</v>
      </c>
      <c r="CB19" s="117">
        <f ca="1" t="shared" si="76"/>
        <v>19</v>
      </c>
      <c r="CC19" s="117">
        <f ca="1" t="shared" si="77"/>
        <v>13</v>
      </c>
      <c r="CD19" s="117">
        <f ca="1" t="shared" si="78"/>
        <v>11</v>
      </c>
      <c r="CE19" s="117">
        <f ca="1" t="shared" si="79"/>
        <v>11</v>
      </c>
      <c r="CF19" s="117">
        <f ca="1" t="shared" si="80"/>
        <v>11</v>
      </c>
      <c r="CG19" s="117">
        <f ca="1" t="shared" si="81"/>
        <v>11</v>
      </c>
      <c r="CH19" s="117">
        <f ca="1" t="shared" si="82"/>
        <v>28</v>
      </c>
      <c r="CI19" s="117">
        <f ca="1" t="shared" si="83"/>
        <v>13</v>
      </c>
      <c r="CJ19" s="117">
        <f ca="1" t="shared" si="84"/>
        <v>24</v>
      </c>
      <c r="CK19" s="117">
        <f ca="1" t="shared" si="85"/>
        <v>15</v>
      </c>
      <c r="CL19" s="117">
        <f ca="1" t="shared" si="86"/>
        <v>1195</v>
      </c>
    </row>
    <row r="20" ht="16.5" spans="1:90">
      <c r="A20" s="78">
        <v>16</v>
      </c>
      <c r="B20" s="78">
        <f ca="1" t="shared" si="11"/>
        <v>5</v>
      </c>
      <c r="C20" s="78">
        <f ca="1" t="shared" si="12"/>
        <v>3</v>
      </c>
      <c r="D20" s="78">
        <f ca="1" t="shared" si="13"/>
        <v>3</v>
      </c>
      <c r="E20" s="78">
        <f ca="1" t="shared" si="14"/>
        <v>3</v>
      </c>
      <c r="F20" s="78">
        <f ca="1" t="shared" si="15"/>
        <v>3</v>
      </c>
      <c r="G20" s="78">
        <f ca="1" t="shared" si="16"/>
        <v>3</v>
      </c>
      <c r="H20" s="78">
        <f ca="1" t="shared" si="17"/>
        <v>7</v>
      </c>
      <c r="I20" s="78">
        <f ca="1" t="shared" si="18"/>
        <v>3</v>
      </c>
      <c r="J20" s="78">
        <f ca="1" t="shared" si="19"/>
        <v>6</v>
      </c>
      <c r="K20" s="78">
        <f ca="1" t="shared" si="20"/>
        <v>4</v>
      </c>
      <c r="L20" s="78">
        <f ca="1" t="shared" si="21"/>
        <v>285</v>
      </c>
      <c r="N20" s="87">
        <v>16</v>
      </c>
      <c r="O20" s="87">
        <f ca="1" t="shared" si="22"/>
        <v>6</v>
      </c>
      <c r="P20" s="87">
        <f ca="1" t="shared" si="23"/>
        <v>4</v>
      </c>
      <c r="Q20" s="87">
        <f ca="1" t="shared" si="24"/>
        <v>3</v>
      </c>
      <c r="R20" s="87">
        <f ca="1" t="shared" si="25"/>
        <v>3</v>
      </c>
      <c r="S20" s="87">
        <f ca="1" t="shared" si="26"/>
        <v>3</v>
      </c>
      <c r="T20" s="87">
        <f ca="1" t="shared" si="27"/>
        <v>3</v>
      </c>
      <c r="U20" s="87">
        <f ca="1" t="shared" si="28"/>
        <v>8</v>
      </c>
      <c r="V20" s="87">
        <f ca="1" t="shared" si="29"/>
        <v>4</v>
      </c>
      <c r="W20" s="87">
        <f ca="1" t="shared" si="30"/>
        <v>7</v>
      </c>
      <c r="X20" s="87">
        <f ca="1" t="shared" si="31"/>
        <v>4</v>
      </c>
      <c r="Y20" s="87">
        <f ca="1" t="shared" si="32"/>
        <v>356</v>
      </c>
      <c r="AA20" s="93">
        <v>16</v>
      </c>
      <c r="AB20" s="93">
        <f ca="1" t="shared" si="33"/>
        <v>7</v>
      </c>
      <c r="AC20" s="93">
        <f ca="1" t="shared" si="34"/>
        <v>5</v>
      </c>
      <c r="AD20" s="93">
        <f ca="1" t="shared" si="35"/>
        <v>4</v>
      </c>
      <c r="AE20" s="93">
        <f ca="1" t="shared" si="36"/>
        <v>4</v>
      </c>
      <c r="AF20" s="93">
        <f ca="1" t="shared" si="37"/>
        <v>4</v>
      </c>
      <c r="AG20" s="93">
        <f ca="1" t="shared" si="38"/>
        <v>4</v>
      </c>
      <c r="AH20" s="93">
        <f ca="1" t="shared" si="39"/>
        <v>10</v>
      </c>
      <c r="AI20" s="93">
        <f ca="1" t="shared" si="40"/>
        <v>5</v>
      </c>
      <c r="AJ20" s="93">
        <f ca="1" t="shared" si="41"/>
        <v>9</v>
      </c>
      <c r="AK20" s="93">
        <f ca="1" t="shared" si="42"/>
        <v>6</v>
      </c>
      <c r="AL20" s="93">
        <f ca="1" t="shared" si="43"/>
        <v>441</v>
      </c>
      <c r="AN20" s="99">
        <v>16</v>
      </c>
      <c r="AO20" s="99">
        <f ca="1">VLOOKUP(AN20,参照表!$A$1:参照表!$C$113,2,0)</f>
        <v>9</v>
      </c>
      <c r="AP20" s="99">
        <f ca="1" t="shared" si="44"/>
        <v>6</v>
      </c>
      <c r="AQ20" s="99">
        <f ca="1" t="shared" si="45"/>
        <v>5</v>
      </c>
      <c r="AR20" s="99">
        <f ca="1" t="shared" si="46"/>
        <v>5</v>
      </c>
      <c r="AS20" s="99">
        <f ca="1" t="shared" si="47"/>
        <v>5</v>
      </c>
      <c r="AT20" s="99">
        <f ca="1" t="shared" si="48"/>
        <v>5</v>
      </c>
      <c r="AU20" s="99">
        <f ca="1" t="shared" si="49"/>
        <v>13</v>
      </c>
      <c r="AV20" s="99">
        <f ca="1" t="shared" si="50"/>
        <v>6</v>
      </c>
      <c r="AW20" s="99">
        <f ca="1" t="shared" si="51"/>
        <v>11</v>
      </c>
      <c r="AX20" s="99">
        <f ca="1" t="shared" si="52"/>
        <v>7</v>
      </c>
      <c r="AY20" s="99">
        <f ca="1" t="shared" si="53"/>
        <v>555</v>
      </c>
      <c r="BA20" s="105">
        <v>16</v>
      </c>
      <c r="BB20" s="105">
        <f ca="1" t="shared" si="54"/>
        <v>12</v>
      </c>
      <c r="BC20" s="105">
        <f ca="1" t="shared" si="55"/>
        <v>8</v>
      </c>
      <c r="BD20" s="105">
        <f ca="1" t="shared" si="56"/>
        <v>6</v>
      </c>
      <c r="BE20" s="105">
        <f ca="1" t="shared" si="57"/>
        <v>6</v>
      </c>
      <c r="BF20" s="105">
        <f ca="1" t="shared" si="58"/>
        <v>6</v>
      </c>
      <c r="BG20" s="105">
        <f ca="1" t="shared" si="59"/>
        <v>6</v>
      </c>
      <c r="BH20" s="105">
        <f ca="1" t="shared" si="60"/>
        <v>17</v>
      </c>
      <c r="BI20" s="105">
        <f ca="1" t="shared" si="61"/>
        <v>8</v>
      </c>
      <c r="BJ20" s="105">
        <f ca="1" t="shared" si="62"/>
        <v>14</v>
      </c>
      <c r="BK20" s="105">
        <f ca="1" t="shared" si="63"/>
        <v>9</v>
      </c>
      <c r="BL20" s="105">
        <f ca="1" t="shared" si="64"/>
        <v>712</v>
      </c>
      <c r="BN20" s="111">
        <v>16</v>
      </c>
      <c r="BO20" s="111">
        <f ca="1" t="shared" si="65"/>
        <v>15</v>
      </c>
      <c r="BP20" s="111">
        <f ca="1" t="shared" si="66"/>
        <v>10</v>
      </c>
      <c r="BQ20" s="111">
        <f ca="1" t="shared" si="67"/>
        <v>8</v>
      </c>
      <c r="BR20" s="111">
        <f ca="1" t="shared" si="68"/>
        <v>8</v>
      </c>
      <c r="BS20" s="111">
        <f ca="1" t="shared" si="69"/>
        <v>8</v>
      </c>
      <c r="BT20" s="111">
        <f ca="1" t="shared" si="70"/>
        <v>8</v>
      </c>
      <c r="BU20" s="111">
        <f ca="1" t="shared" si="71"/>
        <v>21</v>
      </c>
      <c r="BV20" s="111">
        <f ca="1" t="shared" si="72"/>
        <v>10</v>
      </c>
      <c r="BW20" s="111">
        <f ca="1" t="shared" si="73"/>
        <v>18</v>
      </c>
      <c r="BX20" s="111">
        <f ca="1" t="shared" si="74"/>
        <v>11</v>
      </c>
      <c r="BY20" s="111">
        <f ca="1" t="shared" si="75"/>
        <v>911</v>
      </c>
      <c r="CA20" s="117">
        <v>16</v>
      </c>
      <c r="CB20" s="117">
        <f ca="1" t="shared" si="76"/>
        <v>19</v>
      </c>
      <c r="CC20" s="117">
        <f ca="1" t="shared" si="77"/>
        <v>13</v>
      </c>
      <c r="CD20" s="117">
        <f ca="1" t="shared" si="78"/>
        <v>11</v>
      </c>
      <c r="CE20" s="117">
        <f ca="1" t="shared" si="79"/>
        <v>11</v>
      </c>
      <c r="CF20" s="117">
        <f ca="1" t="shared" si="80"/>
        <v>11</v>
      </c>
      <c r="CG20" s="117">
        <f ca="1" t="shared" si="81"/>
        <v>11</v>
      </c>
      <c r="CH20" s="117">
        <f ca="1" t="shared" si="82"/>
        <v>28</v>
      </c>
      <c r="CI20" s="117">
        <f ca="1" t="shared" si="83"/>
        <v>13</v>
      </c>
      <c r="CJ20" s="117">
        <f ca="1" t="shared" si="84"/>
        <v>24</v>
      </c>
      <c r="CK20" s="117">
        <f ca="1" t="shared" si="85"/>
        <v>15</v>
      </c>
      <c r="CL20" s="117">
        <f ca="1" t="shared" si="86"/>
        <v>1195</v>
      </c>
    </row>
    <row r="21" ht="16.5" spans="1:90">
      <c r="A21" s="78">
        <v>17</v>
      </c>
      <c r="B21" s="78">
        <f ca="1" t="shared" si="11"/>
        <v>5</v>
      </c>
      <c r="C21" s="78">
        <f ca="1" t="shared" si="12"/>
        <v>3</v>
      </c>
      <c r="D21" s="78">
        <f ca="1" t="shared" si="13"/>
        <v>3</v>
      </c>
      <c r="E21" s="78">
        <f ca="1" t="shared" si="14"/>
        <v>3</v>
      </c>
      <c r="F21" s="78">
        <f ca="1" t="shared" si="15"/>
        <v>3</v>
      </c>
      <c r="G21" s="78">
        <f ca="1" t="shared" si="16"/>
        <v>3</v>
      </c>
      <c r="H21" s="78">
        <f ca="1" t="shared" si="17"/>
        <v>7</v>
      </c>
      <c r="I21" s="78">
        <f ca="1" t="shared" si="18"/>
        <v>3</v>
      </c>
      <c r="J21" s="78">
        <f ca="1" t="shared" si="19"/>
        <v>6</v>
      </c>
      <c r="K21" s="78">
        <f ca="1" t="shared" si="20"/>
        <v>4</v>
      </c>
      <c r="L21" s="78">
        <f ca="1" t="shared" si="21"/>
        <v>285</v>
      </c>
      <c r="N21" s="87">
        <v>17</v>
      </c>
      <c r="O21" s="87">
        <f ca="1" t="shared" si="22"/>
        <v>6</v>
      </c>
      <c r="P21" s="87">
        <f ca="1" t="shared" si="23"/>
        <v>4</v>
      </c>
      <c r="Q21" s="87">
        <f ca="1" t="shared" si="24"/>
        <v>3</v>
      </c>
      <c r="R21" s="87">
        <f ca="1" t="shared" si="25"/>
        <v>3</v>
      </c>
      <c r="S21" s="87">
        <f ca="1" t="shared" si="26"/>
        <v>3</v>
      </c>
      <c r="T21" s="87">
        <f ca="1" t="shared" si="27"/>
        <v>3</v>
      </c>
      <c r="U21" s="87">
        <f ca="1" t="shared" si="28"/>
        <v>8</v>
      </c>
      <c r="V21" s="87">
        <f ca="1" t="shared" si="29"/>
        <v>4</v>
      </c>
      <c r="W21" s="87">
        <f ca="1" t="shared" si="30"/>
        <v>7</v>
      </c>
      <c r="X21" s="87">
        <f ca="1" t="shared" si="31"/>
        <v>4</v>
      </c>
      <c r="Y21" s="87">
        <f ca="1" t="shared" si="32"/>
        <v>356</v>
      </c>
      <c r="AA21" s="93">
        <v>17</v>
      </c>
      <c r="AB21" s="93">
        <f ca="1" t="shared" si="33"/>
        <v>7</v>
      </c>
      <c r="AC21" s="93">
        <f ca="1" t="shared" si="34"/>
        <v>5</v>
      </c>
      <c r="AD21" s="93">
        <f ca="1" t="shared" si="35"/>
        <v>4</v>
      </c>
      <c r="AE21" s="93">
        <f ca="1" t="shared" si="36"/>
        <v>4</v>
      </c>
      <c r="AF21" s="93">
        <f ca="1" t="shared" si="37"/>
        <v>4</v>
      </c>
      <c r="AG21" s="93">
        <f ca="1" t="shared" si="38"/>
        <v>4</v>
      </c>
      <c r="AH21" s="93">
        <f ca="1" t="shared" si="39"/>
        <v>10</v>
      </c>
      <c r="AI21" s="93">
        <f ca="1" t="shared" si="40"/>
        <v>5</v>
      </c>
      <c r="AJ21" s="93">
        <f ca="1" t="shared" si="41"/>
        <v>9</v>
      </c>
      <c r="AK21" s="93">
        <f ca="1" t="shared" si="42"/>
        <v>6</v>
      </c>
      <c r="AL21" s="93">
        <f ca="1" t="shared" si="43"/>
        <v>441</v>
      </c>
      <c r="AN21" s="99">
        <v>17</v>
      </c>
      <c r="AO21" s="99">
        <f ca="1">VLOOKUP(AN21,参照表!$A$1:参照表!$C$113,2,0)</f>
        <v>9</v>
      </c>
      <c r="AP21" s="99">
        <f ca="1" t="shared" si="44"/>
        <v>6</v>
      </c>
      <c r="AQ21" s="99">
        <f ca="1" t="shared" si="45"/>
        <v>5</v>
      </c>
      <c r="AR21" s="99">
        <f ca="1" t="shared" si="46"/>
        <v>5</v>
      </c>
      <c r="AS21" s="99">
        <f ca="1" t="shared" si="47"/>
        <v>5</v>
      </c>
      <c r="AT21" s="99">
        <f ca="1" t="shared" si="48"/>
        <v>5</v>
      </c>
      <c r="AU21" s="99">
        <f ca="1" t="shared" si="49"/>
        <v>13</v>
      </c>
      <c r="AV21" s="99">
        <f ca="1" t="shared" si="50"/>
        <v>6</v>
      </c>
      <c r="AW21" s="99">
        <f ca="1" t="shared" si="51"/>
        <v>11</v>
      </c>
      <c r="AX21" s="99">
        <f ca="1" t="shared" si="52"/>
        <v>7</v>
      </c>
      <c r="AY21" s="99">
        <f ca="1" t="shared" si="53"/>
        <v>555</v>
      </c>
      <c r="BA21" s="105">
        <v>17</v>
      </c>
      <c r="BB21" s="105">
        <f ca="1" t="shared" si="54"/>
        <v>12</v>
      </c>
      <c r="BC21" s="105">
        <f ca="1" t="shared" si="55"/>
        <v>8</v>
      </c>
      <c r="BD21" s="105">
        <f ca="1" t="shared" si="56"/>
        <v>6</v>
      </c>
      <c r="BE21" s="105">
        <f ca="1" t="shared" si="57"/>
        <v>6</v>
      </c>
      <c r="BF21" s="105">
        <f ca="1" t="shared" si="58"/>
        <v>6</v>
      </c>
      <c r="BG21" s="105">
        <f ca="1" t="shared" si="59"/>
        <v>6</v>
      </c>
      <c r="BH21" s="105">
        <f ca="1" t="shared" si="60"/>
        <v>17</v>
      </c>
      <c r="BI21" s="105">
        <f ca="1" t="shared" si="61"/>
        <v>8</v>
      </c>
      <c r="BJ21" s="105">
        <f ca="1" t="shared" si="62"/>
        <v>14</v>
      </c>
      <c r="BK21" s="105">
        <f ca="1" t="shared" si="63"/>
        <v>9</v>
      </c>
      <c r="BL21" s="105">
        <f ca="1" t="shared" si="64"/>
        <v>712</v>
      </c>
      <c r="BN21" s="111">
        <v>17</v>
      </c>
      <c r="BO21" s="111">
        <f ca="1" t="shared" si="65"/>
        <v>15</v>
      </c>
      <c r="BP21" s="111">
        <f ca="1" t="shared" si="66"/>
        <v>10</v>
      </c>
      <c r="BQ21" s="111">
        <f ca="1" t="shared" si="67"/>
        <v>8</v>
      </c>
      <c r="BR21" s="111">
        <f ca="1" t="shared" si="68"/>
        <v>8</v>
      </c>
      <c r="BS21" s="111">
        <f ca="1" t="shared" si="69"/>
        <v>8</v>
      </c>
      <c r="BT21" s="111">
        <f ca="1" t="shared" si="70"/>
        <v>8</v>
      </c>
      <c r="BU21" s="111">
        <f ca="1" t="shared" si="71"/>
        <v>21</v>
      </c>
      <c r="BV21" s="111">
        <f ca="1" t="shared" si="72"/>
        <v>10</v>
      </c>
      <c r="BW21" s="111">
        <f ca="1" t="shared" si="73"/>
        <v>18</v>
      </c>
      <c r="BX21" s="111">
        <f ca="1" t="shared" si="74"/>
        <v>11</v>
      </c>
      <c r="BY21" s="111">
        <f ca="1" t="shared" si="75"/>
        <v>911</v>
      </c>
      <c r="CA21" s="117">
        <v>17</v>
      </c>
      <c r="CB21" s="117">
        <f ca="1" t="shared" si="76"/>
        <v>19</v>
      </c>
      <c r="CC21" s="117">
        <f ca="1" t="shared" si="77"/>
        <v>13</v>
      </c>
      <c r="CD21" s="117">
        <f ca="1" t="shared" si="78"/>
        <v>11</v>
      </c>
      <c r="CE21" s="117">
        <f ca="1" t="shared" si="79"/>
        <v>11</v>
      </c>
      <c r="CF21" s="117">
        <f ca="1" t="shared" si="80"/>
        <v>11</v>
      </c>
      <c r="CG21" s="117">
        <f ca="1" t="shared" si="81"/>
        <v>11</v>
      </c>
      <c r="CH21" s="117">
        <f ca="1" t="shared" si="82"/>
        <v>28</v>
      </c>
      <c r="CI21" s="117">
        <f ca="1" t="shared" si="83"/>
        <v>13</v>
      </c>
      <c r="CJ21" s="117">
        <f ca="1" t="shared" si="84"/>
        <v>24</v>
      </c>
      <c r="CK21" s="117">
        <f ca="1" t="shared" si="85"/>
        <v>15</v>
      </c>
      <c r="CL21" s="117">
        <f ca="1" t="shared" si="86"/>
        <v>1195</v>
      </c>
    </row>
    <row r="22" ht="16.5" spans="1:90">
      <c r="A22" s="78">
        <v>18</v>
      </c>
      <c r="B22" s="78">
        <f ca="1" t="shared" si="11"/>
        <v>5</v>
      </c>
      <c r="C22" s="78">
        <f ca="1" t="shared" si="12"/>
        <v>3</v>
      </c>
      <c r="D22" s="78">
        <f ca="1" t="shared" si="13"/>
        <v>3</v>
      </c>
      <c r="E22" s="78">
        <f ca="1" t="shared" si="14"/>
        <v>3</v>
      </c>
      <c r="F22" s="78">
        <f ca="1" t="shared" si="15"/>
        <v>3</v>
      </c>
      <c r="G22" s="78">
        <f ca="1" t="shared" si="16"/>
        <v>3</v>
      </c>
      <c r="H22" s="78">
        <f ca="1" t="shared" si="17"/>
        <v>7</v>
      </c>
      <c r="I22" s="78">
        <f ca="1" t="shared" si="18"/>
        <v>3</v>
      </c>
      <c r="J22" s="78">
        <f ca="1" t="shared" si="19"/>
        <v>6</v>
      </c>
      <c r="K22" s="78">
        <f ca="1" t="shared" si="20"/>
        <v>4</v>
      </c>
      <c r="L22" s="78">
        <f ca="1" t="shared" si="21"/>
        <v>285</v>
      </c>
      <c r="N22" s="87">
        <v>18</v>
      </c>
      <c r="O22" s="87">
        <f ca="1" t="shared" si="22"/>
        <v>6</v>
      </c>
      <c r="P22" s="87">
        <f ca="1" t="shared" si="23"/>
        <v>4</v>
      </c>
      <c r="Q22" s="87">
        <f ca="1" t="shared" si="24"/>
        <v>3</v>
      </c>
      <c r="R22" s="87">
        <f ca="1" t="shared" si="25"/>
        <v>3</v>
      </c>
      <c r="S22" s="87">
        <f ca="1" t="shared" si="26"/>
        <v>3</v>
      </c>
      <c r="T22" s="87">
        <f ca="1" t="shared" si="27"/>
        <v>3</v>
      </c>
      <c r="U22" s="87">
        <f ca="1" t="shared" si="28"/>
        <v>8</v>
      </c>
      <c r="V22" s="87">
        <f ca="1" t="shared" si="29"/>
        <v>4</v>
      </c>
      <c r="W22" s="87">
        <f ca="1" t="shared" si="30"/>
        <v>7</v>
      </c>
      <c r="X22" s="87">
        <f ca="1" t="shared" si="31"/>
        <v>4</v>
      </c>
      <c r="Y22" s="87">
        <f ca="1" t="shared" si="32"/>
        <v>356</v>
      </c>
      <c r="AA22" s="93">
        <v>18</v>
      </c>
      <c r="AB22" s="93">
        <f ca="1" t="shared" si="33"/>
        <v>7</v>
      </c>
      <c r="AC22" s="93">
        <f ca="1" t="shared" si="34"/>
        <v>5</v>
      </c>
      <c r="AD22" s="93">
        <f ca="1" t="shared" si="35"/>
        <v>4</v>
      </c>
      <c r="AE22" s="93">
        <f ca="1" t="shared" si="36"/>
        <v>4</v>
      </c>
      <c r="AF22" s="93">
        <f ca="1" t="shared" si="37"/>
        <v>4</v>
      </c>
      <c r="AG22" s="93">
        <f ca="1" t="shared" si="38"/>
        <v>4</v>
      </c>
      <c r="AH22" s="93">
        <f ca="1" t="shared" si="39"/>
        <v>10</v>
      </c>
      <c r="AI22" s="93">
        <f ca="1" t="shared" si="40"/>
        <v>5</v>
      </c>
      <c r="AJ22" s="93">
        <f ca="1" t="shared" si="41"/>
        <v>9</v>
      </c>
      <c r="AK22" s="93">
        <f ca="1" t="shared" si="42"/>
        <v>6</v>
      </c>
      <c r="AL22" s="93">
        <f ca="1" t="shared" si="43"/>
        <v>441</v>
      </c>
      <c r="AN22" s="99">
        <v>18</v>
      </c>
      <c r="AO22" s="99">
        <f ca="1">VLOOKUP(AN22,参照表!$A$1:参照表!$C$113,2,0)</f>
        <v>9</v>
      </c>
      <c r="AP22" s="99">
        <f ca="1" t="shared" si="44"/>
        <v>6</v>
      </c>
      <c r="AQ22" s="99">
        <f ca="1" t="shared" si="45"/>
        <v>5</v>
      </c>
      <c r="AR22" s="99">
        <f ca="1" t="shared" si="46"/>
        <v>5</v>
      </c>
      <c r="AS22" s="99">
        <f ca="1" t="shared" si="47"/>
        <v>5</v>
      </c>
      <c r="AT22" s="99">
        <f ca="1" t="shared" si="48"/>
        <v>5</v>
      </c>
      <c r="AU22" s="99">
        <f ca="1" t="shared" si="49"/>
        <v>13</v>
      </c>
      <c r="AV22" s="99">
        <f ca="1" t="shared" si="50"/>
        <v>6</v>
      </c>
      <c r="AW22" s="99">
        <f ca="1" t="shared" si="51"/>
        <v>11</v>
      </c>
      <c r="AX22" s="99">
        <f ca="1" t="shared" si="52"/>
        <v>7</v>
      </c>
      <c r="AY22" s="99">
        <f ca="1" t="shared" si="53"/>
        <v>555</v>
      </c>
      <c r="BA22" s="105">
        <v>18</v>
      </c>
      <c r="BB22" s="105">
        <f ca="1" t="shared" si="54"/>
        <v>12</v>
      </c>
      <c r="BC22" s="105">
        <f ca="1" t="shared" si="55"/>
        <v>8</v>
      </c>
      <c r="BD22" s="105">
        <f ca="1" t="shared" si="56"/>
        <v>6</v>
      </c>
      <c r="BE22" s="105">
        <f ca="1" t="shared" si="57"/>
        <v>6</v>
      </c>
      <c r="BF22" s="105">
        <f ca="1" t="shared" si="58"/>
        <v>6</v>
      </c>
      <c r="BG22" s="105">
        <f ca="1" t="shared" si="59"/>
        <v>6</v>
      </c>
      <c r="BH22" s="105">
        <f ca="1" t="shared" si="60"/>
        <v>17</v>
      </c>
      <c r="BI22" s="105">
        <f ca="1" t="shared" si="61"/>
        <v>8</v>
      </c>
      <c r="BJ22" s="105">
        <f ca="1" t="shared" si="62"/>
        <v>14</v>
      </c>
      <c r="BK22" s="105">
        <f ca="1" t="shared" si="63"/>
        <v>9</v>
      </c>
      <c r="BL22" s="105">
        <f ca="1" t="shared" si="64"/>
        <v>712</v>
      </c>
      <c r="BN22" s="111">
        <v>18</v>
      </c>
      <c r="BO22" s="111">
        <f ca="1" t="shared" si="65"/>
        <v>15</v>
      </c>
      <c r="BP22" s="111">
        <f ca="1" t="shared" si="66"/>
        <v>10</v>
      </c>
      <c r="BQ22" s="111">
        <f ca="1" t="shared" si="67"/>
        <v>8</v>
      </c>
      <c r="BR22" s="111">
        <f ca="1" t="shared" si="68"/>
        <v>8</v>
      </c>
      <c r="BS22" s="111">
        <f ca="1" t="shared" si="69"/>
        <v>8</v>
      </c>
      <c r="BT22" s="111">
        <f ca="1" t="shared" si="70"/>
        <v>8</v>
      </c>
      <c r="BU22" s="111">
        <f ca="1" t="shared" si="71"/>
        <v>21</v>
      </c>
      <c r="BV22" s="111">
        <f ca="1" t="shared" si="72"/>
        <v>10</v>
      </c>
      <c r="BW22" s="111">
        <f ca="1" t="shared" si="73"/>
        <v>18</v>
      </c>
      <c r="BX22" s="111">
        <f ca="1" t="shared" si="74"/>
        <v>11</v>
      </c>
      <c r="BY22" s="111">
        <f ca="1" t="shared" si="75"/>
        <v>911</v>
      </c>
      <c r="CA22" s="117">
        <v>18</v>
      </c>
      <c r="CB22" s="117">
        <f ca="1" t="shared" si="76"/>
        <v>19</v>
      </c>
      <c r="CC22" s="117">
        <f ca="1" t="shared" si="77"/>
        <v>13</v>
      </c>
      <c r="CD22" s="117">
        <f ca="1" t="shared" si="78"/>
        <v>11</v>
      </c>
      <c r="CE22" s="117">
        <f ca="1" t="shared" si="79"/>
        <v>11</v>
      </c>
      <c r="CF22" s="117">
        <f ca="1" t="shared" si="80"/>
        <v>11</v>
      </c>
      <c r="CG22" s="117">
        <f ca="1" t="shared" si="81"/>
        <v>11</v>
      </c>
      <c r="CH22" s="117">
        <f ca="1" t="shared" si="82"/>
        <v>28</v>
      </c>
      <c r="CI22" s="117">
        <f ca="1" t="shared" si="83"/>
        <v>13</v>
      </c>
      <c r="CJ22" s="117">
        <f ca="1" t="shared" si="84"/>
        <v>24</v>
      </c>
      <c r="CK22" s="117">
        <f ca="1" t="shared" si="85"/>
        <v>15</v>
      </c>
      <c r="CL22" s="117">
        <f ca="1" t="shared" si="86"/>
        <v>1195</v>
      </c>
    </row>
    <row r="23" ht="16.5" spans="1:90">
      <c r="A23" s="78">
        <v>19</v>
      </c>
      <c r="B23" s="78">
        <f ca="1" t="shared" si="11"/>
        <v>5</v>
      </c>
      <c r="C23" s="78">
        <f ca="1" t="shared" si="12"/>
        <v>3</v>
      </c>
      <c r="D23" s="78">
        <f ca="1" t="shared" si="13"/>
        <v>3</v>
      </c>
      <c r="E23" s="78">
        <f ca="1" t="shared" si="14"/>
        <v>3</v>
      </c>
      <c r="F23" s="78">
        <f ca="1" t="shared" si="15"/>
        <v>3</v>
      </c>
      <c r="G23" s="78">
        <f ca="1" t="shared" si="16"/>
        <v>3</v>
      </c>
      <c r="H23" s="78">
        <f ca="1" t="shared" si="17"/>
        <v>7</v>
      </c>
      <c r="I23" s="78">
        <f ca="1" t="shared" si="18"/>
        <v>3</v>
      </c>
      <c r="J23" s="78">
        <f ca="1" t="shared" si="19"/>
        <v>6</v>
      </c>
      <c r="K23" s="78">
        <f ca="1" t="shared" si="20"/>
        <v>4</v>
      </c>
      <c r="L23" s="78">
        <f ca="1" t="shared" si="21"/>
        <v>285</v>
      </c>
      <c r="N23" s="87">
        <v>19</v>
      </c>
      <c r="O23" s="87">
        <f ca="1" t="shared" si="22"/>
        <v>6</v>
      </c>
      <c r="P23" s="87">
        <f ca="1" t="shared" si="23"/>
        <v>4</v>
      </c>
      <c r="Q23" s="87">
        <f ca="1" t="shared" si="24"/>
        <v>3</v>
      </c>
      <c r="R23" s="87">
        <f ca="1" t="shared" si="25"/>
        <v>3</v>
      </c>
      <c r="S23" s="87">
        <f ca="1" t="shared" si="26"/>
        <v>3</v>
      </c>
      <c r="T23" s="87">
        <f ca="1" t="shared" si="27"/>
        <v>3</v>
      </c>
      <c r="U23" s="87">
        <f ca="1" t="shared" si="28"/>
        <v>8</v>
      </c>
      <c r="V23" s="87">
        <f ca="1" t="shared" si="29"/>
        <v>4</v>
      </c>
      <c r="W23" s="87">
        <f ca="1" t="shared" si="30"/>
        <v>7</v>
      </c>
      <c r="X23" s="87">
        <f ca="1" t="shared" si="31"/>
        <v>4</v>
      </c>
      <c r="Y23" s="87">
        <f ca="1" t="shared" si="32"/>
        <v>356</v>
      </c>
      <c r="AA23" s="93">
        <v>19</v>
      </c>
      <c r="AB23" s="93">
        <f ca="1" t="shared" si="33"/>
        <v>7</v>
      </c>
      <c r="AC23" s="93">
        <f ca="1" t="shared" si="34"/>
        <v>5</v>
      </c>
      <c r="AD23" s="93">
        <f ca="1" t="shared" si="35"/>
        <v>4</v>
      </c>
      <c r="AE23" s="93">
        <f ca="1" t="shared" si="36"/>
        <v>4</v>
      </c>
      <c r="AF23" s="93">
        <f ca="1" t="shared" si="37"/>
        <v>4</v>
      </c>
      <c r="AG23" s="93">
        <f ca="1" t="shared" si="38"/>
        <v>4</v>
      </c>
      <c r="AH23" s="93">
        <f ca="1" t="shared" si="39"/>
        <v>10</v>
      </c>
      <c r="AI23" s="93">
        <f ca="1" t="shared" si="40"/>
        <v>5</v>
      </c>
      <c r="AJ23" s="93">
        <f ca="1" t="shared" si="41"/>
        <v>9</v>
      </c>
      <c r="AK23" s="93">
        <f ca="1" t="shared" si="42"/>
        <v>6</v>
      </c>
      <c r="AL23" s="93">
        <f ca="1" t="shared" si="43"/>
        <v>441</v>
      </c>
      <c r="AN23" s="99">
        <v>19</v>
      </c>
      <c r="AO23" s="99">
        <f ca="1">VLOOKUP(AN23,参照表!$A$1:参照表!$C$113,2,0)</f>
        <v>9</v>
      </c>
      <c r="AP23" s="99">
        <f ca="1" t="shared" si="44"/>
        <v>6</v>
      </c>
      <c r="AQ23" s="99">
        <f ca="1" t="shared" si="45"/>
        <v>5</v>
      </c>
      <c r="AR23" s="99">
        <f ca="1" t="shared" si="46"/>
        <v>5</v>
      </c>
      <c r="AS23" s="99">
        <f ca="1" t="shared" si="47"/>
        <v>5</v>
      </c>
      <c r="AT23" s="99">
        <f ca="1" t="shared" si="48"/>
        <v>5</v>
      </c>
      <c r="AU23" s="99">
        <f ca="1" t="shared" si="49"/>
        <v>13</v>
      </c>
      <c r="AV23" s="99">
        <f ca="1" t="shared" si="50"/>
        <v>6</v>
      </c>
      <c r="AW23" s="99">
        <f ca="1" t="shared" si="51"/>
        <v>11</v>
      </c>
      <c r="AX23" s="99">
        <f ca="1" t="shared" si="52"/>
        <v>7</v>
      </c>
      <c r="AY23" s="99">
        <f ca="1" t="shared" si="53"/>
        <v>555</v>
      </c>
      <c r="BA23" s="105">
        <v>19</v>
      </c>
      <c r="BB23" s="105">
        <f ca="1" t="shared" si="54"/>
        <v>12</v>
      </c>
      <c r="BC23" s="105">
        <f ca="1" t="shared" si="55"/>
        <v>8</v>
      </c>
      <c r="BD23" s="105">
        <f ca="1" t="shared" si="56"/>
        <v>6</v>
      </c>
      <c r="BE23" s="105">
        <f ca="1" t="shared" si="57"/>
        <v>6</v>
      </c>
      <c r="BF23" s="105">
        <f ca="1" t="shared" si="58"/>
        <v>6</v>
      </c>
      <c r="BG23" s="105">
        <f ca="1" t="shared" si="59"/>
        <v>6</v>
      </c>
      <c r="BH23" s="105">
        <f ca="1" t="shared" si="60"/>
        <v>17</v>
      </c>
      <c r="BI23" s="105">
        <f ca="1" t="shared" si="61"/>
        <v>8</v>
      </c>
      <c r="BJ23" s="105">
        <f ca="1" t="shared" si="62"/>
        <v>14</v>
      </c>
      <c r="BK23" s="105">
        <f ca="1" t="shared" si="63"/>
        <v>9</v>
      </c>
      <c r="BL23" s="105">
        <f ca="1" t="shared" si="64"/>
        <v>712</v>
      </c>
      <c r="BN23" s="111">
        <v>19</v>
      </c>
      <c r="BO23" s="111">
        <f ca="1" t="shared" si="65"/>
        <v>15</v>
      </c>
      <c r="BP23" s="111">
        <f ca="1" t="shared" si="66"/>
        <v>10</v>
      </c>
      <c r="BQ23" s="111">
        <f ca="1" t="shared" si="67"/>
        <v>8</v>
      </c>
      <c r="BR23" s="111">
        <f ca="1" t="shared" si="68"/>
        <v>8</v>
      </c>
      <c r="BS23" s="111">
        <f ca="1" t="shared" si="69"/>
        <v>8</v>
      </c>
      <c r="BT23" s="111">
        <f ca="1" t="shared" si="70"/>
        <v>8</v>
      </c>
      <c r="BU23" s="111">
        <f ca="1" t="shared" si="71"/>
        <v>21</v>
      </c>
      <c r="BV23" s="111">
        <f ca="1" t="shared" si="72"/>
        <v>10</v>
      </c>
      <c r="BW23" s="111">
        <f ca="1" t="shared" si="73"/>
        <v>18</v>
      </c>
      <c r="BX23" s="111">
        <f ca="1" t="shared" si="74"/>
        <v>11</v>
      </c>
      <c r="BY23" s="111">
        <f ca="1" t="shared" si="75"/>
        <v>911</v>
      </c>
      <c r="CA23" s="117">
        <v>19</v>
      </c>
      <c r="CB23" s="117">
        <f ca="1" t="shared" si="76"/>
        <v>19</v>
      </c>
      <c r="CC23" s="117">
        <f ca="1" t="shared" si="77"/>
        <v>13</v>
      </c>
      <c r="CD23" s="117">
        <f ca="1" t="shared" si="78"/>
        <v>11</v>
      </c>
      <c r="CE23" s="117">
        <f ca="1" t="shared" si="79"/>
        <v>11</v>
      </c>
      <c r="CF23" s="117">
        <f ca="1" t="shared" si="80"/>
        <v>11</v>
      </c>
      <c r="CG23" s="117">
        <f ca="1" t="shared" si="81"/>
        <v>11</v>
      </c>
      <c r="CH23" s="117">
        <f ca="1" t="shared" si="82"/>
        <v>28</v>
      </c>
      <c r="CI23" s="117">
        <f ca="1" t="shared" si="83"/>
        <v>13</v>
      </c>
      <c r="CJ23" s="117">
        <f ca="1" t="shared" si="84"/>
        <v>24</v>
      </c>
      <c r="CK23" s="117">
        <f ca="1" t="shared" si="85"/>
        <v>15</v>
      </c>
      <c r="CL23" s="117">
        <f ca="1" t="shared" si="86"/>
        <v>1195</v>
      </c>
    </row>
    <row r="24" ht="16.5" spans="1:90">
      <c r="A24" s="78">
        <v>20</v>
      </c>
      <c r="B24" s="78">
        <f ca="1" t="shared" si="11"/>
        <v>6</v>
      </c>
      <c r="C24" s="78">
        <f ca="1" t="shared" si="12"/>
        <v>4</v>
      </c>
      <c r="D24" s="78">
        <f ca="1" t="shared" si="13"/>
        <v>3</v>
      </c>
      <c r="E24" s="78">
        <f ca="1" t="shared" si="14"/>
        <v>3</v>
      </c>
      <c r="F24" s="78">
        <f ca="1" t="shared" si="15"/>
        <v>3</v>
      </c>
      <c r="G24" s="78">
        <f ca="1" t="shared" si="16"/>
        <v>3</v>
      </c>
      <c r="H24" s="78">
        <f ca="1" t="shared" si="17"/>
        <v>9</v>
      </c>
      <c r="I24" s="78">
        <f ca="1" t="shared" si="18"/>
        <v>4</v>
      </c>
      <c r="J24" s="78">
        <f ca="1" t="shared" si="19"/>
        <v>8</v>
      </c>
      <c r="K24" s="78">
        <f ca="1" t="shared" si="20"/>
        <v>5</v>
      </c>
      <c r="L24" s="78">
        <f ca="1" t="shared" si="21"/>
        <v>379</v>
      </c>
      <c r="N24" s="68">
        <v>20</v>
      </c>
      <c r="O24" s="68">
        <f ca="1" t="shared" si="22"/>
        <v>8</v>
      </c>
      <c r="P24" s="68">
        <f ca="1" t="shared" si="23"/>
        <v>5</v>
      </c>
      <c r="Q24" s="68">
        <f ca="1" t="shared" si="24"/>
        <v>4</v>
      </c>
      <c r="R24" s="68">
        <f ca="1" t="shared" si="25"/>
        <v>4</v>
      </c>
      <c r="S24" s="68">
        <f ca="1" t="shared" si="26"/>
        <v>4</v>
      </c>
      <c r="T24" s="68">
        <f ca="1" t="shared" si="27"/>
        <v>4</v>
      </c>
      <c r="U24" s="68">
        <f ca="1" t="shared" si="28"/>
        <v>11</v>
      </c>
      <c r="V24" s="68">
        <f ca="1" t="shared" si="29"/>
        <v>4</v>
      </c>
      <c r="W24" s="68">
        <f ca="1" t="shared" si="30"/>
        <v>10</v>
      </c>
      <c r="X24" s="68">
        <f ca="1" t="shared" si="31"/>
        <v>6</v>
      </c>
      <c r="Y24" s="87">
        <f ca="1" t="shared" si="32"/>
        <v>474</v>
      </c>
      <c r="AA24" s="93">
        <v>20</v>
      </c>
      <c r="AB24" s="93">
        <f ca="1" t="shared" si="33"/>
        <v>10</v>
      </c>
      <c r="AC24" s="93">
        <f ca="1" t="shared" si="34"/>
        <v>6</v>
      </c>
      <c r="AD24" s="93">
        <f ca="1" t="shared" si="35"/>
        <v>5</v>
      </c>
      <c r="AE24" s="93">
        <f ca="1" t="shared" si="36"/>
        <v>5</v>
      </c>
      <c r="AF24" s="93">
        <f ca="1" t="shared" si="37"/>
        <v>5</v>
      </c>
      <c r="AG24" s="93">
        <f ca="1" t="shared" si="38"/>
        <v>5</v>
      </c>
      <c r="AH24" s="93">
        <f ca="1" t="shared" si="39"/>
        <v>14</v>
      </c>
      <c r="AI24" s="93">
        <f ca="1" t="shared" si="40"/>
        <v>6</v>
      </c>
      <c r="AJ24" s="93">
        <f ca="1" t="shared" si="41"/>
        <v>12</v>
      </c>
      <c r="AK24" s="93">
        <f ca="1" t="shared" si="42"/>
        <v>8</v>
      </c>
      <c r="AL24" s="93">
        <f ca="1" t="shared" si="43"/>
        <v>588</v>
      </c>
      <c r="AN24" s="99">
        <v>20</v>
      </c>
      <c r="AO24" s="99">
        <f ca="1">VLOOKUP(AN24,参照表!$A$1:参照表!$C$113,2,0)</f>
        <v>12</v>
      </c>
      <c r="AP24" s="99">
        <f ca="1" t="shared" si="44"/>
        <v>8</v>
      </c>
      <c r="AQ24" s="99">
        <f ca="1" t="shared" si="45"/>
        <v>6</v>
      </c>
      <c r="AR24" s="99">
        <f ca="1" t="shared" si="46"/>
        <v>6</v>
      </c>
      <c r="AS24" s="99">
        <f ca="1" t="shared" si="47"/>
        <v>6</v>
      </c>
      <c r="AT24" s="99">
        <f ca="1" t="shared" si="48"/>
        <v>6</v>
      </c>
      <c r="AU24" s="99">
        <f ca="1" t="shared" si="49"/>
        <v>17</v>
      </c>
      <c r="AV24" s="99">
        <f ca="1" t="shared" si="50"/>
        <v>7</v>
      </c>
      <c r="AW24" s="99">
        <f ca="1" t="shared" si="51"/>
        <v>15</v>
      </c>
      <c r="AX24" s="99">
        <f ca="1" t="shared" si="52"/>
        <v>10</v>
      </c>
      <c r="AY24" s="99">
        <f ca="1" t="shared" si="53"/>
        <v>740</v>
      </c>
      <c r="BA24" s="105">
        <v>20</v>
      </c>
      <c r="BB24" s="105">
        <f ca="1" t="shared" si="54"/>
        <v>15</v>
      </c>
      <c r="BC24" s="105">
        <f ca="1" t="shared" si="55"/>
        <v>10</v>
      </c>
      <c r="BD24" s="105">
        <f ca="1" t="shared" si="56"/>
        <v>8</v>
      </c>
      <c r="BE24" s="105">
        <f ca="1" t="shared" si="57"/>
        <v>8</v>
      </c>
      <c r="BF24" s="105">
        <f ca="1" t="shared" si="58"/>
        <v>8</v>
      </c>
      <c r="BG24" s="105">
        <f ca="1" t="shared" si="59"/>
        <v>8</v>
      </c>
      <c r="BH24" s="105">
        <f ca="1" t="shared" si="60"/>
        <v>22</v>
      </c>
      <c r="BI24" s="105">
        <f ca="1" t="shared" si="61"/>
        <v>9</v>
      </c>
      <c r="BJ24" s="105">
        <f ca="1" t="shared" si="62"/>
        <v>19</v>
      </c>
      <c r="BK24" s="105">
        <f ca="1" t="shared" si="63"/>
        <v>13</v>
      </c>
      <c r="BL24" s="105">
        <f ca="1" t="shared" si="64"/>
        <v>949</v>
      </c>
      <c r="BN24" s="111">
        <v>20</v>
      </c>
      <c r="BO24" s="111">
        <f ca="1" t="shared" si="65"/>
        <v>20</v>
      </c>
      <c r="BP24" s="111">
        <f ca="1" t="shared" si="66"/>
        <v>13</v>
      </c>
      <c r="BQ24" s="111">
        <f ca="1" t="shared" si="67"/>
        <v>10</v>
      </c>
      <c r="BR24" s="111">
        <f ca="1" t="shared" si="68"/>
        <v>10</v>
      </c>
      <c r="BS24" s="111">
        <f ca="1" t="shared" si="69"/>
        <v>10</v>
      </c>
      <c r="BT24" s="111">
        <f ca="1" t="shared" si="70"/>
        <v>10</v>
      </c>
      <c r="BU24" s="111">
        <f ca="1" t="shared" si="71"/>
        <v>28</v>
      </c>
      <c r="BV24" s="111">
        <f ca="1" t="shared" si="72"/>
        <v>11</v>
      </c>
      <c r="BW24" s="111">
        <f ca="1" t="shared" si="73"/>
        <v>25</v>
      </c>
      <c r="BX24" s="111">
        <f ca="1" t="shared" si="74"/>
        <v>16</v>
      </c>
      <c r="BY24" s="111">
        <f ca="1" t="shared" si="75"/>
        <v>1214</v>
      </c>
      <c r="CA24" s="117">
        <v>20</v>
      </c>
      <c r="CB24" s="117">
        <f ca="1" t="shared" si="76"/>
        <v>26</v>
      </c>
      <c r="CC24" s="117">
        <f ca="1" t="shared" si="77"/>
        <v>17</v>
      </c>
      <c r="CD24" s="117">
        <f ca="1" t="shared" si="78"/>
        <v>13</v>
      </c>
      <c r="CE24" s="117">
        <f ca="1" t="shared" si="79"/>
        <v>13</v>
      </c>
      <c r="CF24" s="117">
        <f ca="1" t="shared" si="80"/>
        <v>13</v>
      </c>
      <c r="CG24" s="117">
        <f ca="1" t="shared" si="81"/>
        <v>13</v>
      </c>
      <c r="CH24" s="117">
        <f ca="1" t="shared" si="82"/>
        <v>37</v>
      </c>
      <c r="CI24" s="117">
        <f ca="1" t="shared" si="83"/>
        <v>15</v>
      </c>
      <c r="CJ24" s="117">
        <f ca="1" t="shared" si="84"/>
        <v>32</v>
      </c>
      <c r="CK24" s="117">
        <f ca="1" t="shared" si="85"/>
        <v>22</v>
      </c>
      <c r="CL24" s="117">
        <f ca="1" t="shared" si="86"/>
        <v>1594</v>
      </c>
    </row>
    <row r="25" ht="16.5" spans="1:90">
      <c r="A25" s="78">
        <v>21</v>
      </c>
      <c r="B25" s="78">
        <f ca="1" t="shared" si="11"/>
        <v>6</v>
      </c>
      <c r="C25" s="78">
        <f ca="1" t="shared" si="12"/>
        <v>4</v>
      </c>
      <c r="D25" s="78">
        <f ca="1" t="shared" si="13"/>
        <v>3</v>
      </c>
      <c r="E25" s="78">
        <f ca="1" t="shared" si="14"/>
        <v>3</v>
      </c>
      <c r="F25" s="78">
        <f ca="1" t="shared" si="15"/>
        <v>3</v>
      </c>
      <c r="G25" s="78">
        <f ca="1" t="shared" si="16"/>
        <v>3</v>
      </c>
      <c r="H25" s="78">
        <f ca="1" t="shared" si="17"/>
        <v>9</v>
      </c>
      <c r="I25" s="78">
        <f ca="1" t="shared" si="18"/>
        <v>4</v>
      </c>
      <c r="J25" s="78">
        <f ca="1" t="shared" si="19"/>
        <v>8</v>
      </c>
      <c r="K25" s="78">
        <f ca="1" t="shared" si="20"/>
        <v>5</v>
      </c>
      <c r="L25" s="78">
        <f ca="1" t="shared" si="21"/>
        <v>379</v>
      </c>
      <c r="N25" s="87">
        <v>21</v>
      </c>
      <c r="O25" s="87">
        <f ca="1" t="shared" si="22"/>
        <v>8</v>
      </c>
      <c r="P25" s="87">
        <f ca="1" t="shared" si="23"/>
        <v>5</v>
      </c>
      <c r="Q25" s="87">
        <f ca="1" t="shared" si="24"/>
        <v>4</v>
      </c>
      <c r="R25" s="87">
        <f ca="1" t="shared" si="25"/>
        <v>4</v>
      </c>
      <c r="S25" s="87">
        <f ca="1" t="shared" si="26"/>
        <v>4</v>
      </c>
      <c r="T25" s="87">
        <f ca="1" t="shared" si="27"/>
        <v>4</v>
      </c>
      <c r="U25" s="87">
        <f ca="1" t="shared" si="28"/>
        <v>11</v>
      </c>
      <c r="V25" s="87">
        <f ca="1" t="shared" si="29"/>
        <v>4</v>
      </c>
      <c r="W25" s="87">
        <f ca="1" t="shared" si="30"/>
        <v>10</v>
      </c>
      <c r="X25" s="87">
        <f ca="1" t="shared" si="31"/>
        <v>6</v>
      </c>
      <c r="Y25" s="87">
        <f ca="1" t="shared" si="32"/>
        <v>474</v>
      </c>
      <c r="AA25" s="93">
        <v>21</v>
      </c>
      <c r="AB25" s="93">
        <f ca="1" t="shared" si="33"/>
        <v>10</v>
      </c>
      <c r="AC25" s="93">
        <f ca="1" t="shared" si="34"/>
        <v>6</v>
      </c>
      <c r="AD25" s="93">
        <f ca="1" t="shared" si="35"/>
        <v>5</v>
      </c>
      <c r="AE25" s="93">
        <f ca="1" t="shared" si="36"/>
        <v>5</v>
      </c>
      <c r="AF25" s="93">
        <f ca="1" t="shared" si="37"/>
        <v>5</v>
      </c>
      <c r="AG25" s="93">
        <f ca="1" t="shared" si="38"/>
        <v>5</v>
      </c>
      <c r="AH25" s="93">
        <f ca="1" t="shared" si="39"/>
        <v>14</v>
      </c>
      <c r="AI25" s="93">
        <f ca="1" t="shared" si="40"/>
        <v>6</v>
      </c>
      <c r="AJ25" s="93">
        <f ca="1" t="shared" si="41"/>
        <v>12</v>
      </c>
      <c r="AK25" s="93">
        <f ca="1" t="shared" si="42"/>
        <v>8</v>
      </c>
      <c r="AL25" s="93">
        <f ca="1" t="shared" si="43"/>
        <v>588</v>
      </c>
      <c r="AN25" s="99">
        <v>21</v>
      </c>
      <c r="AO25" s="99">
        <f ca="1">VLOOKUP(AN25,参照表!$A$1:参照表!$C$113,2,0)</f>
        <v>12</v>
      </c>
      <c r="AP25" s="99">
        <f ca="1" t="shared" si="44"/>
        <v>8</v>
      </c>
      <c r="AQ25" s="99">
        <f ca="1" t="shared" si="45"/>
        <v>6</v>
      </c>
      <c r="AR25" s="99">
        <f ca="1" t="shared" si="46"/>
        <v>6</v>
      </c>
      <c r="AS25" s="99">
        <f ca="1" t="shared" si="47"/>
        <v>6</v>
      </c>
      <c r="AT25" s="99">
        <f ca="1" t="shared" si="48"/>
        <v>6</v>
      </c>
      <c r="AU25" s="99">
        <f ca="1" t="shared" si="49"/>
        <v>17</v>
      </c>
      <c r="AV25" s="99">
        <f ca="1" t="shared" si="50"/>
        <v>7</v>
      </c>
      <c r="AW25" s="99">
        <f ca="1" t="shared" si="51"/>
        <v>15</v>
      </c>
      <c r="AX25" s="99">
        <f ca="1" t="shared" si="52"/>
        <v>10</v>
      </c>
      <c r="AY25" s="99">
        <f ca="1" t="shared" si="53"/>
        <v>740</v>
      </c>
      <c r="BA25" s="105">
        <v>21</v>
      </c>
      <c r="BB25" s="105">
        <f ca="1" t="shared" si="54"/>
        <v>15</v>
      </c>
      <c r="BC25" s="105">
        <f ca="1" t="shared" si="55"/>
        <v>10</v>
      </c>
      <c r="BD25" s="105">
        <f ca="1" t="shared" si="56"/>
        <v>8</v>
      </c>
      <c r="BE25" s="105">
        <f ca="1" t="shared" si="57"/>
        <v>8</v>
      </c>
      <c r="BF25" s="105">
        <f ca="1" t="shared" si="58"/>
        <v>8</v>
      </c>
      <c r="BG25" s="105">
        <f ca="1" t="shared" si="59"/>
        <v>8</v>
      </c>
      <c r="BH25" s="105">
        <f ca="1" t="shared" si="60"/>
        <v>22</v>
      </c>
      <c r="BI25" s="105">
        <f ca="1" t="shared" si="61"/>
        <v>9</v>
      </c>
      <c r="BJ25" s="105">
        <f ca="1" t="shared" si="62"/>
        <v>19</v>
      </c>
      <c r="BK25" s="105">
        <f ca="1" t="shared" si="63"/>
        <v>13</v>
      </c>
      <c r="BL25" s="105">
        <f ca="1" t="shared" si="64"/>
        <v>949</v>
      </c>
      <c r="BN25" s="111">
        <v>21</v>
      </c>
      <c r="BO25" s="111">
        <f ca="1" t="shared" si="65"/>
        <v>20</v>
      </c>
      <c r="BP25" s="111">
        <f ca="1" t="shared" si="66"/>
        <v>13</v>
      </c>
      <c r="BQ25" s="111">
        <f ca="1" t="shared" si="67"/>
        <v>10</v>
      </c>
      <c r="BR25" s="111">
        <f ca="1" t="shared" si="68"/>
        <v>10</v>
      </c>
      <c r="BS25" s="111">
        <f ca="1" t="shared" si="69"/>
        <v>10</v>
      </c>
      <c r="BT25" s="111">
        <f ca="1" t="shared" si="70"/>
        <v>10</v>
      </c>
      <c r="BU25" s="111">
        <f ca="1" t="shared" si="71"/>
        <v>28</v>
      </c>
      <c r="BV25" s="111">
        <f ca="1" t="shared" si="72"/>
        <v>11</v>
      </c>
      <c r="BW25" s="111">
        <f ca="1" t="shared" si="73"/>
        <v>25</v>
      </c>
      <c r="BX25" s="111">
        <f ca="1" t="shared" si="74"/>
        <v>16</v>
      </c>
      <c r="BY25" s="111">
        <f ca="1" t="shared" si="75"/>
        <v>1214</v>
      </c>
      <c r="CA25" s="117">
        <v>21</v>
      </c>
      <c r="CB25" s="117">
        <f ca="1" t="shared" si="76"/>
        <v>26</v>
      </c>
      <c r="CC25" s="117">
        <f ca="1" t="shared" si="77"/>
        <v>17</v>
      </c>
      <c r="CD25" s="117">
        <f ca="1" t="shared" si="78"/>
        <v>13</v>
      </c>
      <c r="CE25" s="117">
        <f ca="1" t="shared" si="79"/>
        <v>13</v>
      </c>
      <c r="CF25" s="117">
        <f ca="1" t="shared" si="80"/>
        <v>13</v>
      </c>
      <c r="CG25" s="117">
        <f ca="1" t="shared" si="81"/>
        <v>13</v>
      </c>
      <c r="CH25" s="117">
        <f ca="1" t="shared" si="82"/>
        <v>37</v>
      </c>
      <c r="CI25" s="117">
        <f ca="1" t="shared" si="83"/>
        <v>15</v>
      </c>
      <c r="CJ25" s="117">
        <f ca="1" t="shared" si="84"/>
        <v>32</v>
      </c>
      <c r="CK25" s="117">
        <f ca="1" t="shared" si="85"/>
        <v>22</v>
      </c>
      <c r="CL25" s="117">
        <f ca="1" t="shared" si="86"/>
        <v>1594</v>
      </c>
    </row>
    <row r="26" ht="16.5" spans="1:90">
      <c r="A26" s="78">
        <v>22</v>
      </c>
      <c r="B26" s="78">
        <f ca="1" t="shared" si="11"/>
        <v>6</v>
      </c>
      <c r="C26" s="78">
        <f ca="1" t="shared" si="12"/>
        <v>4</v>
      </c>
      <c r="D26" s="78">
        <f ca="1" t="shared" si="13"/>
        <v>3</v>
      </c>
      <c r="E26" s="78">
        <f ca="1" t="shared" si="14"/>
        <v>3</v>
      </c>
      <c r="F26" s="78">
        <f ca="1" t="shared" si="15"/>
        <v>3</v>
      </c>
      <c r="G26" s="78">
        <f ca="1" t="shared" si="16"/>
        <v>3</v>
      </c>
      <c r="H26" s="78">
        <f ca="1" t="shared" si="17"/>
        <v>9</v>
      </c>
      <c r="I26" s="78">
        <f ca="1" t="shared" si="18"/>
        <v>4</v>
      </c>
      <c r="J26" s="78">
        <f ca="1" t="shared" si="19"/>
        <v>8</v>
      </c>
      <c r="K26" s="78">
        <f ca="1" t="shared" si="20"/>
        <v>5</v>
      </c>
      <c r="L26" s="78">
        <f ca="1" t="shared" si="21"/>
        <v>379</v>
      </c>
      <c r="N26" s="87">
        <v>22</v>
      </c>
      <c r="O26" s="87">
        <f ca="1" t="shared" si="22"/>
        <v>8</v>
      </c>
      <c r="P26" s="87">
        <f ca="1" t="shared" si="23"/>
        <v>5</v>
      </c>
      <c r="Q26" s="87">
        <f ca="1" t="shared" si="24"/>
        <v>4</v>
      </c>
      <c r="R26" s="87">
        <f ca="1" t="shared" si="25"/>
        <v>4</v>
      </c>
      <c r="S26" s="87">
        <f ca="1" t="shared" si="26"/>
        <v>4</v>
      </c>
      <c r="T26" s="87">
        <f ca="1" t="shared" si="27"/>
        <v>4</v>
      </c>
      <c r="U26" s="87">
        <f ca="1" t="shared" si="28"/>
        <v>11</v>
      </c>
      <c r="V26" s="87">
        <f ca="1" t="shared" si="29"/>
        <v>4</v>
      </c>
      <c r="W26" s="87">
        <f ca="1" t="shared" si="30"/>
        <v>10</v>
      </c>
      <c r="X26" s="87">
        <f ca="1" t="shared" si="31"/>
        <v>6</v>
      </c>
      <c r="Y26" s="87">
        <f ca="1" t="shared" si="32"/>
        <v>474</v>
      </c>
      <c r="AA26" s="93">
        <v>22</v>
      </c>
      <c r="AB26" s="93">
        <f ca="1" t="shared" si="33"/>
        <v>10</v>
      </c>
      <c r="AC26" s="93">
        <f ca="1" t="shared" si="34"/>
        <v>6</v>
      </c>
      <c r="AD26" s="93">
        <f ca="1" t="shared" si="35"/>
        <v>5</v>
      </c>
      <c r="AE26" s="93">
        <f ca="1" t="shared" si="36"/>
        <v>5</v>
      </c>
      <c r="AF26" s="93">
        <f ca="1" t="shared" si="37"/>
        <v>5</v>
      </c>
      <c r="AG26" s="93">
        <f ca="1" t="shared" si="38"/>
        <v>5</v>
      </c>
      <c r="AH26" s="93">
        <f ca="1" t="shared" si="39"/>
        <v>14</v>
      </c>
      <c r="AI26" s="93">
        <f ca="1" t="shared" si="40"/>
        <v>6</v>
      </c>
      <c r="AJ26" s="93">
        <f ca="1" t="shared" si="41"/>
        <v>12</v>
      </c>
      <c r="AK26" s="93">
        <f ca="1" t="shared" si="42"/>
        <v>8</v>
      </c>
      <c r="AL26" s="93">
        <f ca="1" t="shared" si="43"/>
        <v>588</v>
      </c>
      <c r="AN26" s="99">
        <v>22</v>
      </c>
      <c r="AO26" s="99">
        <f ca="1">VLOOKUP(AN26,参照表!$A$1:参照表!$C$113,2,0)</f>
        <v>12</v>
      </c>
      <c r="AP26" s="99">
        <f ca="1" t="shared" si="44"/>
        <v>8</v>
      </c>
      <c r="AQ26" s="99">
        <f ca="1" t="shared" si="45"/>
        <v>6</v>
      </c>
      <c r="AR26" s="99">
        <f ca="1" t="shared" si="46"/>
        <v>6</v>
      </c>
      <c r="AS26" s="99">
        <f ca="1" t="shared" si="47"/>
        <v>6</v>
      </c>
      <c r="AT26" s="99">
        <f ca="1" t="shared" si="48"/>
        <v>6</v>
      </c>
      <c r="AU26" s="99">
        <f ca="1" t="shared" si="49"/>
        <v>17</v>
      </c>
      <c r="AV26" s="99">
        <f ca="1" t="shared" si="50"/>
        <v>7</v>
      </c>
      <c r="AW26" s="99">
        <f ca="1" t="shared" si="51"/>
        <v>15</v>
      </c>
      <c r="AX26" s="99">
        <f ca="1" t="shared" si="52"/>
        <v>10</v>
      </c>
      <c r="AY26" s="99">
        <f ca="1" t="shared" si="53"/>
        <v>740</v>
      </c>
      <c r="BA26" s="105">
        <v>22</v>
      </c>
      <c r="BB26" s="105">
        <f ca="1" t="shared" si="54"/>
        <v>15</v>
      </c>
      <c r="BC26" s="105">
        <f ca="1" t="shared" si="55"/>
        <v>10</v>
      </c>
      <c r="BD26" s="105">
        <f ca="1" t="shared" si="56"/>
        <v>8</v>
      </c>
      <c r="BE26" s="105">
        <f ca="1" t="shared" si="57"/>
        <v>8</v>
      </c>
      <c r="BF26" s="105">
        <f ca="1" t="shared" si="58"/>
        <v>8</v>
      </c>
      <c r="BG26" s="105">
        <f ca="1" t="shared" si="59"/>
        <v>8</v>
      </c>
      <c r="BH26" s="105">
        <f ca="1" t="shared" si="60"/>
        <v>22</v>
      </c>
      <c r="BI26" s="105">
        <f ca="1" t="shared" si="61"/>
        <v>9</v>
      </c>
      <c r="BJ26" s="105">
        <f ca="1" t="shared" si="62"/>
        <v>19</v>
      </c>
      <c r="BK26" s="105">
        <f ca="1" t="shared" si="63"/>
        <v>13</v>
      </c>
      <c r="BL26" s="105">
        <f ca="1" t="shared" si="64"/>
        <v>949</v>
      </c>
      <c r="BN26" s="111">
        <v>22</v>
      </c>
      <c r="BO26" s="111">
        <f ca="1" t="shared" si="65"/>
        <v>20</v>
      </c>
      <c r="BP26" s="111">
        <f ca="1" t="shared" si="66"/>
        <v>13</v>
      </c>
      <c r="BQ26" s="111">
        <f ca="1" t="shared" si="67"/>
        <v>10</v>
      </c>
      <c r="BR26" s="111">
        <f ca="1" t="shared" si="68"/>
        <v>10</v>
      </c>
      <c r="BS26" s="111">
        <f ca="1" t="shared" si="69"/>
        <v>10</v>
      </c>
      <c r="BT26" s="111">
        <f ca="1" t="shared" si="70"/>
        <v>10</v>
      </c>
      <c r="BU26" s="111">
        <f ca="1" t="shared" si="71"/>
        <v>28</v>
      </c>
      <c r="BV26" s="111">
        <f ca="1" t="shared" si="72"/>
        <v>11</v>
      </c>
      <c r="BW26" s="111">
        <f ca="1" t="shared" si="73"/>
        <v>25</v>
      </c>
      <c r="BX26" s="111">
        <f ca="1" t="shared" si="74"/>
        <v>16</v>
      </c>
      <c r="BY26" s="111">
        <f ca="1" t="shared" si="75"/>
        <v>1214</v>
      </c>
      <c r="CA26" s="117">
        <v>22</v>
      </c>
      <c r="CB26" s="117">
        <f ca="1" t="shared" si="76"/>
        <v>26</v>
      </c>
      <c r="CC26" s="117">
        <f ca="1" t="shared" si="77"/>
        <v>17</v>
      </c>
      <c r="CD26" s="117">
        <f ca="1" t="shared" si="78"/>
        <v>13</v>
      </c>
      <c r="CE26" s="117">
        <f ca="1" t="shared" si="79"/>
        <v>13</v>
      </c>
      <c r="CF26" s="117">
        <f ca="1" t="shared" si="80"/>
        <v>13</v>
      </c>
      <c r="CG26" s="117">
        <f ca="1" t="shared" si="81"/>
        <v>13</v>
      </c>
      <c r="CH26" s="117">
        <f ca="1" t="shared" si="82"/>
        <v>37</v>
      </c>
      <c r="CI26" s="117">
        <f ca="1" t="shared" si="83"/>
        <v>15</v>
      </c>
      <c r="CJ26" s="117">
        <f ca="1" t="shared" si="84"/>
        <v>32</v>
      </c>
      <c r="CK26" s="117">
        <f ca="1" t="shared" si="85"/>
        <v>22</v>
      </c>
      <c r="CL26" s="117">
        <f ca="1" t="shared" si="86"/>
        <v>1594</v>
      </c>
    </row>
    <row r="27" ht="16.5" spans="1:90">
      <c r="A27" s="78">
        <v>23</v>
      </c>
      <c r="B27" s="78">
        <f ca="1" t="shared" si="11"/>
        <v>6</v>
      </c>
      <c r="C27" s="78">
        <f ca="1" t="shared" si="12"/>
        <v>4</v>
      </c>
      <c r="D27" s="78">
        <f ca="1" t="shared" si="13"/>
        <v>3</v>
      </c>
      <c r="E27" s="78">
        <f ca="1" t="shared" si="14"/>
        <v>3</v>
      </c>
      <c r="F27" s="78">
        <f ca="1" t="shared" si="15"/>
        <v>3</v>
      </c>
      <c r="G27" s="78">
        <f ca="1" t="shared" si="16"/>
        <v>3</v>
      </c>
      <c r="H27" s="78">
        <f ca="1" t="shared" si="17"/>
        <v>9</v>
      </c>
      <c r="I27" s="78">
        <f ca="1" t="shared" si="18"/>
        <v>4</v>
      </c>
      <c r="J27" s="78">
        <f ca="1" t="shared" si="19"/>
        <v>8</v>
      </c>
      <c r="K27" s="78">
        <f ca="1" t="shared" si="20"/>
        <v>5</v>
      </c>
      <c r="L27" s="78">
        <f ca="1" t="shared" si="21"/>
        <v>379</v>
      </c>
      <c r="N27" s="87">
        <v>23</v>
      </c>
      <c r="O27" s="87">
        <f ca="1" t="shared" si="22"/>
        <v>8</v>
      </c>
      <c r="P27" s="87">
        <f ca="1" t="shared" si="23"/>
        <v>5</v>
      </c>
      <c r="Q27" s="87">
        <f ca="1" t="shared" si="24"/>
        <v>4</v>
      </c>
      <c r="R27" s="87">
        <f ca="1" t="shared" si="25"/>
        <v>4</v>
      </c>
      <c r="S27" s="87">
        <f ca="1" t="shared" si="26"/>
        <v>4</v>
      </c>
      <c r="T27" s="87">
        <f ca="1" t="shared" si="27"/>
        <v>4</v>
      </c>
      <c r="U27" s="87">
        <f ca="1" t="shared" si="28"/>
        <v>11</v>
      </c>
      <c r="V27" s="87">
        <f ca="1" t="shared" si="29"/>
        <v>4</v>
      </c>
      <c r="W27" s="87">
        <f ca="1" t="shared" si="30"/>
        <v>10</v>
      </c>
      <c r="X27" s="87">
        <f ca="1" t="shared" si="31"/>
        <v>6</v>
      </c>
      <c r="Y27" s="87">
        <f ca="1" t="shared" si="32"/>
        <v>474</v>
      </c>
      <c r="AA27" s="93">
        <v>23</v>
      </c>
      <c r="AB27" s="93">
        <f ca="1" t="shared" si="33"/>
        <v>10</v>
      </c>
      <c r="AC27" s="93">
        <f ca="1" t="shared" si="34"/>
        <v>6</v>
      </c>
      <c r="AD27" s="93">
        <f ca="1" t="shared" si="35"/>
        <v>5</v>
      </c>
      <c r="AE27" s="93">
        <f ca="1" t="shared" si="36"/>
        <v>5</v>
      </c>
      <c r="AF27" s="93">
        <f ca="1" t="shared" si="37"/>
        <v>5</v>
      </c>
      <c r="AG27" s="93">
        <f ca="1" t="shared" si="38"/>
        <v>5</v>
      </c>
      <c r="AH27" s="93">
        <f ca="1" t="shared" si="39"/>
        <v>14</v>
      </c>
      <c r="AI27" s="93">
        <f ca="1" t="shared" si="40"/>
        <v>6</v>
      </c>
      <c r="AJ27" s="93">
        <f ca="1" t="shared" si="41"/>
        <v>12</v>
      </c>
      <c r="AK27" s="93">
        <f ca="1" t="shared" si="42"/>
        <v>8</v>
      </c>
      <c r="AL27" s="93">
        <f ca="1" t="shared" si="43"/>
        <v>588</v>
      </c>
      <c r="AN27" s="99">
        <v>23</v>
      </c>
      <c r="AO27" s="99">
        <f ca="1">VLOOKUP(AN27,参照表!$A$1:参照表!$C$113,2,0)</f>
        <v>12</v>
      </c>
      <c r="AP27" s="99">
        <f ca="1" t="shared" si="44"/>
        <v>8</v>
      </c>
      <c r="AQ27" s="99">
        <f ca="1" t="shared" si="45"/>
        <v>6</v>
      </c>
      <c r="AR27" s="99">
        <f ca="1" t="shared" si="46"/>
        <v>6</v>
      </c>
      <c r="AS27" s="99">
        <f ca="1" t="shared" si="47"/>
        <v>6</v>
      </c>
      <c r="AT27" s="99">
        <f ca="1" t="shared" si="48"/>
        <v>6</v>
      </c>
      <c r="AU27" s="99">
        <f ca="1" t="shared" si="49"/>
        <v>17</v>
      </c>
      <c r="AV27" s="99">
        <f ca="1" t="shared" si="50"/>
        <v>7</v>
      </c>
      <c r="AW27" s="99">
        <f ca="1" t="shared" si="51"/>
        <v>15</v>
      </c>
      <c r="AX27" s="99">
        <f ca="1" t="shared" si="52"/>
        <v>10</v>
      </c>
      <c r="AY27" s="99">
        <f ca="1" t="shared" si="53"/>
        <v>740</v>
      </c>
      <c r="BA27" s="105">
        <v>23</v>
      </c>
      <c r="BB27" s="105">
        <f ca="1" t="shared" si="54"/>
        <v>15</v>
      </c>
      <c r="BC27" s="105">
        <f ca="1" t="shared" si="55"/>
        <v>10</v>
      </c>
      <c r="BD27" s="105">
        <f ca="1" t="shared" si="56"/>
        <v>8</v>
      </c>
      <c r="BE27" s="105">
        <f ca="1" t="shared" si="57"/>
        <v>8</v>
      </c>
      <c r="BF27" s="105">
        <f ca="1" t="shared" si="58"/>
        <v>8</v>
      </c>
      <c r="BG27" s="105">
        <f ca="1" t="shared" si="59"/>
        <v>8</v>
      </c>
      <c r="BH27" s="105">
        <f ca="1" t="shared" si="60"/>
        <v>22</v>
      </c>
      <c r="BI27" s="105">
        <f ca="1" t="shared" si="61"/>
        <v>9</v>
      </c>
      <c r="BJ27" s="105">
        <f ca="1" t="shared" si="62"/>
        <v>19</v>
      </c>
      <c r="BK27" s="105">
        <f ca="1" t="shared" si="63"/>
        <v>13</v>
      </c>
      <c r="BL27" s="105">
        <f ca="1" t="shared" si="64"/>
        <v>949</v>
      </c>
      <c r="BN27" s="111">
        <v>23</v>
      </c>
      <c r="BO27" s="111">
        <f ca="1" t="shared" si="65"/>
        <v>20</v>
      </c>
      <c r="BP27" s="111">
        <f ca="1" t="shared" si="66"/>
        <v>13</v>
      </c>
      <c r="BQ27" s="111">
        <f ca="1" t="shared" si="67"/>
        <v>10</v>
      </c>
      <c r="BR27" s="111">
        <f ca="1" t="shared" si="68"/>
        <v>10</v>
      </c>
      <c r="BS27" s="111">
        <f ca="1" t="shared" si="69"/>
        <v>10</v>
      </c>
      <c r="BT27" s="111">
        <f ca="1" t="shared" si="70"/>
        <v>10</v>
      </c>
      <c r="BU27" s="111">
        <f ca="1" t="shared" si="71"/>
        <v>28</v>
      </c>
      <c r="BV27" s="111">
        <f ca="1" t="shared" si="72"/>
        <v>11</v>
      </c>
      <c r="BW27" s="111">
        <f ca="1" t="shared" si="73"/>
        <v>25</v>
      </c>
      <c r="BX27" s="111">
        <f ca="1" t="shared" si="74"/>
        <v>16</v>
      </c>
      <c r="BY27" s="111">
        <f ca="1" t="shared" si="75"/>
        <v>1214</v>
      </c>
      <c r="CA27" s="117">
        <v>23</v>
      </c>
      <c r="CB27" s="117">
        <f ca="1" t="shared" si="76"/>
        <v>26</v>
      </c>
      <c r="CC27" s="117">
        <f ca="1" t="shared" si="77"/>
        <v>17</v>
      </c>
      <c r="CD27" s="117">
        <f ca="1" t="shared" si="78"/>
        <v>13</v>
      </c>
      <c r="CE27" s="117">
        <f ca="1" t="shared" si="79"/>
        <v>13</v>
      </c>
      <c r="CF27" s="117">
        <f ca="1" t="shared" si="80"/>
        <v>13</v>
      </c>
      <c r="CG27" s="117">
        <f ca="1" t="shared" si="81"/>
        <v>13</v>
      </c>
      <c r="CH27" s="117">
        <f ca="1" t="shared" si="82"/>
        <v>37</v>
      </c>
      <c r="CI27" s="117">
        <f ca="1" t="shared" si="83"/>
        <v>15</v>
      </c>
      <c r="CJ27" s="117">
        <f ca="1" t="shared" si="84"/>
        <v>32</v>
      </c>
      <c r="CK27" s="117">
        <f ca="1" t="shared" si="85"/>
        <v>22</v>
      </c>
      <c r="CL27" s="117">
        <f ca="1" t="shared" si="86"/>
        <v>1594</v>
      </c>
    </row>
    <row r="28" ht="16.5" spans="1:90">
      <c r="A28" s="78">
        <v>24</v>
      </c>
      <c r="B28" s="78">
        <f ca="1" t="shared" si="11"/>
        <v>6</v>
      </c>
      <c r="C28" s="78">
        <f ca="1" t="shared" si="12"/>
        <v>4</v>
      </c>
      <c r="D28" s="78">
        <f ca="1" t="shared" si="13"/>
        <v>3</v>
      </c>
      <c r="E28" s="78">
        <f ca="1" t="shared" si="14"/>
        <v>3</v>
      </c>
      <c r="F28" s="78">
        <f ca="1" t="shared" si="15"/>
        <v>3</v>
      </c>
      <c r="G28" s="78">
        <f ca="1" t="shared" si="16"/>
        <v>3</v>
      </c>
      <c r="H28" s="78">
        <f ca="1" t="shared" si="17"/>
        <v>9</v>
      </c>
      <c r="I28" s="78">
        <f ca="1" t="shared" si="18"/>
        <v>4</v>
      </c>
      <c r="J28" s="78">
        <f ca="1" t="shared" si="19"/>
        <v>8</v>
      </c>
      <c r="K28" s="78">
        <f ca="1" t="shared" si="20"/>
        <v>5</v>
      </c>
      <c r="L28" s="78">
        <f ca="1" t="shared" si="21"/>
        <v>379</v>
      </c>
      <c r="N28" s="87">
        <v>24</v>
      </c>
      <c r="O28" s="87">
        <f ca="1" t="shared" si="22"/>
        <v>8</v>
      </c>
      <c r="P28" s="87">
        <f ca="1" t="shared" si="23"/>
        <v>5</v>
      </c>
      <c r="Q28" s="87">
        <f ca="1" t="shared" si="24"/>
        <v>4</v>
      </c>
      <c r="R28" s="87">
        <f ca="1" t="shared" si="25"/>
        <v>4</v>
      </c>
      <c r="S28" s="87">
        <f ca="1" t="shared" si="26"/>
        <v>4</v>
      </c>
      <c r="T28" s="87">
        <f ca="1" t="shared" si="27"/>
        <v>4</v>
      </c>
      <c r="U28" s="87">
        <f ca="1" t="shared" si="28"/>
        <v>11</v>
      </c>
      <c r="V28" s="87">
        <f ca="1" t="shared" si="29"/>
        <v>4</v>
      </c>
      <c r="W28" s="87">
        <f ca="1" t="shared" si="30"/>
        <v>10</v>
      </c>
      <c r="X28" s="87">
        <f ca="1" t="shared" si="31"/>
        <v>6</v>
      </c>
      <c r="Y28" s="87">
        <f ca="1" t="shared" si="32"/>
        <v>474</v>
      </c>
      <c r="AA28" s="93">
        <v>24</v>
      </c>
      <c r="AB28" s="93">
        <f ca="1" t="shared" si="33"/>
        <v>10</v>
      </c>
      <c r="AC28" s="93">
        <f ca="1" t="shared" si="34"/>
        <v>6</v>
      </c>
      <c r="AD28" s="93">
        <f ca="1" t="shared" si="35"/>
        <v>5</v>
      </c>
      <c r="AE28" s="93">
        <f ca="1" t="shared" si="36"/>
        <v>5</v>
      </c>
      <c r="AF28" s="93">
        <f ca="1" t="shared" si="37"/>
        <v>5</v>
      </c>
      <c r="AG28" s="93">
        <f ca="1" t="shared" si="38"/>
        <v>5</v>
      </c>
      <c r="AH28" s="93">
        <f ca="1" t="shared" si="39"/>
        <v>14</v>
      </c>
      <c r="AI28" s="93">
        <f ca="1" t="shared" si="40"/>
        <v>6</v>
      </c>
      <c r="AJ28" s="93">
        <f ca="1" t="shared" si="41"/>
        <v>12</v>
      </c>
      <c r="AK28" s="93">
        <f ca="1" t="shared" si="42"/>
        <v>8</v>
      </c>
      <c r="AL28" s="93">
        <f ca="1" t="shared" si="43"/>
        <v>588</v>
      </c>
      <c r="AN28" s="99">
        <v>24</v>
      </c>
      <c r="AO28" s="99">
        <f ca="1">VLOOKUP(AN28,参照表!$A$1:参照表!$C$113,2,0)</f>
        <v>12</v>
      </c>
      <c r="AP28" s="99">
        <f ca="1" t="shared" si="44"/>
        <v>8</v>
      </c>
      <c r="AQ28" s="99">
        <f ca="1" t="shared" si="45"/>
        <v>6</v>
      </c>
      <c r="AR28" s="99">
        <f ca="1" t="shared" si="46"/>
        <v>6</v>
      </c>
      <c r="AS28" s="99">
        <f ca="1" t="shared" si="47"/>
        <v>6</v>
      </c>
      <c r="AT28" s="99">
        <f ca="1" t="shared" si="48"/>
        <v>6</v>
      </c>
      <c r="AU28" s="99">
        <f ca="1" t="shared" si="49"/>
        <v>17</v>
      </c>
      <c r="AV28" s="99">
        <f ca="1" t="shared" si="50"/>
        <v>7</v>
      </c>
      <c r="AW28" s="99">
        <f ca="1" t="shared" si="51"/>
        <v>15</v>
      </c>
      <c r="AX28" s="99">
        <f ca="1" t="shared" si="52"/>
        <v>10</v>
      </c>
      <c r="AY28" s="99">
        <f ca="1" t="shared" si="53"/>
        <v>740</v>
      </c>
      <c r="BA28" s="105">
        <v>24</v>
      </c>
      <c r="BB28" s="105">
        <f ca="1" t="shared" si="54"/>
        <v>15</v>
      </c>
      <c r="BC28" s="105">
        <f ca="1" t="shared" si="55"/>
        <v>10</v>
      </c>
      <c r="BD28" s="105">
        <f ca="1" t="shared" si="56"/>
        <v>8</v>
      </c>
      <c r="BE28" s="105">
        <f ca="1" t="shared" si="57"/>
        <v>8</v>
      </c>
      <c r="BF28" s="105">
        <f ca="1" t="shared" si="58"/>
        <v>8</v>
      </c>
      <c r="BG28" s="105">
        <f ca="1" t="shared" si="59"/>
        <v>8</v>
      </c>
      <c r="BH28" s="105">
        <f ca="1" t="shared" si="60"/>
        <v>22</v>
      </c>
      <c r="BI28" s="105">
        <f ca="1" t="shared" si="61"/>
        <v>9</v>
      </c>
      <c r="BJ28" s="105">
        <f ca="1" t="shared" si="62"/>
        <v>19</v>
      </c>
      <c r="BK28" s="105">
        <f ca="1" t="shared" si="63"/>
        <v>13</v>
      </c>
      <c r="BL28" s="105">
        <f ca="1" t="shared" si="64"/>
        <v>949</v>
      </c>
      <c r="BN28" s="111">
        <v>24</v>
      </c>
      <c r="BO28" s="111">
        <f ca="1" t="shared" si="65"/>
        <v>20</v>
      </c>
      <c r="BP28" s="111">
        <f ca="1" t="shared" si="66"/>
        <v>13</v>
      </c>
      <c r="BQ28" s="111">
        <f ca="1" t="shared" si="67"/>
        <v>10</v>
      </c>
      <c r="BR28" s="111">
        <f ca="1" t="shared" si="68"/>
        <v>10</v>
      </c>
      <c r="BS28" s="111">
        <f ca="1" t="shared" si="69"/>
        <v>10</v>
      </c>
      <c r="BT28" s="111">
        <f ca="1" t="shared" si="70"/>
        <v>10</v>
      </c>
      <c r="BU28" s="111">
        <f ca="1" t="shared" si="71"/>
        <v>28</v>
      </c>
      <c r="BV28" s="111">
        <f ca="1" t="shared" si="72"/>
        <v>11</v>
      </c>
      <c r="BW28" s="111">
        <f ca="1" t="shared" si="73"/>
        <v>25</v>
      </c>
      <c r="BX28" s="111">
        <f ca="1" t="shared" si="74"/>
        <v>16</v>
      </c>
      <c r="BY28" s="111">
        <f ca="1" t="shared" si="75"/>
        <v>1214</v>
      </c>
      <c r="CA28" s="117">
        <v>24</v>
      </c>
      <c r="CB28" s="117">
        <f ca="1" t="shared" si="76"/>
        <v>26</v>
      </c>
      <c r="CC28" s="117">
        <f ca="1" t="shared" si="77"/>
        <v>17</v>
      </c>
      <c r="CD28" s="117">
        <f ca="1" t="shared" si="78"/>
        <v>13</v>
      </c>
      <c r="CE28" s="117">
        <f ca="1" t="shared" si="79"/>
        <v>13</v>
      </c>
      <c r="CF28" s="117">
        <f ca="1" t="shared" si="80"/>
        <v>13</v>
      </c>
      <c r="CG28" s="117">
        <f ca="1" t="shared" si="81"/>
        <v>13</v>
      </c>
      <c r="CH28" s="117">
        <f ca="1" t="shared" si="82"/>
        <v>37</v>
      </c>
      <c r="CI28" s="117">
        <f ca="1" t="shared" si="83"/>
        <v>15</v>
      </c>
      <c r="CJ28" s="117">
        <f ca="1" t="shared" si="84"/>
        <v>32</v>
      </c>
      <c r="CK28" s="117">
        <f ca="1" t="shared" si="85"/>
        <v>22</v>
      </c>
      <c r="CL28" s="117">
        <f ca="1" t="shared" si="86"/>
        <v>1594</v>
      </c>
    </row>
    <row r="29" ht="16.5" spans="1:90">
      <c r="A29" s="78">
        <v>25</v>
      </c>
      <c r="B29" s="78">
        <f ca="1" t="shared" si="11"/>
        <v>8</v>
      </c>
      <c r="C29" s="78">
        <f ca="1" t="shared" si="12"/>
        <v>6</v>
      </c>
      <c r="D29" s="78">
        <f ca="1" t="shared" si="13"/>
        <v>4</v>
      </c>
      <c r="E29" s="78">
        <f ca="1" t="shared" si="14"/>
        <v>4</v>
      </c>
      <c r="F29" s="78">
        <f ca="1" t="shared" si="15"/>
        <v>4</v>
      </c>
      <c r="G29" s="78">
        <f ca="1" t="shared" si="16"/>
        <v>4</v>
      </c>
      <c r="H29" s="78">
        <f ca="1" t="shared" si="17"/>
        <v>11</v>
      </c>
      <c r="I29" s="78">
        <f ca="1" t="shared" si="18"/>
        <v>5</v>
      </c>
      <c r="J29" s="78">
        <f ca="1" t="shared" si="19"/>
        <v>10</v>
      </c>
      <c r="K29" s="78">
        <f ca="1" t="shared" si="20"/>
        <v>7</v>
      </c>
      <c r="L29" s="78">
        <f ca="1" t="shared" si="21"/>
        <v>474</v>
      </c>
      <c r="N29" s="87">
        <v>25</v>
      </c>
      <c r="O29" s="87">
        <f ca="1" t="shared" si="22"/>
        <v>10</v>
      </c>
      <c r="P29" s="87">
        <f ca="1" t="shared" si="23"/>
        <v>7</v>
      </c>
      <c r="Q29" s="87">
        <f ca="1" t="shared" si="24"/>
        <v>5</v>
      </c>
      <c r="R29" s="87">
        <f ca="1" t="shared" si="25"/>
        <v>5</v>
      </c>
      <c r="S29" s="87">
        <f ca="1" t="shared" si="26"/>
        <v>5</v>
      </c>
      <c r="T29" s="87">
        <f ca="1" t="shared" si="27"/>
        <v>5</v>
      </c>
      <c r="U29" s="87">
        <f ca="1" t="shared" si="28"/>
        <v>14</v>
      </c>
      <c r="V29" s="87">
        <f ca="1" t="shared" si="29"/>
        <v>6</v>
      </c>
      <c r="W29" s="87">
        <f ca="1" t="shared" si="30"/>
        <v>12</v>
      </c>
      <c r="X29" s="87">
        <f ca="1" t="shared" si="31"/>
        <v>8</v>
      </c>
      <c r="Y29" s="87">
        <f ca="1" t="shared" si="32"/>
        <v>593</v>
      </c>
      <c r="AA29" s="93">
        <v>25</v>
      </c>
      <c r="AB29" s="93">
        <f ca="1" t="shared" si="33"/>
        <v>12</v>
      </c>
      <c r="AC29" s="93">
        <f ca="1" t="shared" si="34"/>
        <v>9</v>
      </c>
      <c r="AD29" s="93">
        <f ca="1" t="shared" si="35"/>
        <v>6</v>
      </c>
      <c r="AE29" s="93">
        <f ca="1" t="shared" si="36"/>
        <v>6</v>
      </c>
      <c r="AF29" s="93">
        <f ca="1" t="shared" si="37"/>
        <v>6</v>
      </c>
      <c r="AG29" s="93">
        <f ca="1" t="shared" si="38"/>
        <v>6</v>
      </c>
      <c r="AH29" s="93">
        <f ca="1" t="shared" si="39"/>
        <v>17</v>
      </c>
      <c r="AI29" s="93">
        <f ca="1" t="shared" si="40"/>
        <v>7</v>
      </c>
      <c r="AJ29" s="93">
        <f ca="1" t="shared" si="41"/>
        <v>15</v>
      </c>
      <c r="AK29" s="93">
        <f ca="1" t="shared" si="42"/>
        <v>10</v>
      </c>
      <c r="AL29" s="93">
        <f ca="1" t="shared" si="43"/>
        <v>735</v>
      </c>
      <c r="AN29" s="99">
        <v>25</v>
      </c>
      <c r="AO29" s="99">
        <f ca="1">VLOOKUP(AN29,参照表!$A$1:参照表!$C$113,2,0)</f>
        <v>15</v>
      </c>
      <c r="AP29" s="99">
        <f ca="1" t="shared" si="44"/>
        <v>11</v>
      </c>
      <c r="AQ29" s="99">
        <f ca="1" t="shared" si="45"/>
        <v>8</v>
      </c>
      <c r="AR29" s="99">
        <f ca="1" t="shared" si="46"/>
        <v>8</v>
      </c>
      <c r="AS29" s="99">
        <f ca="1" t="shared" si="47"/>
        <v>8</v>
      </c>
      <c r="AT29" s="99">
        <f ca="1" t="shared" si="48"/>
        <v>8</v>
      </c>
      <c r="AU29" s="99">
        <f ca="1" t="shared" si="49"/>
        <v>22</v>
      </c>
      <c r="AV29" s="99">
        <f ca="1" t="shared" si="50"/>
        <v>9</v>
      </c>
      <c r="AW29" s="99">
        <f ca="1" t="shared" si="51"/>
        <v>19</v>
      </c>
      <c r="AX29" s="99">
        <f ca="1" t="shared" si="52"/>
        <v>13</v>
      </c>
      <c r="AY29" s="99">
        <f ca="1" t="shared" si="53"/>
        <v>925</v>
      </c>
      <c r="BA29" s="105">
        <v>25</v>
      </c>
      <c r="BB29" s="105">
        <f ca="1" t="shared" ref="BB29:BB40" si="87">ROUND(AO29/$AN$2*$BA$2,0)</f>
        <v>19</v>
      </c>
      <c r="BC29" s="105">
        <f ca="1" t="shared" ref="BC29:BC92" si="88">ROUND(AP29/$AN$2*$BA$2,0)</f>
        <v>14</v>
      </c>
      <c r="BD29" s="105">
        <f ca="1" t="shared" ref="BD29:BD92" si="89">ROUND(AQ29/$AN$2*$BA$2,0)</f>
        <v>10</v>
      </c>
      <c r="BE29" s="105">
        <f ca="1" t="shared" ref="BE29:BE92" si="90">ROUND(AR29/$AN$2*$BA$2,0)</f>
        <v>10</v>
      </c>
      <c r="BF29" s="105">
        <f ca="1" t="shared" ref="BF29:BF92" si="91">ROUND(AS29/$AN$2*$BA$2,0)</f>
        <v>10</v>
      </c>
      <c r="BG29" s="105">
        <f ca="1" t="shared" ref="BG29:BG92" si="92">ROUND(AT29/$AN$2*$BA$2,0)</f>
        <v>10</v>
      </c>
      <c r="BH29" s="105">
        <f ca="1" t="shared" ref="BH29:BH92" si="93">ROUND(AU29/$AN$2*$BA$2,0)</f>
        <v>28</v>
      </c>
      <c r="BI29" s="105">
        <f ca="1" t="shared" ref="BI29:BI92" si="94">ROUND(AV29/$AN$2*$BA$2,0)</f>
        <v>12</v>
      </c>
      <c r="BJ29" s="105">
        <f ca="1" t="shared" ref="BJ29:BJ92" si="95">ROUND(AW29/$AN$2*$BA$2,0)</f>
        <v>24</v>
      </c>
      <c r="BK29" s="105">
        <f ca="1" t="shared" ref="BK29:BK92" si="96">ROUND(AX29/$AN$2*$BA$2,0)</f>
        <v>17</v>
      </c>
      <c r="BL29" s="105">
        <f ca="1" t="shared" ref="BL29:BL92" si="97">ROUND(AY29/$AN$2*$BA$2,0)</f>
        <v>1186</v>
      </c>
      <c r="BN29" s="111">
        <v>25</v>
      </c>
      <c r="BO29" s="111">
        <f ca="1" t="shared" si="65"/>
        <v>25</v>
      </c>
      <c r="BP29" s="111">
        <f ca="1" t="shared" si="66"/>
        <v>18</v>
      </c>
      <c r="BQ29" s="111">
        <f ca="1" t="shared" si="67"/>
        <v>13</v>
      </c>
      <c r="BR29" s="111">
        <f ca="1" t="shared" si="68"/>
        <v>13</v>
      </c>
      <c r="BS29" s="111">
        <f ca="1" t="shared" si="69"/>
        <v>13</v>
      </c>
      <c r="BT29" s="111">
        <f ca="1" t="shared" si="70"/>
        <v>13</v>
      </c>
      <c r="BU29" s="111">
        <f ca="1" t="shared" si="71"/>
        <v>36</v>
      </c>
      <c r="BV29" s="111">
        <f ca="1" t="shared" si="72"/>
        <v>15</v>
      </c>
      <c r="BW29" s="111">
        <f ca="1" t="shared" si="73"/>
        <v>31</v>
      </c>
      <c r="BX29" s="111">
        <f ca="1" t="shared" si="74"/>
        <v>21</v>
      </c>
      <c r="BY29" s="111">
        <f ca="1" t="shared" si="75"/>
        <v>1518</v>
      </c>
      <c r="CA29" s="117">
        <v>25</v>
      </c>
      <c r="CB29" s="117">
        <f ca="1" t="shared" si="76"/>
        <v>32</v>
      </c>
      <c r="CC29" s="117">
        <f ca="1" t="shared" si="77"/>
        <v>24</v>
      </c>
      <c r="CD29" s="117">
        <f ca="1" t="shared" si="78"/>
        <v>17</v>
      </c>
      <c r="CE29" s="117">
        <f ca="1" t="shared" si="79"/>
        <v>17</v>
      </c>
      <c r="CF29" s="117">
        <f ca="1" t="shared" si="80"/>
        <v>17</v>
      </c>
      <c r="CG29" s="117">
        <f ca="1" t="shared" si="81"/>
        <v>17</v>
      </c>
      <c r="CH29" s="117">
        <f ca="1" t="shared" si="82"/>
        <v>47</v>
      </c>
      <c r="CI29" s="117">
        <f ca="1" t="shared" si="83"/>
        <v>19</v>
      </c>
      <c r="CJ29" s="117">
        <f ca="1" t="shared" si="84"/>
        <v>41</v>
      </c>
      <c r="CK29" s="117">
        <f ca="1" t="shared" si="85"/>
        <v>28</v>
      </c>
      <c r="CL29" s="117">
        <f ca="1" t="shared" si="86"/>
        <v>1992</v>
      </c>
    </row>
    <row r="30" ht="16.5" spans="1:90">
      <c r="A30" s="78">
        <v>26</v>
      </c>
      <c r="B30" s="78">
        <f ca="1" t="shared" si="11"/>
        <v>8</v>
      </c>
      <c r="C30" s="78">
        <f ca="1" t="shared" si="12"/>
        <v>6</v>
      </c>
      <c r="D30" s="78">
        <f ca="1" t="shared" si="13"/>
        <v>4</v>
      </c>
      <c r="E30" s="78">
        <f ca="1" t="shared" si="14"/>
        <v>4</v>
      </c>
      <c r="F30" s="78">
        <f ca="1" t="shared" si="15"/>
        <v>4</v>
      </c>
      <c r="G30" s="78">
        <f ca="1" t="shared" si="16"/>
        <v>4</v>
      </c>
      <c r="H30" s="78">
        <f ca="1" t="shared" si="17"/>
        <v>11</v>
      </c>
      <c r="I30" s="78">
        <f ca="1" t="shared" si="18"/>
        <v>5</v>
      </c>
      <c r="J30" s="78">
        <f ca="1" t="shared" si="19"/>
        <v>10</v>
      </c>
      <c r="K30" s="78">
        <f ca="1" t="shared" si="20"/>
        <v>7</v>
      </c>
      <c r="L30" s="78">
        <f ca="1" t="shared" si="21"/>
        <v>474</v>
      </c>
      <c r="N30" s="87">
        <v>26</v>
      </c>
      <c r="O30" s="87">
        <f ca="1" t="shared" si="22"/>
        <v>10</v>
      </c>
      <c r="P30" s="87">
        <f ca="1" t="shared" si="23"/>
        <v>7</v>
      </c>
      <c r="Q30" s="87">
        <f ca="1" t="shared" si="24"/>
        <v>5</v>
      </c>
      <c r="R30" s="87">
        <f ca="1" t="shared" si="25"/>
        <v>5</v>
      </c>
      <c r="S30" s="87">
        <f ca="1" t="shared" si="26"/>
        <v>5</v>
      </c>
      <c r="T30" s="87">
        <f ca="1" t="shared" si="27"/>
        <v>5</v>
      </c>
      <c r="U30" s="87">
        <f ca="1" t="shared" si="28"/>
        <v>14</v>
      </c>
      <c r="V30" s="87">
        <f ca="1" t="shared" si="29"/>
        <v>6</v>
      </c>
      <c r="W30" s="87">
        <f ca="1" t="shared" si="30"/>
        <v>12</v>
      </c>
      <c r="X30" s="87">
        <f ca="1" t="shared" si="31"/>
        <v>8</v>
      </c>
      <c r="Y30" s="87">
        <f ca="1" t="shared" si="32"/>
        <v>593</v>
      </c>
      <c r="AA30" s="93">
        <v>26</v>
      </c>
      <c r="AB30" s="93">
        <f ca="1" t="shared" si="33"/>
        <v>12</v>
      </c>
      <c r="AC30" s="93">
        <f ca="1" t="shared" si="34"/>
        <v>9</v>
      </c>
      <c r="AD30" s="93">
        <f ca="1" t="shared" si="35"/>
        <v>6</v>
      </c>
      <c r="AE30" s="93">
        <f ca="1" t="shared" si="36"/>
        <v>6</v>
      </c>
      <c r="AF30" s="93">
        <f ca="1" t="shared" si="37"/>
        <v>6</v>
      </c>
      <c r="AG30" s="93">
        <f ca="1" t="shared" si="38"/>
        <v>6</v>
      </c>
      <c r="AH30" s="93">
        <f ca="1" t="shared" si="39"/>
        <v>17</v>
      </c>
      <c r="AI30" s="93">
        <f ca="1" t="shared" si="40"/>
        <v>7</v>
      </c>
      <c r="AJ30" s="93">
        <f ca="1" t="shared" si="41"/>
        <v>15</v>
      </c>
      <c r="AK30" s="93">
        <f ca="1" t="shared" si="42"/>
        <v>10</v>
      </c>
      <c r="AL30" s="93">
        <f ca="1" t="shared" si="43"/>
        <v>735</v>
      </c>
      <c r="AN30" s="99">
        <v>26</v>
      </c>
      <c r="AO30" s="99">
        <f ca="1">VLOOKUP(AN30,参照表!$A$1:参照表!$C$113,2,0)</f>
        <v>15</v>
      </c>
      <c r="AP30" s="99">
        <f ca="1" t="shared" si="44"/>
        <v>11</v>
      </c>
      <c r="AQ30" s="99">
        <f ca="1" t="shared" si="45"/>
        <v>8</v>
      </c>
      <c r="AR30" s="99">
        <f ca="1" t="shared" si="46"/>
        <v>8</v>
      </c>
      <c r="AS30" s="99">
        <f ca="1" t="shared" si="47"/>
        <v>8</v>
      </c>
      <c r="AT30" s="99">
        <f ca="1" t="shared" si="48"/>
        <v>8</v>
      </c>
      <c r="AU30" s="99">
        <f ca="1" t="shared" si="49"/>
        <v>22</v>
      </c>
      <c r="AV30" s="99">
        <f ca="1" t="shared" si="50"/>
        <v>9</v>
      </c>
      <c r="AW30" s="99">
        <f ca="1" t="shared" si="51"/>
        <v>19</v>
      </c>
      <c r="AX30" s="99">
        <f ca="1" t="shared" si="52"/>
        <v>13</v>
      </c>
      <c r="AY30" s="99">
        <f ca="1" t="shared" si="53"/>
        <v>925</v>
      </c>
      <c r="BA30" s="105">
        <v>26</v>
      </c>
      <c r="BB30" s="105">
        <f ca="1" t="shared" si="87"/>
        <v>19</v>
      </c>
      <c r="BC30" s="105">
        <f ca="1" t="shared" si="88"/>
        <v>14</v>
      </c>
      <c r="BD30" s="105">
        <f ca="1" t="shared" si="89"/>
        <v>10</v>
      </c>
      <c r="BE30" s="105">
        <f ca="1" t="shared" si="90"/>
        <v>10</v>
      </c>
      <c r="BF30" s="105">
        <f ca="1" t="shared" si="91"/>
        <v>10</v>
      </c>
      <c r="BG30" s="105">
        <f ca="1" t="shared" si="92"/>
        <v>10</v>
      </c>
      <c r="BH30" s="105">
        <f ca="1" t="shared" si="93"/>
        <v>28</v>
      </c>
      <c r="BI30" s="105">
        <f ca="1" t="shared" si="94"/>
        <v>12</v>
      </c>
      <c r="BJ30" s="105">
        <f ca="1" t="shared" si="95"/>
        <v>24</v>
      </c>
      <c r="BK30" s="105">
        <f ca="1" t="shared" si="96"/>
        <v>17</v>
      </c>
      <c r="BL30" s="105">
        <f ca="1" t="shared" si="97"/>
        <v>1186</v>
      </c>
      <c r="BN30" s="111">
        <v>26</v>
      </c>
      <c r="BO30" s="111">
        <f ca="1" t="shared" si="65"/>
        <v>25</v>
      </c>
      <c r="BP30" s="111">
        <f ca="1" t="shared" si="66"/>
        <v>18</v>
      </c>
      <c r="BQ30" s="111">
        <f ca="1" t="shared" si="67"/>
        <v>13</v>
      </c>
      <c r="BR30" s="111">
        <f ca="1" t="shared" si="68"/>
        <v>13</v>
      </c>
      <c r="BS30" s="111">
        <f ca="1" t="shared" si="69"/>
        <v>13</v>
      </c>
      <c r="BT30" s="111">
        <f ca="1" t="shared" si="70"/>
        <v>13</v>
      </c>
      <c r="BU30" s="111">
        <f ca="1" t="shared" si="71"/>
        <v>36</v>
      </c>
      <c r="BV30" s="111">
        <f ca="1" t="shared" si="72"/>
        <v>15</v>
      </c>
      <c r="BW30" s="111">
        <f ca="1" t="shared" si="73"/>
        <v>31</v>
      </c>
      <c r="BX30" s="111">
        <f ca="1" t="shared" si="74"/>
        <v>21</v>
      </c>
      <c r="BY30" s="111">
        <f ca="1" t="shared" si="75"/>
        <v>1518</v>
      </c>
      <c r="CA30" s="117">
        <v>26</v>
      </c>
      <c r="CB30" s="117">
        <f ca="1" t="shared" si="76"/>
        <v>32</v>
      </c>
      <c r="CC30" s="117">
        <f ca="1" t="shared" si="77"/>
        <v>24</v>
      </c>
      <c r="CD30" s="117">
        <f ca="1" t="shared" si="78"/>
        <v>17</v>
      </c>
      <c r="CE30" s="117">
        <f ca="1" t="shared" si="79"/>
        <v>17</v>
      </c>
      <c r="CF30" s="117">
        <f ca="1" t="shared" si="80"/>
        <v>17</v>
      </c>
      <c r="CG30" s="117">
        <f ca="1" t="shared" si="81"/>
        <v>17</v>
      </c>
      <c r="CH30" s="117">
        <f ca="1" t="shared" si="82"/>
        <v>47</v>
      </c>
      <c r="CI30" s="117">
        <f ca="1" t="shared" si="83"/>
        <v>19</v>
      </c>
      <c r="CJ30" s="117">
        <f ca="1" t="shared" si="84"/>
        <v>41</v>
      </c>
      <c r="CK30" s="117">
        <f ca="1" t="shared" si="85"/>
        <v>28</v>
      </c>
      <c r="CL30" s="117">
        <f ca="1" t="shared" si="86"/>
        <v>1992</v>
      </c>
    </row>
    <row r="31" ht="16.5" spans="1:90">
      <c r="A31" s="78">
        <v>27</v>
      </c>
      <c r="B31" s="78">
        <f ca="1" t="shared" si="11"/>
        <v>8</v>
      </c>
      <c r="C31" s="78">
        <f ca="1" t="shared" si="12"/>
        <v>6</v>
      </c>
      <c r="D31" s="78">
        <f ca="1" t="shared" si="13"/>
        <v>4</v>
      </c>
      <c r="E31" s="78">
        <f ca="1" t="shared" si="14"/>
        <v>4</v>
      </c>
      <c r="F31" s="78">
        <f ca="1" t="shared" si="15"/>
        <v>4</v>
      </c>
      <c r="G31" s="78">
        <f ca="1" t="shared" si="16"/>
        <v>4</v>
      </c>
      <c r="H31" s="78">
        <f ca="1" t="shared" si="17"/>
        <v>11</v>
      </c>
      <c r="I31" s="78">
        <f ca="1" t="shared" si="18"/>
        <v>5</v>
      </c>
      <c r="J31" s="78">
        <f ca="1" t="shared" si="19"/>
        <v>10</v>
      </c>
      <c r="K31" s="78">
        <f ca="1" t="shared" si="20"/>
        <v>7</v>
      </c>
      <c r="L31" s="78">
        <f ca="1" t="shared" si="21"/>
        <v>474</v>
      </c>
      <c r="N31" s="87">
        <v>27</v>
      </c>
      <c r="O31" s="87">
        <f ca="1" t="shared" si="22"/>
        <v>10</v>
      </c>
      <c r="P31" s="87">
        <f ca="1" t="shared" si="23"/>
        <v>7</v>
      </c>
      <c r="Q31" s="87">
        <f ca="1" t="shared" si="24"/>
        <v>5</v>
      </c>
      <c r="R31" s="87">
        <f ca="1" t="shared" si="25"/>
        <v>5</v>
      </c>
      <c r="S31" s="87">
        <f ca="1" t="shared" si="26"/>
        <v>5</v>
      </c>
      <c r="T31" s="87">
        <f ca="1" t="shared" si="27"/>
        <v>5</v>
      </c>
      <c r="U31" s="87">
        <f ca="1" t="shared" si="28"/>
        <v>14</v>
      </c>
      <c r="V31" s="87">
        <f ca="1" t="shared" si="29"/>
        <v>6</v>
      </c>
      <c r="W31" s="87">
        <f ca="1" t="shared" si="30"/>
        <v>12</v>
      </c>
      <c r="X31" s="87">
        <f ca="1" t="shared" si="31"/>
        <v>8</v>
      </c>
      <c r="Y31" s="87">
        <f ca="1" t="shared" si="32"/>
        <v>593</v>
      </c>
      <c r="AA31" s="93">
        <v>27</v>
      </c>
      <c r="AB31" s="93">
        <f ca="1" t="shared" si="33"/>
        <v>12</v>
      </c>
      <c r="AC31" s="93">
        <f ca="1" t="shared" si="34"/>
        <v>9</v>
      </c>
      <c r="AD31" s="93">
        <f ca="1" t="shared" si="35"/>
        <v>6</v>
      </c>
      <c r="AE31" s="93">
        <f ca="1" t="shared" si="36"/>
        <v>6</v>
      </c>
      <c r="AF31" s="93">
        <f ca="1" t="shared" si="37"/>
        <v>6</v>
      </c>
      <c r="AG31" s="93">
        <f ca="1" t="shared" si="38"/>
        <v>6</v>
      </c>
      <c r="AH31" s="93">
        <f ca="1" t="shared" si="39"/>
        <v>17</v>
      </c>
      <c r="AI31" s="93">
        <f ca="1" t="shared" si="40"/>
        <v>7</v>
      </c>
      <c r="AJ31" s="93">
        <f ca="1" t="shared" si="41"/>
        <v>15</v>
      </c>
      <c r="AK31" s="93">
        <f ca="1" t="shared" si="42"/>
        <v>10</v>
      </c>
      <c r="AL31" s="93">
        <f ca="1" t="shared" si="43"/>
        <v>735</v>
      </c>
      <c r="AN31" s="99">
        <v>27</v>
      </c>
      <c r="AO31" s="99">
        <f ca="1">VLOOKUP(AN31,参照表!$A$1:参照表!$C$113,2,0)</f>
        <v>15</v>
      </c>
      <c r="AP31" s="99">
        <f ca="1" t="shared" si="44"/>
        <v>11</v>
      </c>
      <c r="AQ31" s="99">
        <f ca="1" t="shared" si="45"/>
        <v>8</v>
      </c>
      <c r="AR31" s="99">
        <f ca="1" t="shared" si="46"/>
        <v>8</v>
      </c>
      <c r="AS31" s="99">
        <f ca="1" t="shared" si="47"/>
        <v>8</v>
      </c>
      <c r="AT31" s="99">
        <f ca="1" t="shared" si="48"/>
        <v>8</v>
      </c>
      <c r="AU31" s="99">
        <f ca="1" t="shared" si="49"/>
        <v>22</v>
      </c>
      <c r="AV31" s="99">
        <f ca="1" t="shared" si="50"/>
        <v>9</v>
      </c>
      <c r="AW31" s="99">
        <f ca="1" t="shared" si="51"/>
        <v>19</v>
      </c>
      <c r="AX31" s="99">
        <f ca="1" t="shared" si="52"/>
        <v>13</v>
      </c>
      <c r="AY31" s="99">
        <f ca="1" t="shared" si="53"/>
        <v>925</v>
      </c>
      <c r="BA31" s="105">
        <v>27</v>
      </c>
      <c r="BB31" s="105">
        <f ca="1" t="shared" si="87"/>
        <v>19</v>
      </c>
      <c r="BC31" s="105">
        <f ca="1" t="shared" si="88"/>
        <v>14</v>
      </c>
      <c r="BD31" s="105">
        <f ca="1" t="shared" si="89"/>
        <v>10</v>
      </c>
      <c r="BE31" s="105">
        <f ca="1" t="shared" si="90"/>
        <v>10</v>
      </c>
      <c r="BF31" s="105">
        <f ca="1" t="shared" si="91"/>
        <v>10</v>
      </c>
      <c r="BG31" s="105">
        <f ca="1" t="shared" si="92"/>
        <v>10</v>
      </c>
      <c r="BH31" s="105">
        <f ca="1" t="shared" si="93"/>
        <v>28</v>
      </c>
      <c r="BI31" s="105">
        <f ca="1" t="shared" si="94"/>
        <v>12</v>
      </c>
      <c r="BJ31" s="105">
        <f ca="1" t="shared" si="95"/>
        <v>24</v>
      </c>
      <c r="BK31" s="105">
        <f ca="1" t="shared" si="96"/>
        <v>17</v>
      </c>
      <c r="BL31" s="105">
        <f ca="1" t="shared" si="97"/>
        <v>1186</v>
      </c>
      <c r="BN31" s="111">
        <v>27</v>
      </c>
      <c r="BO31" s="111">
        <f ca="1" t="shared" si="65"/>
        <v>25</v>
      </c>
      <c r="BP31" s="111">
        <f ca="1" t="shared" si="66"/>
        <v>18</v>
      </c>
      <c r="BQ31" s="111">
        <f ca="1" t="shared" si="67"/>
        <v>13</v>
      </c>
      <c r="BR31" s="111">
        <f ca="1" t="shared" si="68"/>
        <v>13</v>
      </c>
      <c r="BS31" s="111">
        <f ca="1" t="shared" si="69"/>
        <v>13</v>
      </c>
      <c r="BT31" s="111">
        <f ca="1" t="shared" si="70"/>
        <v>13</v>
      </c>
      <c r="BU31" s="111">
        <f ca="1" t="shared" si="71"/>
        <v>36</v>
      </c>
      <c r="BV31" s="111">
        <f ca="1" t="shared" si="72"/>
        <v>15</v>
      </c>
      <c r="BW31" s="111">
        <f ca="1" t="shared" si="73"/>
        <v>31</v>
      </c>
      <c r="BX31" s="111">
        <f ca="1" t="shared" si="74"/>
        <v>21</v>
      </c>
      <c r="BY31" s="111">
        <f ca="1" t="shared" si="75"/>
        <v>1518</v>
      </c>
      <c r="CA31" s="117">
        <v>27</v>
      </c>
      <c r="CB31" s="117">
        <f ca="1" t="shared" si="76"/>
        <v>32</v>
      </c>
      <c r="CC31" s="117">
        <f ca="1" t="shared" si="77"/>
        <v>24</v>
      </c>
      <c r="CD31" s="117">
        <f ca="1" t="shared" si="78"/>
        <v>17</v>
      </c>
      <c r="CE31" s="117">
        <f ca="1" t="shared" si="79"/>
        <v>17</v>
      </c>
      <c r="CF31" s="117">
        <f ca="1" t="shared" si="80"/>
        <v>17</v>
      </c>
      <c r="CG31" s="117">
        <f ca="1" t="shared" si="81"/>
        <v>17</v>
      </c>
      <c r="CH31" s="117">
        <f ca="1" t="shared" si="82"/>
        <v>47</v>
      </c>
      <c r="CI31" s="117">
        <f ca="1" t="shared" si="83"/>
        <v>19</v>
      </c>
      <c r="CJ31" s="117">
        <f ca="1" t="shared" si="84"/>
        <v>41</v>
      </c>
      <c r="CK31" s="117">
        <f ca="1" t="shared" si="85"/>
        <v>28</v>
      </c>
      <c r="CL31" s="117">
        <f ca="1" t="shared" si="86"/>
        <v>1992</v>
      </c>
    </row>
    <row r="32" ht="16.5" spans="1:90">
      <c r="A32" s="78">
        <v>28</v>
      </c>
      <c r="B32" s="78">
        <f ca="1" t="shared" si="11"/>
        <v>8</v>
      </c>
      <c r="C32" s="78">
        <f ca="1" t="shared" si="12"/>
        <v>6</v>
      </c>
      <c r="D32" s="78">
        <f ca="1" t="shared" si="13"/>
        <v>4</v>
      </c>
      <c r="E32" s="78">
        <f ca="1" t="shared" si="14"/>
        <v>4</v>
      </c>
      <c r="F32" s="78">
        <f ca="1" t="shared" si="15"/>
        <v>4</v>
      </c>
      <c r="G32" s="78">
        <f ca="1" t="shared" si="16"/>
        <v>4</v>
      </c>
      <c r="H32" s="78">
        <f ca="1" t="shared" si="17"/>
        <v>11</v>
      </c>
      <c r="I32" s="78">
        <f ca="1" t="shared" si="18"/>
        <v>5</v>
      </c>
      <c r="J32" s="78">
        <f ca="1" t="shared" si="19"/>
        <v>10</v>
      </c>
      <c r="K32" s="78">
        <f ca="1" t="shared" si="20"/>
        <v>7</v>
      </c>
      <c r="L32" s="78">
        <f ca="1" t="shared" si="21"/>
        <v>474</v>
      </c>
      <c r="N32" s="87">
        <v>28</v>
      </c>
      <c r="O32" s="87">
        <f ca="1" t="shared" si="22"/>
        <v>10</v>
      </c>
      <c r="P32" s="87">
        <f ca="1" t="shared" si="23"/>
        <v>7</v>
      </c>
      <c r="Q32" s="87">
        <f ca="1" t="shared" si="24"/>
        <v>5</v>
      </c>
      <c r="R32" s="87">
        <f ca="1" t="shared" si="25"/>
        <v>5</v>
      </c>
      <c r="S32" s="87">
        <f ca="1" t="shared" si="26"/>
        <v>5</v>
      </c>
      <c r="T32" s="87">
        <f ca="1" t="shared" si="27"/>
        <v>5</v>
      </c>
      <c r="U32" s="87">
        <f ca="1" t="shared" si="28"/>
        <v>14</v>
      </c>
      <c r="V32" s="87">
        <f ca="1" t="shared" si="29"/>
        <v>6</v>
      </c>
      <c r="W32" s="87">
        <f ca="1" t="shared" si="30"/>
        <v>12</v>
      </c>
      <c r="X32" s="87">
        <f ca="1" t="shared" si="31"/>
        <v>8</v>
      </c>
      <c r="Y32" s="87">
        <f ca="1" t="shared" si="32"/>
        <v>593</v>
      </c>
      <c r="AA32" s="93">
        <v>28</v>
      </c>
      <c r="AB32" s="93">
        <f ca="1" t="shared" si="33"/>
        <v>12</v>
      </c>
      <c r="AC32" s="93">
        <f ca="1" t="shared" si="34"/>
        <v>9</v>
      </c>
      <c r="AD32" s="93">
        <f ca="1" t="shared" si="35"/>
        <v>6</v>
      </c>
      <c r="AE32" s="93">
        <f ca="1" t="shared" si="36"/>
        <v>6</v>
      </c>
      <c r="AF32" s="93">
        <f ca="1" t="shared" si="37"/>
        <v>6</v>
      </c>
      <c r="AG32" s="93">
        <f ca="1" t="shared" si="38"/>
        <v>6</v>
      </c>
      <c r="AH32" s="93">
        <f ca="1" t="shared" si="39"/>
        <v>17</v>
      </c>
      <c r="AI32" s="93">
        <f ca="1" t="shared" si="40"/>
        <v>7</v>
      </c>
      <c r="AJ32" s="93">
        <f ca="1" t="shared" si="41"/>
        <v>15</v>
      </c>
      <c r="AK32" s="93">
        <f ca="1" t="shared" si="42"/>
        <v>10</v>
      </c>
      <c r="AL32" s="93">
        <f ca="1" t="shared" si="43"/>
        <v>735</v>
      </c>
      <c r="AN32" s="99">
        <v>28</v>
      </c>
      <c r="AO32" s="99">
        <f ca="1">VLOOKUP(AN32,参照表!$A$1:参照表!$C$113,2,0)</f>
        <v>15</v>
      </c>
      <c r="AP32" s="99">
        <f ca="1" t="shared" si="44"/>
        <v>11</v>
      </c>
      <c r="AQ32" s="99">
        <f ca="1" t="shared" si="45"/>
        <v>8</v>
      </c>
      <c r="AR32" s="99">
        <f ca="1" t="shared" si="46"/>
        <v>8</v>
      </c>
      <c r="AS32" s="99">
        <f ca="1" t="shared" si="47"/>
        <v>8</v>
      </c>
      <c r="AT32" s="99">
        <f ca="1" t="shared" si="48"/>
        <v>8</v>
      </c>
      <c r="AU32" s="99">
        <f ca="1" t="shared" si="49"/>
        <v>22</v>
      </c>
      <c r="AV32" s="99">
        <f ca="1" t="shared" si="50"/>
        <v>9</v>
      </c>
      <c r="AW32" s="99">
        <f ca="1" t="shared" si="51"/>
        <v>19</v>
      </c>
      <c r="AX32" s="99">
        <f ca="1" t="shared" si="52"/>
        <v>13</v>
      </c>
      <c r="AY32" s="99">
        <f ca="1" t="shared" si="53"/>
        <v>925</v>
      </c>
      <c r="BA32" s="105">
        <v>28</v>
      </c>
      <c r="BB32" s="105">
        <f ca="1" t="shared" si="87"/>
        <v>19</v>
      </c>
      <c r="BC32" s="105">
        <f ca="1" t="shared" si="88"/>
        <v>14</v>
      </c>
      <c r="BD32" s="105">
        <f ca="1" t="shared" si="89"/>
        <v>10</v>
      </c>
      <c r="BE32" s="105">
        <f ca="1" t="shared" si="90"/>
        <v>10</v>
      </c>
      <c r="BF32" s="105">
        <f ca="1" t="shared" si="91"/>
        <v>10</v>
      </c>
      <c r="BG32" s="105">
        <f ca="1" t="shared" si="92"/>
        <v>10</v>
      </c>
      <c r="BH32" s="105">
        <f ca="1" t="shared" si="93"/>
        <v>28</v>
      </c>
      <c r="BI32" s="105">
        <f ca="1" t="shared" si="94"/>
        <v>12</v>
      </c>
      <c r="BJ32" s="105">
        <f ca="1" t="shared" si="95"/>
        <v>24</v>
      </c>
      <c r="BK32" s="105">
        <f ca="1" t="shared" si="96"/>
        <v>17</v>
      </c>
      <c r="BL32" s="105">
        <f ca="1" t="shared" si="97"/>
        <v>1186</v>
      </c>
      <c r="BN32" s="111">
        <v>28</v>
      </c>
      <c r="BO32" s="111">
        <f ca="1" t="shared" si="65"/>
        <v>25</v>
      </c>
      <c r="BP32" s="111">
        <f ca="1" t="shared" si="66"/>
        <v>18</v>
      </c>
      <c r="BQ32" s="111">
        <f ca="1" t="shared" si="67"/>
        <v>13</v>
      </c>
      <c r="BR32" s="111">
        <f ca="1" t="shared" si="68"/>
        <v>13</v>
      </c>
      <c r="BS32" s="111">
        <f ca="1" t="shared" si="69"/>
        <v>13</v>
      </c>
      <c r="BT32" s="111">
        <f ca="1" t="shared" si="70"/>
        <v>13</v>
      </c>
      <c r="BU32" s="111">
        <f ca="1" t="shared" si="71"/>
        <v>36</v>
      </c>
      <c r="BV32" s="111">
        <f ca="1" t="shared" si="72"/>
        <v>15</v>
      </c>
      <c r="BW32" s="111">
        <f ca="1" t="shared" si="73"/>
        <v>31</v>
      </c>
      <c r="BX32" s="111">
        <f ca="1" t="shared" si="74"/>
        <v>21</v>
      </c>
      <c r="BY32" s="111">
        <f ca="1" t="shared" si="75"/>
        <v>1518</v>
      </c>
      <c r="CA32" s="117">
        <v>28</v>
      </c>
      <c r="CB32" s="117">
        <f ca="1" t="shared" si="76"/>
        <v>32</v>
      </c>
      <c r="CC32" s="117">
        <f ca="1" t="shared" si="77"/>
        <v>24</v>
      </c>
      <c r="CD32" s="117">
        <f ca="1" t="shared" si="78"/>
        <v>17</v>
      </c>
      <c r="CE32" s="117">
        <f ca="1" t="shared" si="79"/>
        <v>17</v>
      </c>
      <c r="CF32" s="117">
        <f ca="1" t="shared" si="80"/>
        <v>17</v>
      </c>
      <c r="CG32" s="117">
        <f ca="1" t="shared" si="81"/>
        <v>17</v>
      </c>
      <c r="CH32" s="117">
        <f ca="1" t="shared" si="82"/>
        <v>47</v>
      </c>
      <c r="CI32" s="117">
        <f ca="1" t="shared" si="83"/>
        <v>19</v>
      </c>
      <c r="CJ32" s="117">
        <f ca="1" t="shared" si="84"/>
        <v>41</v>
      </c>
      <c r="CK32" s="117">
        <f ca="1" t="shared" si="85"/>
        <v>28</v>
      </c>
      <c r="CL32" s="117">
        <f ca="1" t="shared" si="86"/>
        <v>1992</v>
      </c>
    </row>
    <row r="33" ht="16.5" spans="1:90">
      <c r="A33" s="78">
        <v>29</v>
      </c>
      <c r="B33" s="78">
        <f ca="1" t="shared" si="11"/>
        <v>8</v>
      </c>
      <c r="C33" s="78">
        <f ca="1" t="shared" si="12"/>
        <v>6</v>
      </c>
      <c r="D33" s="78">
        <f ca="1" t="shared" si="13"/>
        <v>4</v>
      </c>
      <c r="E33" s="78">
        <f ca="1" t="shared" si="14"/>
        <v>4</v>
      </c>
      <c r="F33" s="78">
        <f ca="1" t="shared" si="15"/>
        <v>4</v>
      </c>
      <c r="G33" s="78">
        <f ca="1" t="shared" si="16"/>
        <v>4</v>
      </c>
      <c r="H33" s="78">
        <f ca="1" t="shared" si="17"/>
        <v>11</v>
      </c>
      <c r="I33" s="78">
        <f ca="1" t="shared" si="18"/>
        <v>5</v>
      </c>
      <c r="J33" s="78">
        <f ca="1" t="shared" si="19"/>
        <v>10</v>
      </c>
      <c r="K33" s="78">
        <f ca="1" t="shared" si="20"/>
        <v>7</v>
      </c>
      <c r="L33" s="78">
        <f ca="1" t="shared" si="21"/>
        <v>474</v>
      </c>
      <c r="N33" s="87">
        <v>29</v>
      </c>
      <c r="O33" s="87">
        <f ca="1" t="shared" si="22"/>
        <v>10</v>
      </c>
      <c r="P33" s="87">
        <f ca="1" t="shared" si="23"/>
        <v>7</v>
      </c>
      <c r="Q33" s="87">
        <f ca="1" t="shared" si="24"/>
        <v>5</v>
      </c>
      <c r="R33" s="87">
        <f ca="1" t="shared" si="25"/>
        <v>5</v>
      </c>
      <c r="S33" s="87">
        <f ca="1" t="shared" si="26"/>
        <v>5</v>
      </c>
      <c r="T33" s="87">
        <f ca="1" t="shared" si="27"/>
        <v>5</v>
      </c>
      <c r="U33" s="87">
        <f ca="1" t="shared" si="28"/>
        <v>14</v>
      </c>
      <c r="V33" s="87">
        <f ca="1" t="shared" si="29"/>
        <v>6</v>
      </c>
      <c r="W33" s="87">
        <f ca="1" t="shared" si="30"/>
        <v>12</v>
      </c>
      <c r="X33" s="87">
        <f ca="1" t="shared" si="31"/>
        <v>8</v>
      </c>
      <c r="Y33" s="87">
        <f ca="1" t="shared" si="32"/>
        <v>593</v>
      </c>
      <c r="AA33" s="93">
        <v>29</v>
      </c>
      <c r="AB33" s="93">
        <f ca="1" t="shared" si="33"/>
        <v>12</v>
      </c>
      <c r="AC33" s="93">
        <f ca="1" t="shared" si="34"/>
        <v>9</v>
      </c>
      <c r="AD33" s="93">
        <f ca="1" t="shared" si="35"/>
        <v>6</v>
      </c>
      <c r="AE33" s="93">
        <f ca="1" t="shared" si="36"/>
        <v>6</v>
      </c>
      <c r="AF33" s="93">
        <f ca="1" t="shared" si="37"/>
        <v>6</v>
      </c>
      <c r="AG33" s="93">
        <f ca="1" t="shared" si="38"/>
        <v>6</v>
      </c>
      <c r="AH33" s="93">
        <f ca="1" t="shared" si="39"/>
        <v>17</v>
      </c>
      <c r="AI33" s="93">
        <f ca="1" t="shared" si="40"/>
        <v>7</v>
      </c>
      <c r="AJ33" s="93">
        <f ca="1" t="shared" si="41"/>
        <v>15</v>
      </c>
      <c r="AK33" s="93">
        <f ca="1" t="shared" si="42"/>
        <v>10</v>
      </c>
      <c r="AL33" s="93">
        <f ca="1" t="shared" si="43"/>
        <v>735</v>
      </c>
      <c r="AN33" s="99">
        <v>29</v>
      </c>
      <c r="AO33" s="99">
        <f ca="1">VLOOKUP(AN33,参照表!$A$1:参照表!$C$113,2,0)</f>
        <v>15</v>
      </c>
      <c r="AP33" s="99">
        <f ca="1" t="shared" si="44"/>
        <v>11</v>
      </c>
      <c r="AQ33" s="99">
        <f ca="1" t="shared" si="45"/>
        <v>8</v>
      </c>
      <c r="AR33" s="99">
        <f ca="1" t="shared" si="46"/>
        <v>8</v>
      </c>
      <c r="AS33" s="99">
        <f ca="1" t="shared" si="47"/>
        <v>8</v>
      </c>
      <c r="AT33" s="99">
        <f ca="1" t="shared" si="48"/>
        <v>8</v>
      </c>
      <c r="AU33" s="99">
        <f ca="1" t="shared" si="49"/>
        <v>22</v>
      </c>
      <c r="AV33" s="99">
        <f ca="1" t="shared" si="50"/>
        <v>9</v>
      </c>
      <c r="AW33" s="99">
        <f ca="1" t="shared" si="51"/>
        <v>19</v>
      </c>
      <c r="AX33" s="99">
        <f ca="1" t="shared" si="52"/>
        <v>13</v>
      </c>
      <c r="AY33" s="99">
        <f ca="1" t="shared" si="53"/>
        <v>925</v>
      </c>
      <c r="BA33" s="105">
        <v>29</v>
      </c>
      <c r="BB33" s="105">
        <f ca="1" t="shared" si="87"/>
        <v>19</v>
      </c>
      <c r="BC33" s="105">
        <f ca="1" t="shared" si="88"/>
        <v>14</v>
      </c>
      <c r="BD33" s="105">
        <f ca="1" t="shared" si="89"/>
        <v>10</v>
      </c>
      <c r="BE33" s="105">
        <f ca="1" t="shared" si="90"/>
        <v>10</v>
      </c>
      <c r="BF33" s="105">
        <f ca="1" t="shared" si="91"/>
        <v>10</v>
      </c>
      <c r="BG33" s="105">
        <f ca="1" t="shared" si="92"/>
        <v>10</v>
      </c>
      <c r="BH33" s="105">
        <f ca="1" t="shared" si="93"/>
        <v>28</v>
      </c>
      <c r="BI33" s="105">
        <f ca="1" t="shared" si="94"/>
        <v>12</v>
      </c>
      <c r="BJ33" s="105">
        <f ca="1" t="shared" si="95"/>
        <v>24</v>
      </c>
      <c r="BK33" s="105">
        <f ca="1" t="shared" si="96"/>
        <v>17</v>
      </c>
      <c r="BL33" s="105">
        <f ca="1" t="shared" si="97"/>
        <v>1186</v>
      </c>
      <c r="BN33" s="111">
        <v>29</v>
      </c>
      <c r="BO33" s="111">
        <f ca="1" t="shared" si="65"/>
        <v>25</v>
      </c>
      <c r="BP33" s="111">
        <f ca="1" t="shared" si="66"/>
        <v>18</v>
      </c>
      <c r="BQ33" s="111">
        <f ca="1" t="shared" si="67"/>
        <v>13</v>
      </c>
      <c r="BR33" s="111">
        <f ca="1" t="shared" si="68"/>
        <v>13</v>
      </c>
      <c r="BS33" s="111">
        <f ca="1" t="shared" si="69"/>
        <v>13</v>
      </c>
      <c r="BT33" s="111">
        <f ca="1" t="shared" si="70"/>
        <v>13</v>
      </c>
      <c r="BU33" s="111">
        <f ca="1" t="shared" si="71"/>
        <v>36</v>
      </c>
      <c r="BV33" s="111">
        <f ca="1" t="shared" si="72"/>
        <v>15</v>
      </c>
      <c r="BW33" s="111">
        <f ca="1" t="shared" si="73"/>
        <v>31</v>
      </c>
      <c r="BX33" s="111">
        <f ca="1" t="shared" si="74"/>
        <v>21</v>
      </c>
      <c r="BY33" s="111">
        <f ca="1" t="shared" si="75"/>
        <v>1518</v>
      </c>
      <c r="CA33" s="117">
        <v>29</v>
      </c>
      <c r="CB33" s="117">
        <f ca="1" t="shared" si="76"/>
        <v>32</v>
      </c>
      <c r="CC33" s="117">
        <f ca="1" t="shared" si="77"/>
        <v>24</v>
      </c>
      <c r="CD33" s="117">
        <f ca="1" t="shared" si="78"/>
        <v>17</v>
      </c>
      <c r="CE33" s="117">
        <f ca="1" t="shared" si="79"/>
        <v>17</v>
      </c>
      <c r="CF33" s="117">
        <f ca="1" t="shared" si="80"/>
        <v>17</v>
      </c>
      <c r="CG33" s="117">
        <f ca="1" t="shared" si="81"/>
        <v>17</v>
      </c>
      <c r="CH33" s="117">
        <f ca="1" t="shared" si="82"/>
        <v>47</v>
      </c>
      <c r="CI33" s="117">
        <f ca="1" t="shared" si="83"/>
        <v>19</v>
      </c>
      <c r="CJ33" s="117">
        <f ca="1" t="shared" si="84"/>
        <v>41</v>
      </c>
      <c r="CK33" s="117">
        <f ca="1" t="shared" si="85"/>
        <v>28</v>
      </c>
      <c r="CL33" s="117">
        <f ca="1" t="shared" si="86"/>
        <v>1992</v>
      </c>
    </row>
    <row r="34" ht="16.5" spans="1:90">
      <c r="A34" s="78">
        <v>30</v>
      </c>
      <c r="B34" s="78">
        <f ca="1" t="shared" si="11"/>
        <v>9</v>
      </c>
      <c r="C34" s="78">
        <f ca="1" t="shared" si="12"/>
        <v>7</v>
      </c>
      <c r="D34" s="78">
        <f ca="1" t="shared" si="13"/>
        <v>5</v>
      </c>
      <c r="E34" s="78">
        <f ca="1" t="shared" si="14"/>
        <v>5</v>
      </c>
      <c r="F34" s="78">
        <f ca="1" t="shared" si="15"/>
        <v>5</v>
      </c>
      <c r="G34" s="78">
        <f ca="1" t="shared" si="16"/>
        <v>5</v>
      </c>
      <c r="H34" s="78">
        <f ca="1" t="shared" si="17"/>
        <v>13</v>
      </c>
      <c r="I34" s="78">
        <f ca="1" t="shared" si="18"/>
        <v>6</v>
      </c>
      <c r="J34" s="78">
        <f ca="1" t="shared" si="19"/>
        <v>11</v>
      </c>
      <c r="K34" s="78">
        <f ca="1" t="shared" si="20"/>
        <v>8</v>
      </c>
      <c r="L34" s="78">
        <f ca="1" t="shared" si="21"/>
        <v>569</v>
      </c>
      <c r="N34" s="87">
        <v>30</v>
      </c>
      <c r="O34" s="87">
        <f ca="1" t="shared" si="22"/>
        <v>12</v>
      </c>
      <c r="P34" s="87">
        <f ca="1" t="shared" si="23"/>
        <v>8</v>
      </c>
      <c r="Q34" s="87">
        <f ca="1" t="shared" si="24"/>
        <v>6</v>
      </c>
      <c r="R34" s="87">
        <f ca="1" t="shared" si="25"/>
        <v>6</v>
      </c>
      <c r="S34" s="87">
        <f ca="1" t="shared" si="26"/>
        <v>6</v>
      </c>
      <c r="T34" s="87">
        <f ca="1" t="shared" si="27"/>
        <v>6</v>
      </c>
      <c r="U34" s="87">
        <f ca="1" t="shared" si="28"/>
        <v>17</v>
      </c>
      <c r="V34" s="87">
        <f ca="1" t="shared" si="29"/>
        <v>7</v>
      </c>
      <c r="W34" s="87">
        <f ca="1" t="shared" si="30"/>
        <v>14</v>
      </c>
      <c r="X34" s="87">
        <f ca="1" t="shared" si="31"/>
        <v>10</v>
      </c>
      <c r="Y34" s="87">
        <f ca="1" t="shared" si="32"/>
        <v>712</v>
      </c>
      <c r="AA34" s="68">
        <v>30</v>
      </c>
      <c r="AB34" s="68">
        <f ca="1" t="shared" si="33"/>
        <v>14</v>
      </c>
      <c r="AC34" s="68">
        <f ca="1" t="shared" si="34"/>
        <v>10</v>
      </c>
      <c r="AD34" s="68">
        <f ca="1" t="shared" si="35"/>
        <v>7</v>
      </c>
      <c r="AE34" s="68">
        <f ca="1" t="shared" si="36"/>
        <v>7</v>
      </c>
      <c r="AF34" s="68">
        <f ca="1" t="shared" si="37"/>
        <v>7</v>
      </c>
      <c r="AG34" s="68">
        <f ca="1" t="shared" si="38"/>
        <v>7</v>
      </c>
      <c r="AH34" s="68">
        <f ca="1" t="shared" si="39"/>
        <v>21</v>
      </c>
      <c r="AI34" s="68">
        <f ca="1" t="shared" si="40"/>
        <v>9</v>
      </c>
      <c r="AJ34" s="68">
        <f ca="1" t="shared" si="41"/>
        <v>17</v>
      </c>
      <c r="AK34" s="68">
        <f ca="1" t="shared" si="42"/>
        <v>12</v>
      </c>
      <c r="AL34" s="93">
        <f ca="1" t="shared" si="43"/>
        <v>882</v>
      </c>
      <c r="AN34" s="99">
        <v>30</v>
      </c>
      <c r="AO34" s="99">
        <f ca="1">VLOOKUP(AN34,参照表!$A$1:参照表!$C$113,2,0)</f>
        <v>18</v>
      </c>
      <c r="AP34" s="99">
        <f ca="1" t="shared" si="44"/>
        <v>13</v>
      </c>
      <c r="AQ34" s="99">
        <f ca="1" t="shared" si="45"/>
        <v>9</v>
      </c>
      <c r="AR34" s="99">
        <f ca="1" t="shared" si="46"/>
        <v>9</v>
      </c>
      <c r="AS34" s="99">
        <f ca="1" t="shared" si="47"/>
        <v>9</v>
      </c>
      <c r="AT34" s="99">
        <f ca="1" t="shared" si="48"/>
        <v>9</v>
      </c>
      <c r="AU34" s="99">
        <f ca="1" t="shared" si="49"/>
        <v>26</v>
      </c>
      <c r="AV34" s="99">
        <f ca="1" t="shared" si="50"/>
        <v>11</v>
      </c>
      <c r="AW34" s="99">
        <f ca="1" t="shared" si="51"/>
        <v>22</v>
      </c>
      <c r="AX34" s="99">
        <f ca="1" t="shared" si="52"/>
        <v>15</v>
      </c>
      <c r="AY34" s="99">
        <f ca="1" t="shared" si="53"/>
        <v>1110</v>
      </c>
      <c r="BA34" s="105">
        <v>30</v>
      </c>
      <c r="BB34" s="105">
        <f ca="1" t="shared" si="87"/>
        <v>23</v>
      </c>
      <c r="BC34" s="105">
        <f ca="1" t="shared" si="88"/>
        <v>17</v>
      </c>
      <c r="BD34" s="105">
        <f ca="1" t="shared" si="89"/>
        <v>12</v>
      </c>
      <c r="BE34" s="105">
        <f ca="1" t="shared" si="90"/>
        <v>12</v>
      </c>
      <c r="BF34" s="105">
        <f ca="1" t="shared" si="91"/>
        <v>12</v>
      </c>
      <c r="BG34" s="105">
        <f ca="1" t="shared" si="92"/>
        <v>12</v>
      </c>
      <c r="BH34" s="105">
        <f ca="1" t="shared" si="93"/>
        <v>33</v>
      </c>
      <c r="BI34" s="105">
        <f ca="1" t="shared" si="94"/>
        <v>14</v>
      </c>
      <c r="BJ34" s="105">
        <f ca="1" t="shared" si="95"/>
        <v>28</v>
      </c>
      <c r="BK34" s="105">
        <f ca="1" t="shared" si="96"/>
        <v>19</v>
      </c>
      <c r="BL34" s="105">
        <f ca="1" t="shared" si="97"/>
        <v>1423</v>
      </c>
      <c r="BN34" s="111">
        <v>30</v>
      </c>
      <c r="BO34" s="111">
        <f ca="1" t="shared" si="65"/>
        <v>30</v>
      </c>
      <c r="BP34" s="111">
        <f ca="1" t="shared" si="66"/>
        <v>21</v>
      </c>
      <c r="BQ34" s="111">
        <f ca="1" t="shared" si="67"/>
        <v>15</v>
      </c>
      <c r="BR34" s="111">
        <f ca="1" t="shared" si="68"/>
        <v>15</v>
      </c>
      <c r="BS34" s="111">
        <f ca="1" t="shared" si="69"/>
        <v>15</v>
      </c>
      <c r="BT34" s="111">
        <f ca="1" t="shared" si="70"/>
        <v>15</v>
      </c>
      <c r="BU34" s="111">
        <f ca="1" t="shared" si="71"/>
        <v>43</v>
      </c>
      <c r="BV34" s="111">
        <f ca="1" t="shared" si="72"/>
        <v>18</v>
      </c>
      <c r="BW34" s="111">
        <f ca="1" t="shared" si="73"/>
        <v>36</v>
      </c>
      <c r="BX34" s="111">
        <f ca="1" t="shared" si="74"/>
        <v>25</v>
      </c>
      <c r="BY34" s="111">
        <f ca="1" t="shared" si="75"/>
        <v>1822</v>
      </c>
      <c r="CA34" s="117">
        <v>30</v>
      </c>
      <c r="CB34" s="117">
        <f ca="1" t="shared" si="76"/>
        <v>39</v>
      </c>
      <c r="CC34" s="117">
        <f ca="1" t="shared" si="77"/>
        <v>28</v>
      </c>
      <c r="CD34" s="117">
        <f ca="1" t="shared" si="78"/>
        <v>19</v>
      </c>
      <c r="CE34" s="117">
        <f ca="1" t="shared" si="79"/>
        <v>19</v>
      </c>
      <c r="CF34" s="117">
        <f ca="1" t="shared" si="80"/>
        <v>19</v>
      </c>
      <c r="CG34" s="117">
        <f ca="1" t="shared" si="81"/>
        <v>19</v>
      </c>
      <c r="CH34" s="117">
        <f ca="1" t="shared" si="82"/>
        <v>56</v>
      </c>
      <c r="CI34" s="117">
        <f ca="1" t="shared" si="83"/>
        <v>24</v>
      </c>
      <c r="CJ34" s="117">
        <f ca="1" t="shared" si="84"/>
        <v>47</v>
      </c>
      <c r="CK34" s="117">
        <f ca="1" t="shared" si="85"/>
        <v>32</v>
      </c>
      <c r="CL34" s="117">
        <f ca="1" t="shared" si="86"/>
        <v>2391</v>
      </c>
    </row>
    <row r="35" ht="16.5" spans="1:90">
      <c r="A35" s="78">
        <v>31</v>
      </c>
      <c r="B35" s="78">
        <f ca="1" t="shared" si="11"/>
        <v>9</v>
      </c>
      <c r="C35" s="78">
        <f ca="1" t="shared" si="12"/>
        <v>7</v>
      </c>
      <c r="D35" s="78">
        <f ca="1" t="shared" si="13"/>
        <v>5</v>
      </c>
      <c r="E35" s="78">
        <f ca="1" t="shared" si="14"/>
        <v>5</v>
      </c>
      <c r="F35" s="78">
        <f ca="1" t="shared" si="15"/>
        <v>5</v>
      </c>
      <c r="G35" s="78">
        <f ca="1" t="shared" si="16"/>
        <v>5</v>
      </c>
      <c r="H35" s="78">
        <f ca="1" t="shared" si="17"/>
        <v>13</v>
      </c>
      <c r="I35" s="78">
        <f ca="1" t="shared" si="18"/>
        <v>6</v>
      </c>
      <c r="J35" s="78">
        <f ca="1" t="shared" si="19"/>
        <v>11</v>
      </c>
      <c r="K35" s="78">
        <f ca="1" t="shared" si="20"/>
        <v>8</v>
      </c>
      <c r="L35" s="78">
        <f ca="1" t="shared" si="21"/>
        <v>569</v>
      </c>
      <c r="N35" s="87">
        <v>31</v>
      </c>
      <c r="O35" s="87">
        <f ca="1" t="shared" si="22"/>
        <v>12</v>
      </c>
      <c r="P35" s="87">
        <f ca="1" t="shared" si="23"/>
        <v>8</v>
      </c>
      <c r="Q35" s="87">
        <f ca="1" t="shared" si="24"/>
        <v>6</v>
      </c>
      <c r="R35" s="87">
        <f ca="1" t="shared" si="25"/>
        <v>6</v>
      </c>
      <c r="S35" s="87">
        <f ca="1" t="shared" si="26"/>
        <v>6</v>
      </c>
      <c r="T35" s="87">
        <f ca="1" t="shared" si="27"/>
        <v>6</v>
      </c>
      <c r="U35" s="87">
        <f ca="1" t="shared" si="28"/>
        <v>17</v>
      </c>
      <c r="V35" s="87">
        <f ca="1" t="shared" si="29"/>
        <v>7</v>
      </c>
      <c r="W35" s="87">
        <f ca="1" t="shared" si="30"/>
        <v>14</v>
      </c>
      <c r="X35" s="87">
        <f ca="1" t="shared" si="31"/>
        <v>10</v>
      </c>
      <c r="Y35" s="87">
        <f ca="1" t="shared" si="32"/>
        <v>712</v>
      </c>
      <c r="AA35" s="93">
        <v>31</v>
      </c>
      <c r="AB35" s="93">
        <f ca="1" t="shared" si="33"/>
        <v>14</v>
      </c>
      <c r="AC35" s="93">
        <f ca="1" t="shared" si="34"/>
        <v>10</v>
      </c>
      <c r="AD35" s="93">
        <f ca="1" t="shared" si="35"/>
        <v>7</v>
      </c>
      <c r="AE35" s="93">
        <f ca="1" t="shared" si="36"/>
        <v>7</v>
      </c>
      <c r="AF35" s="93">
        <f ca="1" t="shared" si="37"/>
        <v>7</v>
      </c>
      <c r="AG35" s="93">
        <f ca="1" t="shared" si="38"/>
        <v>7</v>
      </c>
      <c r="AH35" s="93">
        <f ca="1" t="shared" si="39"/>
        <v>21</v>
      </c>
      <c r="AI35" s="93">
        <f ca="1" t="shared" si="40"/>
        <v>9</v>
      </c>
      <c r="AJ35" s="93">
        <f ca="1" t="shared" si="41"/>
        <v>17</v>
      </c>
      <c r="AK35" s="93">
        <f ca="1" t="shared" si="42"/>
        <v>12</v>
      </c>
      <c r="AL35" s="93">
        <f ca="1" t="shared" si="43"/>
        <v>882</v>
      </c>
      <c r="AN35" s="99">
        <v>31</v>
      </c>
      <c r="AO35" s="99">
        <f ca="1">VLOOKUP(AN35,参照表!$A$1:参照表!$C$113,2,0)</f>
        <v>18</v>
      </c>
      <c r="AP35" s="99">
        <f ca="1" t="shared" si="44"/>
        <v>13</v>
      </c>
      <c r="AQ35" s="99">
        <f ca="1" t="shared" si="45"/>
        <v>9</v>
      </c>
      <c r="AR35" s="99">
        <f ca="1" t="shared" si="46"/>
        <v>9</v>
      </c>
      <c r="AS35" s="99">
        <f ca="1" t="shared" si="47"/>
        <v>9</v>
      </c>
      <c r="AT35" s="99">
        <f ca="1" t="shared" si="48"/>
        <v>9</v>
      </c>
      <c r="AU35" s="99">
        <f ca="1" t="shared" si="49"/>
        <v>26</v>
      </c>
      <c r="AV35" s="99">
        <f ca="1" t="shared" si="50"/>
        <v>11</v>
      </c>
      <c r="AW35" s="99">
        <f ca="1" t="shared" si="51"/>
        <v>22</v>
      </c>
      <c r="AX35" s="99">
        <f ca="1" t="shared" si="52"/>
        <v>15</v>
      </c>
      <c r="AY35" s="99">
        <f ca="1" t="shared" si="53"/>
        <v>1110</v>
      </c>
      <c r="BA35" s="105">
        <v>31</v>
      </c>
      <c r="BB35" s="105">
        <f ca="1" t="shared" si="87"/>
        <v>23</v>
      </c>
      <c r="BC35" s="105">
        <f ca="1" t="shared" si="88"/>
        <v>17</v>
      </c>
      <c r="BD35" s="105">
        <f ca="1" t="shared" si="89"/>
        <v>12</v>
      </c>
      <c r="BE35" s="105">
        <f ca="1" t="shared" si="90"/>
        <v>12</v>
      </c>
      <c r="BF35" s="105">
        <f ca="1" t="shared" si="91"/>
        <v>12</v>
      </c>
      <c r="BG35" s="105">
        <f ca="1" t="shared" si="92"/>
        <v>12</v>
      </c>
      <c r="BH35" s="105">
        <f ca="1" t="shared" si="93"/>
        <v>33</v>
      </c>
      <c r="BI35" s="105">
        <f ca="1" t="shared" si="94"/>
        <v>14</v>
      </c>
      <c r="BJ35" s="105">
        <f ca="1" t="shared" si="95"/>
        <v>28</v>
      </c>
      <c r="BK35" s="105">
        <f ca="1" t="shared" si="96"/>
        <v>19</v>
      </c>
      <c r="BL35" s="105">
        <f ca="1" t="shared" si="97"/>
        <v>1423</v>
      </c>
      <c r="BN35" s="111">
        <v>31</v>
      </c>
      <c r="BO35" s="111">
        <f ca="1" t="shared" si="65"/>
        <v>30</v>
      </c>
      <c r="BP35" s="111">
        <f ca="1" t="shared" si="66"/>
        <v>21</v>
      </c>
      <c r="BQ35" s="111">
        <f ca="1" t="shared" si="67"/>
        <v>15</v>
      </c>
      <c r="BR35" s="111">
        <f ca="1" t="shared" si="68"/>
        <v>15</v>
      </c>
      <c r="BS35" s="111">
        <f ca="1" t="shared" si="69"/>
        <v>15</v>
      </c>
      <c r="BT35" s="111">
        <f ca="1" t="shared" si="70"/>
        <v>15</v>
      </c>
      <c r="BU35" s="111">
        <f ca="1" t="shared" si="71"/>
        <v>43</v>
      </c>
      <c r="BV35" s="111">
        <f ca="1" t="shared" si="72"/>
        <v>18</v>
      </c>
      <c r="BW35" s="111">
        <f ca="1" t="shared" si="73"/>
        <v>36</v>
      </c>
      <c r="BX35" s="111">
        <f ca="1" t="shared" si="74"/>
        <v>25</v>
      </c>
      <c r="BY35" s="111">
        <f ca="1" t="shared" si="75"/>
        <v>1822</v>
      </c>
      <c r="CA35" s="117">
        <v>31</v>
      </c>
      <c r="CB35" s="117">
        <f ca="1" t="shared" si="76"/>
        <v>39</v>
      </c>
      <c r="CC35" s="117">
        <f ca="1" t="shared" si="77"/>
        <v>28</v>
      </c>
      <c r="CD35" s="117">
        <f ca="1" t="shared" si="78"/>
        <v>19</v>
      </c>
      <c r="CE35" s="117">
        <f ca="1" t="shared" si="79"/>
        <v>19</v>
      </c>
      <c r="CF35" s="117">
        <f ca="1" t="shared" si="80"/>
        <v>19</v>
      </c>
      <c r="CG35" s="117">
        <f ca="1" t="shared" si="81"/>
        <v>19</v>
      </c>
      <c r="CH35" s="117">
        <f ca="1" t="shared" si="82"/>
        <v>56</v>
      </c>
      <c r="CI35" s="117">
        <f ca="1" t="shared" si="83"/>
        <v>24</v>
      </c>
      <c r="CJ35" s="117">
        <f ca="1" t="shared" si="84"/>
        <v>47</v>
      </c>
      <c r="CK35" s="117">
        <f ca="1" t="shared" si="85"/>
        <v>32</v>
      </c>
      <c r="CL35" s="117">
        <f ca="1" t="shared" si="86"/>
        <v>2391</v>
      </c>
    </row>
    <row r="36" ht="16.5" spans="1:90">
      <c r="A36" s="78">
        <v>32</v>
      </c>
      <c r="B36" s="78">
        <f ca="1" t="shared" si="11"/>
        <v>9</v>
      </c>
      <c r="C36" s="78">
        <f ca="1" t="shared" si="12"/>
        <v>7</v>
      </c>
      <c r="D36" s="78">
        <f ca="1" t="shared" si="13"/>
        <v>5</v>
      </c>
      <c r="E36" s="78">
        <f ca="1" t="shared" si="14"/>
        <v>5</v>
      </c>
      <c r="F36" s="78">
        <f ca="1" t="shared" si="15"/>
        <v>5</v>
      </c>
      <c r="G36" s="78">
        <f ca="1" t="shared" si="16"/>
        <v>5</v>
      </c>
      <c r="H36" s="78">
        <f ca="1" t="shared" si="17"/>
        <v>13</v>
      </c>
      <c r="I36" s="78">
        <f ca="1" t="shared" si="18"/>
        <v>6</v>
      </c>
      <c r="J36" s="78">
        <f ca="1" t="shared" si="19"/>
        <v>11</v>
      </c>
      <c r="K36" s="78">
        <f ca="1" t="shared" si="20"/>
        <v>8</v>
      </c>
      <c r="L36" s="78">
        <f ca="1" t="shared" si="21"/>
        <v>569</v>
      </c>
      <c r="N36" s="87">
        <v>32</v>
      </c>
      <c r="O36" s="87">
        <f ca="1" t="shared" si="22"/>
        <v>12</v>
      </c>
      <c r="P36" s="87">
        <f ca="1" t="shared" si="23"/>
        <v>8</v>
      </c>
      <c r="Q36" s="87">
        <f ca="1" t="shared" si="24"/>
        <v>6</v>
      </c>
      <c r="R36" s="87">
        <f ca="1" t="shared" si="25"/>
        <v>6</v>
      </c>
      <c r="S36" s="87">
        <f ca="1" t="shared" si="26"/>
        <v>6</v>
      </c>
      <c r="T36" s="87">
        <f ca="1" t="shared" si="27"/>
        <v>6</v>
      </c>
      <c r="U36" s="87">
        <f ca="1" t="shared" si="28"/>
        <v>17</v>
      </c>
      <c r="V36" s="87">
        <f ca="1" t="shared" si="29"/>
        <v>7</v>
      </c>
      <c r="W36" s="87">
        <f ca="1" t="shared" si="30"/>
        <v>14</v>
      </c>
      <c r="X36" s="87">
        <f ca="1" t="shared" si="31"/>
        <v>10</v>
      </c>
      <c r="Y36" s="87">
        <f ca="1" t="shared" si="32"/>
        <v>712</v>
      </c>
      <c r="AA36" s="93">
        <v>32</v>
      </c>
      <c r="AB36" s="93">
        <f ca="1" t="shared" si="33"/>
        <v>14</v>
      </c>
      <c r="AC36" s="93">
        <f ca="1" t="shared" si="34"/>
        <v>10</v>
      </c>
      <c r="AD36" s="93">
        <f ca="1" t="shared" si="35"/>
        <v>7</v>
      </c>
      <c r="AE36" s="93">
        <f ca="1" t="shared" si="36"/>
        <v>7</v>
      </c>
      <c r="AF36" s="93">
        <f ca="1" t="shared" si="37"/>
        <v>7</v>
      </c>
      <c r="AG36" s="93">
        <f ca="1" t="shared" si="38"/>
        <v>7</v>
      </c>
      <c r="AH36" s="93">
        <f ca="1" t="shared" si="39"/>
        <v>21</v>
      </c>
      <c r="AI36" s="93">
        <f ca="1" t="shared" si="40"/>
        <v>9</v>
      </c>
      <c r="AJ36" s="93">
        <f ca="1" t="shared" si="41"/>
        <v>17</v>
      </c>
      <c r="AK36" s="93">
        <f ca="1" t="shared" si="42"/>
        <v>12</v>
      </c>
      <c r="AL36" s="93">
        <f ca="1" t="shared" si="43"/>
        <v>882</v>
      </c>
      <c r="AN36" s="99">
        <v>32</v>
      </c>
      <c r="AO36" s="99">
        <f ca="1">VLOOKUP(AN36,参照表!$A$1:参照表!$C$113,2,0)</f>
        <v>18</v>
      </c>
      <c r="AP36" s="99">
        <f ca="1" t="shared" si="44"/>
        <v>13</v>
      </c>
      <c r="AQ36" s="99">
        <f ca="1" t="shared" si="45"/>
        <v>9</v>
      </c>
      <c r="AR36" s="99">
        <f ca="1" t="shared" si="46"/>
        <v>9</v>
      </c>
      <c r="AS36" s="99">
        <f ca="1" t="shared" si="47"/>
        <v>9</v>
      </c>
      <c r="AT36" s="99">
        <f ca="1" t="shared" si="48"/>
        <v>9</v>
      </c>
      <c r="AU36" s="99">
        <f ca="1" t="shared" si="49"/>
        <v>26</v>
      </c>
      <c r="AV36" s="99">
        <f ca="1" t="shared" si="50"/>
        <v>11</v>
      </c>
      <c r="AW36" s="99">
        <f ca="1" t="shared" si="51"/>
        <v>22</v>
      </c>
      <c r="AX36" s="99">
        <f ca="1" t="shared" si="52"/>
        <v>15</v>
      </c>
      <c r="AY36" s="99">
        <f ca="1" t="shared" si="53"/>
        <v>1110</v>
      </c>
      <c r="BA36" s="105">
        <v>32</v>
      </c>
      <c r="BB36" s="105">
        <f ca="1" t="shared" si="87"/>
        <v>23</v>
      </c>
      <c r="BC36" s="105">
        <f ca="1" t="shared" si="88"/>
        <v>17</v>
      </c>
      <c r="BD36" s="105">
        <f ca="1" t="shared" si="89"/>
        <v>12</v>
      </c>
      <c r="BE36" s="105">
        <f ca="1" t="shared" si="90"/>
        <v>12</v>
      </c>
      <c r="BF36" s="105">
        <f ca="1" t="shared" si="91"/>
        <v>12</v>
      </c>
      <c r="BG36" s="105">
        <f ca="1" t="shared" si="92"/>
        <v>12</v>
      </c>
      <c r="BH36" s="105">
        <f ca="1" t="shared" si="93"/>
        <v>33</v>
      </c>
      <c r="BI36" s="105">
        <f ca="1" t="shared" si="94"/>
        <v>14</v>
      </c>
      <c r="BJ36" s="105">
        <f ca="1" t="shared" si="95"/>
        <v>28</v>
      </c>
      <c r="BK36" s="105">
        <f ca="1" t="shared" si="96"/>
        <v>19</v>
      </c>
      <c r="BL36" s="105">
        <f ca="1" t="shared" si="97"/>
        <v>1423</v>
      </c>
      <c r="BN36" s="111">
        <v>32</v>
      </c>
      <c r="BO36" s="111">
        <f ca="1" t="shared" si="65"/>
        <v>30</v>
      </c>
      <c r="BP36" s="111">
        <f ca="1" t="shared" si="66"/>
        <v>21</v>
      </c>
      <c r="BQ36" s="111">
        <f ca="1" t="shared" si="67"/>
        <v>15</v>
      </c>
      <c r="BR36" s="111">
        <f ca="1" t="shared" si="68"/>
        <v>15</v>
      </c>
      <c r="BS36" s="111">
        <f ca="1" t="shared" si="69"/>
        <v>15</v>
      </c>
      <c r="BT36" s="111">
        <f ca="1" t="shared" si="70"/>
        <v>15</v>
      </c>
      <c r="BU36" s="111">
        <f ca="1" t="shared" si="71"/>
        <v>43</v>
      </c>
      <c r="BV36" s="111">
        <f ca="1" t="shared" si="72"/>
        <v>18</v>
      </c>
      <c r="BW36" s="111">
        <f ca="1" t="shared" si="73"/>
        <v>36</v>
      </c>
      <c r="BX36" s="111">
        <f ca="1" t="shared" si="74"/>
        <v>25</v>
      </c>
      <c r="BY36" s="111">
        <f ca="1" t="shared" si="75"/>
        <v>1822</v>
      </c>
      <c r="CA36" s="117">
        <v>32</v>
      </c>
      <c r="CB36" s="117">
        <f ca="1" t="shared" si="76"/>
        <v>39</v>
      </c>
      <c r="CC36" s="117">
        <f ca="1" t="shared" si="77"/>
        <v>28</v>
      </c>
      <c r="CD36" s="117">
        <f ca="1" t="shared" si="78"/>
        <v>19</v>
      </c>
      <c r="CE36" s="117">
        <f ca="1" t="shared" si="79"/>
        <v>19</v>
      </c>
      <c r="CF36" s="117">
        <f ca="1" t="shared" si="80"/>
        <v>19</v>
      </c>
      <c r="CG36" s="117">
        <f ca="1" t="shared" si="81"/>
        <v>19</v>
      </c>
      <c r="CH36" s="117">
        <f ca="1" t="shared" si="82"/>
        <v>56</v>
      </c>
      <c r="CI36" s="117">
        <f ca="1" t="shared" si="83"/>
        <v>24</v>
      </c>
      <c r="CJ36" s="117">
        <f ca="1" t="shared" si="84"/>
        <v>47</v>
      </c>
      <c r="CK36" s="117">
        <f ca="1" t="shared" si="85"/>
        <v>32</v>
      </c>
      <c r="CL36" s="117">
        <f ca="1" t="shared" si="86"/>
        <v>2391</v>
      </c>
    </row>
    <row r="37" ht="16.5" spans="1:90">
      <c r="A37" s="78">
        <v>33</v>
      </c>
      <c r="B37" s="78">
        <f ca="1" t="shared" si="11"/>
        <v>9</v>
      </c>
      <c r="C37" s="78">
        <f ca="1" t="shared" si="12"/>
        <v>7</v>
      </c>
      <c r="D37" s="78">
        <f ca="1" t="shared" si="13"/>
        <v>5</v>
      </c>
      <c r="E37" s="78">
        <f ca="1" t="shared" si="14"/>
        <v>5</v>
      </c>
      <c r="F37" s="78">
        <f ca="1" t="shared" si="15"/>
        <v>5</v>
      </c>
      <c r="G37" s="78">
        <f ca="1" t="shared" si="16"/>
        <v>5</v>
      </c>
      <c r="H37" s="78">
        <f ca="1" t="shared" si="17"/>
        <v>13</v>
      </c>
      <c r="I37" s="78">
        <f ca="1" t="shared" si="18"/>
        <v>6</v>
      </c>
      <c r="J37" s="78">
        <f ca="1" t="shared" si="19"/>
        <v>11</v>
      </c>
      <c r="K37" s="78">
        <f ca="1" t="shared" si="20"/>
        <v>8</v>
      </c>
      <c r="L37" s="78">
        <f ca="1" t="shared" si="21"/>
        <v>569</v>
      </c>
      <c r="N37" s="87">
        <v>33</v>
      </c>
      <c r="O37" s="87">
        <f ca="1" t="shared" si="22"/>
        <v>12</v>
      </c>
      <c r="P37" s="87">
        <f ca="1" t="shared" si="23"/>
        <v>8</v>
      </c>
      <c r="Q37" s="87">
        <f ca="1" t="shared" si="24"/>
        <v>6</v>
      </c>
      <c r="R37" s="87">
        <f ca="1" t="shared" si="25"/>
        <v>6</v>
      </c>
      <c r="S37" s="87">
        <f ca="1" t="shared" si="26"/>
        <v>6</v>
      </c>
      <c r="T37" s="87">
        <f ca="1" t="shared" si="27"/>
        <v>6</v>
      </c>
      <c r="U37" s="87">
        <f ca="1" t="shared" si="28"/>
        <v>17</v>
      </c>
      <c r="V37" s="87">
        <f ca="1" t="shared" si="29"/>
        <v>7</v>
      </c>
      <c r="W37" s="87">
        <f ca="1" t="shared" si="30"/>
        <v>14</v>
      </c>
      <c r="X37" s="87">
        <f ca="1" t="shared" si="31"/>
        <v>10</v>
      </c>
      <c r="Y37" s="87">
        <f ca="1" t="shared" si="32"/>
        <v>712</v>
      </c>
      <c r="AA37" s="93">
        <v>33</v>
      </c>
      <c r="AB37" s="93">
        <f ca="1" t="shared" si="33"/>
        <v>14</v>
      </c>
      <c r="AC37" s="93">
        <f ca="1" t="shared" si="34"/>
        <v>10</v>
      </c>
      <c r="AD37" s="93">
        <f ca="1" t="shared" si="35"/>
        <v>7</v>
      </c>
      <c r="AE37" s="93">
        <f ca="1" t="shared" si="36"/>
        <v>7</v>
      </c>
      <c r="AF37" s="93">
        <f ca="1" t="shared" si="37"/>
        <v>7</v>
      </c>
      <c r="AG37" s="93">
        <f ca="1" t="shared" si="38"/>
        <v>7</v>
      </c>
      <c r="AH37" s="93">
        <f ca="1" t="shared" si="39"/>
        <v>21</v>
      </c>
      <c r="AI37" s="93">
        <f ca="1" t="shared" si="40"/>
        <v>9</v>
      </c>
      <c r="AJ37" s="93">
        <f ca="1" t="shared" si="41"/>
        <v>17</v>
      </c>
      <c r="AK37" s="93">
        <f ca="1" t="shared" si="42"/>
        <v>12</v>
      </c>
      <c r="AL37" s="93">
        <f ca="1" t="shared" si="43"/>
        <v>882</v>
      </c>
      <c r="AN37" s="99">
        <v>33</v>
      </c>
      <c r="AO37" s="99">
        <f ca="1">VLOOKUP(AN37,参照表!$A$1:参照表!$C$113,2,0)</f>
        <v>18</v>
      </c>
      <c r="AP37" s="99">
        <f ca="1" t="shared" si="44"/>
        <v>13</v>
      </c>
      <c r="AQ37" s="99">
        <f ca="1" t="shared" si="45"/>
        <v>9</v>
      </c>
      <c r="AR37" s="99">
        <f ca="1" t="shared" si="46"/>
        <v>9</v>
      </c>
      <c r="AS37" s="99">
        <f ca="1" t="shared" si="47"/>
        <v>9</v>
      </c>
      <c r="AT37" s="99">
        <f ca="1" t="shared" si="48"/>
        <v>9</v>
      </c>
      <c r="AU37" s="99">
        <f ca="1" t="shared" si="49"/>
        <v>26</v>
      </c>
      <c r="AV37" s="99">
        <f ca="1" t="shared" si="50"/>
        <v>11</v>
      </c>
      <c r="AW37" s="99">
        <f ca="1" t="shared" si="51"/>
        <v>22</v>
      </c>
      <c r="AX37" s="99">
        <f ca="1" t="shared" si="52"/>
        <v>15</v>
      </c>
      <c r="AY37" s="99">
        <f ca="1" t="shared" si="53"/>
        <v>1110</v>
      </c>
      <c r="BA37" s="105">
        <v>33</v>
      </c>
      <c r="BB37" s="105">
        <f ca="1" t="shared" si="87"/>
        <v>23</v>
      </c>
      <c r="BC37" s="105">
        <f ca="1" t="shared" si="88"/>
        <v>17</v>
      </c>
      <c r="BD37" s="105">
        <f ca="1" t="shared" si="89"/>
        <v>12</v>
      </c>
      <c r="BE37" s="105">
        <f ca="1" t="shared" si="90"/>
        <v>12</v>
      </c>
      <c r="BF37" s="105">
        <f ca="1" t="shared" si="91"/>
        <v>12</v>
      </c>
      <c r="BG37" s="105">
        <f ca="1" t="shared" si="92"/>
        <v>12</v>
      </c>
      <c r="BH37" s="105">
        <f ca="1" t="shared" si="93"/>
        <v>33</v>
      </c>
      <c r="BI37" s="105">
        <f ca="1" t="shared" si="94"/>
        <v>14</v>
      </c>
      <c r="BJ37" s="105">
        <f ca="1" t="shared" si="95"/>
        <v>28</v>
      </c>
      <c r="BK37" s="105">
        <f ca="1" t="shared" si="96"/>
        <v>19</v>
      </c>
      <c r="BL37" s="105">
        <f ca="1" t="shared" si="97"/>
        <v>1423</v>
      </c>
      <c r="BN37" s="111">
        <v>33</v>
      </c>
      <c r="BO37" s="111">
        <f ca="1" t="shared" si="65"/>
        <v>30</v>
      </c>
      <c r="BP37" s="111">
        <f ca="1" t="shared" si="66"/>
        <v>21</v>
      </c>
      <c r="BQ37" s="111">
        <f ca="1" t="shared" si="67"/>
        <v>15</v>
      </c>
      <c r="BR37" s="111">
        <f ca="1" t="shared" si="68"/>
        <v>15</v>
      </c>
      <c r="BS37" s="111">
        <f ca="1" t="shared" si="69"/>
        <v>15</v>
      </c>
      <c r="BT37" s="111">
        <f ca="1" t="shared" si="70"/>
        <v>15</v>
      </c>
      <c r="BU37" s="111">
        <f ca="1" t="shared" si="71"/>
        <v>43</v>
      </c>
      <c r="BV37" s="111">
        <f ca="1" t="shared" si="72"/>
        <v>18</v>
      </c>
      <c r="BW37" s="111">
        <f ca="1" t="shared" si="73"/>
        <v>36</v>
      </c>
      <c r="BX37" s="111">
        <f ca="1" t="shared" si="74"/>
        <v>25</v>
      </c>
      <c r="BY37" s="111">
        <f ca="1" t="shared" si="75"/>
        <v>1822</v>
      </c>
      <c r="CA37" s="117">
        <v>33</v>
      </c>
      <c r="CB37" s="117">
        <f ca="1" t="shared" si="76"/>
        <v>39</v>
      </c>
      <c r="CC37" s="117">
        <f ca="1" t="shared" si="77"/>
        <v>28</v>
      </c>
      <c r="CD37" s="117">
        <f ca="1" t="shared" si="78"/>
        <v>19</v>
      </c>
      <c r="CE37" s="117">
        <f ca="1" t="shared" si="79"/>
        <v>19</v>
      </c>
      <c r="CF37" s="117">
        <f ca="1" t="shared" si="80"/>
        <v>19</v>
      </c>
      <c r="CG37" s="117">
        <f ca="1" t="shared" si="81"/>
        <v>19</v>
      </c>
      <c r="CH37" s="117">
        <f ca="1" t="shared" si="82"/>
        <v>56</v>
      </c>
      <c r="CI37" s="117">
        <f ca="1" t="shared" si="83"/>
        <v>24</v>
      </c>
      <c r="CJ37" s="117">
        <f ca="1" t="shared" si="84"/>
        <v>47</v>
      </c>
      <c r="CK37" s="117">
        <f ca="1" t="shared" si="85"/>
        <v>32</v>
      </c>
      <c r="CL37" s="117">
        <f ca="1" t="shared" si="86"/>
        <v>2391</v>
      </c>
    </row>
    <row r="38" ht="16.5" spans="1:90">
      <c r="A38" s="78">
        <v>34</v>
      </c>
      <c r="B38" s="78">
        <f ca="1" t="shared" si="11"/>
        <v>9</v>
      </c>
      <c r="C38" s="78">
        <f ca="1" t="shared" si="12"/>
        <v>7</v>
      </c>
      <c r="D38" s="78">
        <f ca="1" t="shared" si="13"/>
        <v>5</v>
      </c>
      <c r="E38" s="78">
        <f ca="1" t="shared" si="14"/>
        <v>5</v>
      </c>
      <c r="F38" s="78">
        <f ca="1" t="shared" si="15"/>
        <v>5</v>
      </c>
      <c r="G38" s="78">
        <f ca="1" t="shared" si="16"/>
        <v>5</v>
      </c>
      <c r="H38" s="78">
        <f ca="1" t="shared" si="17"/>
        <v>13</v>
      </c>
      <c r="I38" s="78">
        <f ca="1" t="shared" si="18"/>
        <v>6</v>
      </c>
      <c r="J38" s="78">
        <f ca="1" t="shared" si="19"/>
        <v>11</v>
      </c>
      <c r="K38" s="78">
        <f ca="1" t="shared" si="20"/>
        <v>8</v>
      </c>
      <c r="L38" s="78">
        <f ca="1" t="shared" si="21"/>
        <v>569</v>
      </c>
      <c r="N38" s="87">
        <v>34</v>
      </c>
      <c r="O38" s="87">
        <f ca="1" t="shared" si="22"/>
        <v>12</v>
      </c>
      <c r="P38" s="87">
        <f ca="1" t="shared" si="23"/>
        <v>8</v>
      </c>
      <c r="Q38" s="87">
        <f ca="1" t="shared" si="24"/>
        <v>6</v>
      </c>
      <c r="R38" s="87">
        <f ca="1" t="shared" si="25"/>
        <v>6</v>
      </c>
      <c r="S38" s="87">
        <f ca="1" t="shared" si="26"/>
        <v>6</v>
      </c>
      <c r="T38" s="87">
        <f ca="1" t="shared" si="27"/>
        <v>6</v>
      </c>
      <c r="U38" s="87">
        <f ca="1" t="shared" si="28"/>
        <v>17</v>
      </c>
      <c r="V38" s="87">
        <f ca="1" t="shared" si="29"/>
        <v>7</v>
      </c>
      <c r="W38" s="87">
        <f ca="1" t="shared" si="30"/>
        <v>14</v>
      </c>
      <c r="X38" s="87">
        <f ca="1" t="shared" si="31"/>
        <v>10</v>
      </c>
      <c r="Y38" s="87">
        <f ca="1" t="shared" si="32"/>
        <v>712</v>
      </c>
      <c r="AA38" s="93">
        <v>34</v>
      </c>
      <c r="AB38" s="93">
        <f ca="1" t="shared" si="33"/>
        <v>14</v>
      </c>
      <c r="AC38" s="93">
        <f ca="1" t="shared" si="34"/>
        <v>10</v>
      </c>
      <c r="AD38" s="93">
        <f ca="1" t="shared" si="35"/>
        <v>7</v>
      </c>
      <c r="AE38" s="93">
        <f ca="1" t="shared" si="36"/>
        <v>7</v>
      </c>
      <c r="AF38" s="93">
        <f ca="1" t="shared" si="37"/>
        <v>7</v>
      </c>
      <c r="AG38" s="93">
        <f ca="1" t="shared" si="38"/>
        <v>7</v>
      </c>
      <c r="AH38" s="93">
        <f ca="1" t="shared" si="39"/>
        <v>21</v>
      </c>
      <c r="AI38" s="93">
        <f ca="1" t="shared" si="40"/>
        <v>9</v>
      </c>
      <c r="AJ38" s="93">
        <f ca="1" t="shared" si="41"/>
        <v>17</v>
      </c>
      <c r="AK38" s="93">
        <f ca="1" t="shared" si="42"/>
        <v>12</v>
      </c>
      <c r="AL38" s="93">
        <f ca="1" t="shared" si="43"/>
        <v>882</v>
      </c>
      <c r="AN38" s="99">
        <v>34</v>
      </c>
      <c r="AO38" s="99">
        <f ca="1">VLOOKUP(AN38,参照表!$A$1:参照表!$C$113,2,0)</f>
        <v>18</v>
      </c>
      <c r="AP38" s="99">
        <f ca="1" t="shared" si="44"/>
        <v>13</v>
      </c>
      <c r="AQ38" s="99">
        <f ca="1" t="shared" si="45"/>
        <v>9</v>
      </c>
      <c r="AR38" s="99">
        <f ca="1" t="shared" si="46"/>
        <v>9</v>
      </c>
      <c r="AS38" s="99">
        <f ca="1" t="shared" si="47"/>
        <v>9</v>
      </c>
      <c r="AT38" s="99">
        <f ca="1" t="shared" si="48"/>
        <v>9</v>
      </c>
      <c r="AU38" s="99">
        <f ca="1" t="shared" si="49"/>
        <v>26</v>
      </c>
      <c r="AV38" s="99">
        <f ca="1" t="shared" si="50"/>
        <v>11</v>
      </c>
      <c r="AW38" s="99">
        <f ca="1" t="shared" si="51"/>
        <v>22</v>
      </c>
      <c r="AX38" s="99">
        <f ca="1" t="shared" si="52"/>
        <v>15</v>
      </c>
      <c r="AY38" s="99">
        <f ca="1" t="shared" si="53"/>
        <v>1110</v>
      </c>
      <c r="BA38" s="105">
        <v>34</v>
      </c>
      <c r="BB38" s="105">
        <f ca="1" t="shared" si="87"/>
        <v>23</v>
      </c>
      <c r="BC38" s="105">
        <f ca="1" t="shared" si="88"/>
        <v>17</v>
      </c>
      <c r="BD38" s="105">
        <f ca="1" t="shared" si="89"/>
        <v>12</v>
      </c>
      <c r="BE38" s="105">
        <f ca="1" t="shared" si="90"/>
        <v>12</v>
      </c>
      <c r="BF38" s="105">
        <f ca="1" t="shared" si="91"/>
        <v>12</v>
      </c>
      <c r="BG38" s="105">
        <f ca="1" t="shared" si="92"/>
        <v>12</v>
      </c>
      <c r="BH38" s="105">
        <f ca="1" t="shared" si="93"/>
        <v>33</v>
      </c>
      <c r="BI38" s="105">
        <f ca="1" t="shared" si="94"/>
        <v>14</v>
      </c>
      <c r="BJ38" s="105">
        <f ca="1" t="shared" si="95"/>
        <v>28</v>
      </c>
      <c r="BK38" s="105">
        <f ca="1" t="shared" si="96"/>
        <v>19</v>
      </c>
      <c r="BL38" s="105">
        <f ca="1" t="shared" si="97"/>
        <v>1423</v>
      </c>
      <c r="BN38" s="111">
        <v>34</v>
      </c>
      <c r="BO38" s="111">
        <f ca="1" t="shared" ref="BO38:BO69" si="98">ROUND(AO38/$AN$2*$BN$2,0)</f>
        <v>30</v>
      </c>
      <c r="BP38" s="111">
        <f ca="1" t="shared" ref="BP38:BP69" si="99">ROUND(AP38/$AN$2*$BN$2,0)</f>
        <v>21</v>
      </c>
      <c r="BQ38" s="111">
        <f ca="1" t="shared" ref="BQ38:BQ69" si="100">ROUND(AQ38/$AN$2*$BN$2,0)</f>
        <v>15</v>
      </c>
      <c r="BR38" s="111">
        <f ca="1" t="shared" ref="BR38:BR69" si="101">ROUND(AR38/$AN$2*$BN$2,0)</f>
        <v>15</v>
      </c>
      <c r="BS38" s="111">
        <f ca="1" t="shared" ref="BS38:BS69" si="102">ROUND(AS38/$AN$2*$BN$2,0)</f>
        <v>15</v>
      </c>
      <c r="BT38" s="111">
        <f ca="1" t="shared" ref="BT38:BT69" si="103">ROUND(AT38/$AN$2*$BN$2,0)</f>
        <v>15</v>
      </c>
      <c r="BU38" s="111">
        <f ca="1" t="shared" ref="BU38:BU69" si="104">ROUND(AU38/$AN$2*$BN$2,0)</f>
        <v>43</v>
      </c>
      <c r="BV38" s="111">
        <f ca="1" t="shared" ref="BV38:BV69" si="105">ROUND(AV38/$AN$2*$BN$2,0)</f>
        <v>18</v>
      </c>
      <c r="BW38" s="111">
        <f ca="1" t="shared" ref="BW38:BW69" si="106">ROUND(AW38/$AN$2*$BN$2,0)</f>
        <v>36</v>
      </c>
      <c r="BX38" s="111">
        <f ca="1" t="shared" ref="BX38:BX69" si="107">ROUND(AX38/$AN$2*$BN$2,0)</f>
        <v>25</v>
      </c>
      <c r="BY38" s="111">
        <f ca="1" t="shared" ref="BY38:BY69" si="108">ROUND(AY38/$AN$2*$BN$2,0)</f>
        <v>1822</v>
      </c>
      <c r="CA38" s="117">
        <v>34</v>
      </c>
      <c r="CB38" s="117">
        <f ca="1" t="shared" ref="CB38:CB69" si="109">ROUND(AO38/$AN$2*$CA$2,0)</f>
        <v>39</v>
      </c>
      <c r="CC38" s="117">
        <f ca="1" t="shared" ref="CC38:CC69" si="110">ROUND(AP38/$AN$2*$CA$2,0)</f>
        <v>28</v>
      </c>
      <c r="CD38" s="117">
        <f ca="1" t="shared" ref="CD38:CD69" si="111">ROUND(AQ38/$AN$2*$CA$2,0)</f>
        <v>19</v>
      </c>
      <c r="CE38" s="117">
        <f ca="1" t="shared" ref="CE38:CE69" si="112">ROUND(AR38/$AN$2*$CA$2,0)</f>
        <v>19</v>
      </c>
      <c r="CF38" s="117">
        <f ca="1" t="shared" ref="CF38:CF69" si="113">ROUND(AS38/$AN$2*$CA$2,0)</f>
        <v>19</v>
      </c>
      <c r="CG38" s="117">
        <f ca="1" t="shared" ref="CG38:CG69" si="114">ROUND(AT38/$AN$2*$CA$2,0)</f>
        <v>19</v>
      </c>
      <c r="CH38" s="117">
        <f ca="1" t="shared" ref="CH38:CH69" si="115">ROUND(AU38/$AN$2*$CA$2,0)</f>
        <v>56</v>
      </c>
      <c r="CI38" s="117">
        <f ca="1" t="shared" ref="CI38:CI69" si="116">ROUND(AV38/$AN$2*$CA$2,0)</f>
        <v>24</v>
      </c>
      <c r="CJ38" s="117">
        <f ca="1" t="shared" ref="CJ38:CJ69" si="117">ROUND(AW38/$AN$2*$CA$2,0)</f>
        <v>47</v>
      </c>
      <c r="CK38" s="117">
        <f ca="1" t="shared" ref="CK38:CK69" si="118">ROUND(AX38/$AN$2*$CA$2,0)</f>
        <v>32</v>
      </c>
      <c r="CL38" s="117">
        <f ca="1" t="shared" ref="CL38:CL69" si="119">ROUND(AY38/$AN$2*$CA$2,0)</f>
        <v>2391</v>
      </c>
    </row>
    <row r="39" ht="16.5" spans="1:90">
      <c r="A39" s="78">
        <v>35</v>
      </c>
      <c r="B39" s="78">
        <f ca="1" t="shared" si="11"/>
        <v>11</v>
      </c>
      <c r="C39" s="78">
        <f ca="1" t="shared" si="12"/>
        <v>8</v>
      </c>
      <c r="D39" s="78">
        <f ca="1" t="shared" si="13"/>
        <v>6</v>
      </c>
      <c r="E39" s="78">
        <f ca="1" t="shared" si="14"/>
        <v>6</v>
      </c>
      <c r="F39" s="78">
        <f ca="1" t="shared" si="15"/>
        <v>6</v>
      </c>
      <c r="G39" s="78">
        <f ca="1" t="shared" si="16"/>
        <v>6</v>
      </c>
      <c r="H39" s="78">
        <f ca="1" t="shared" si="17"/>
        <v>15</v>
      </c>
      <c r="I39" s="78">
        <f ca="1" t="shared" si="18"/>
        <v>7</v>
      </c>
      <c r="J39" s="78">
        <f ca="1" t="shared" si="19"/>
        <v>13</v>
      </c>
      <c r="K39" s="78">
        <f ca="1" t="shared" si="20"/>
        <v>9</v>
      </c>
      <c r="L39" s="78">
        <f ca="1" t="shared" si="21"/>
        <v>664</v>
      </c>
      <c r="N39" s="87">
        <v>35</v>
      </c>
      <c r="O39" s="87">
        <f ca="1" t="shared" si="22"/>
        <v>13</v>
      </c>
      <c r="P39" s="87">
        <f ca="1" t="shared" si="23"/>
        <v>10</v>
      </c>
      <c r="Q39" s="87">
        <f ca="1" t="shared" si="24"/>
        <v>7</v>
      </c>
      <c r="R39" s="87">
        <f ca="1" t="shared" si="25"/>
        <v>7</v>
      </c>
      <c r="S39" s="87">
        <f ca="1" t="shared" si="26"/>
        <v>7</v>
      </c>
      <c r="T39" s="87">
        <f ca="1" t="shared" si="27"/>
        <v>7</v>
      </c>
      <c r="U39" s="87">
        <f ca="1" t="shared" si="28"/>
        <v>19</v>
      </c>
      <c r="V39" s="87">
        <f ca="1" t="shared" si="29"/>
        <v>8</v>
      </c>
      <c r="W39" s="87">
        <f ca="1" t="shared" si="30"/>
        <v>17</v>
      </c>
      <c r="X39" s="87">
        <f ca="1" t="shared" si="31"/>
        <v>11</v>
      </c>
      <c r="Y39" s="87">
        <f ca="1" t="shared" si="32"/>
        <v>830</v>
      </c>
      <c r="AA39" s="93">
        <v>35</v>
      </c>
      <c r="AB39" s="93">
        <f ca="1" t="shared" si="33"/>
        <v>17</v>
      </c>
      <c r="AC39" s="93">
        <f ca="1" t="shared" si="34"/>
        <v>12</v>
      </c>
      <c r="AD39" s="93">
        <f ca="1" t="shared" si="35"/>
        <v>9</v>
      </c>
      <c r="AE39" s="93">
        <f ca="1" t="shared" si="36"/>
        <v>9</v>
      </c>
      <c r="AF39" s="93">
        <f ca="1" t="shared" si="37"/>
        <v>9</v>
      </c>
      <c r="AG39" s="93">
        <f ca="1" t="shared" si="38"/>
        <v>9</v>
      </c>
      <c r="AH39" s="93">
        <f ca="1" t="shared" si="39"/>
        <v>24</v>
      </c>
      <c r="AI39" s="93">
        <f ca="1" t="shared" si="40"/>
        <v>10</v>
      </c>
      <c r="AJ39" s="93">
        <f ca="1" t="shared" si="41"/>
        <v>21</v>
      </c>
      <c r="AK39" s="93">
        <f ca="1" t="shared" si="42"/>
        <v>14</v>
      </c>
      <c r="AL39" s="93">
        <f ca="1" t="shared" si="43"/>
        <v>1029</v>
      </c>
      <c r="AN39" s="99">
        <v>35</v>
      </c>
      <c r="AO39" s="99">
        <f ca="1">VLOOKUP(AN39,参照表!$A$1:参照表!$C$113,2,0)</f>
        <v>21</v>
      </c>
      <c r="AP39" s="99">
        <f ca="1" t="shared" si="44"/>
        <v>15</v>
      </c>
      <c r="AQ39" s="99">
        <f ca="1" t="shared" si="45"/>
        <v>11</v>
      </c>
      <c r="AR39" s="99">
        <f ca="1" t="shared" si="46"/>
        <v>11</v>
      </c>
      <c r="AS39" s="99">
        <f ca="1" t="shared" si="47"/>
        <v>11</v>
      </c>
      <c r="AT39" s="99">
        <f ca="1" t="shared" si="48"/>
        <v>11</v>
      </c>
      <c r="AU39" s="99">
        <f ca="1" t="shared" si="49"/>
        <v>30</v>
      </c>
      <c r="AV39" s="99">
        <f ca="1" t="shared" si="50"/>
        <v>13</v>
      </c>
      <c r="AW39" s="99">
        <f ca="1" t="shared" si="51"/>
        <v>26</v>
      </c>
      <c r="AX39" s="99">
        <f ca="1" t="shared" si="52"/>
        <v>17</v>
      </c>
      <c r="AY39" s="99">
        <f ca="1" t="shared" si="53"/>
        <v>1295</v>
      </c>
      <c r="BA39" s="105">
        <v>35</v>
      </c>
      <c r="BB39" s="105">
        <f ca="1" t="shared" si="87"/>
        <v>27</v>
      </c>
      <c r="BC39" s="105">
        <f ca="1" t="shared" si="88"/>
        <v>19</v>
      </c>
      <c r="BD39" s="105">
        <f ca="1" t="shared" si="89"/>
        <v>14</v>
      </c>
      <c r="BE39" s="105">
        <f ca="1" t="shared" si="90"/>
        <v>14</v>
      </c>
      <c r="BF39" s="105">
        <f ca="1" t="shared" si="91"/>
        <v>14</v>
      </c>
      <c r="BG39" s="105">
        <f ca="1" t="shared" si="92"/>
        <v>14</v>
      </c>
      <c r="BH39" s="105">
        <f ca="1" t="shared" si="93"/>
        <v>38</v>
      </c>
      <c r="BI39" s="105">
        <f ca="1" t="shared" si="94"/>
        <v>17</v>
      </c>
      <c r="BJ39" s="105">
        <f ca="1" t="shared" si="95"/>
        <v>33</v>
      </c>
      <c r="BK39" s="105">
        <f ca="1" t="shared" si="96"/>
        <v>22</v>
      </c>
      <c r="BL39" s="105">
        <f ca="1" t="shared" si="97"/>
        <v>1660</v>
      </c>
      <c r="BN39" s="111">
        <v>35</v>
      </c>
      <c r="BO39" s="111">
        <f ca="1" t="shared" si="98"/>
        <v>34</v>
      </c>
      <c r="BP39" s="111">
        <f ca="1" t="shared" si="99"/>
        <v>25</v>
      </c>
      <c r="BQ39" s="111">
        <f ca="1" t="shared" si="100"/>
        <v>18</v>
      </c>
      <c r="BR39" s="111">
        <f ca="1" t="shared" si="101"/>
        <v>18</v>
      </c>
      <c r="BS39" s="111">
        <f ca="1" t="shared" si="102"/>
        <v>18</v>
      </c>
      <c r="BT39" s="111">
        <f ca="1" t="shared" si="103"/>
        <v>18</v>
      </c>
      <c r="BU39" s="111">
        <f ca="1" t="shared" si="104"/>
        <v>49</v>
      </c>
      <c r="BV39" s="111">
        <f ca="1" t="shared" si="105"/>
        <v>21</v>
      </c>
      <c r="BW39" s="111">
        <f ca="1" t="shared" si="106"/>
        <v>43</v>
      </c>
      <c r="BX39" s="111">
        <f ca="1" t="shared" si="107"/>
        <v>28</v>
      </c>
      <c r="BY39" s="111">
        <f ca="1" t="shared" si="108"/>
        <v>2125</v>
      </c>
      <c r="CA39" s="117">
        <v>35</v>
      </c>
      <c r="CB39" s="117">
        <f ca="1" t="shared" si="109"/>
        <v>45</v>
      </c>
      <c r="CC39" s="117">
        <f ca="1" t="shared" si="110"/>
        <v>32</v>
      </c>
      <c r="CD39" s="117">
        <f ca="1" t="shared" si="111"/>
        <v>24</v>
      </c>
      <c r="CE39" s="117">
        <f ca="1" t="shared" si="112"/>
        <v>24</v>
      </c>
      <c r="CF39" s="117">
        <f ca="1" t="shared" si="113"/>
        <v>24</v>
      </c>
      <c r="CG39" s="117">
        <f ca="1" t="shared" si="114"/>
        <v>24</v>
      </c>
      <c r="CH39" s="117">
        <f ca="1" t="shared" si="115"/>
        <v>65</v>
      </c>
      <c r="CI39" s="117">
        <f ca="1" t="shared" si="116"/>
        <v>28</v>
      </c>
      <c r="CJ39" s="117">
        <f ca="1" t="shared" si="117"/>
        <v>56</v>
      </c>
      <c r="CK39" s="117">
        <f ca="1" t="shared" si="118"/>
        <v>37</v>
      </c>
      <c r="CL39" s="117">
        <f ca="1" t="shared" si="119"/>
        <v>2789</v>
      </c>
    </row>
    <row r="40" ht="16.5" spans="1:90">
      <c r="A40" s="78">
        <v>36</v>
      </c>
      <c r="B40" s="78">
        <f ca="1" t="shared" si="11"/>
        <v>11</v>
      </c>
      <c r="C40" s="78">
        <f ca="1" t="shared" si="12"/>
        <v>8</v>
      </c>
      <c r="D40" s="78">
        <f ca="1" t="shared" si="13"/>
        <v>6</v>
      </c>
      <c r="E40" s="78">
        <f ca="1" t="shared" si="14"/>
        <v>6</v>
      </c>
      <c r="F40" s="78">
        <f ca="1" t="shared" si="15"/>
        <v>6</v>
      </c>
      <c r="G40" s="78">
        <f ca="1" t="shared" si="16"/>
        <v>6</v>
      </c>
      <c r="H40" s="78">
        <f ca="1" t="shared" si="17"/>
        <v>15</v>
      </c>
      <c r="I40" s="78">
        <f ca="1" t="shared" si="18"/>
        <v>7</v>
      </c>
      <c r="J40" s="78">
        <f ca="1" t="shared" si="19"/>
        <v>13</v>
      </c>
      <c r="K40" s="78">
        <f ca="1" t="shared" si="20"/>
        <v>9</v>
      </c>
      <c r="L40" s="78">
        <f ca="1" t="shared" si="21"/>
        <v>664</v>
      </c>
      <c r="N40" s="87">
        <v>36</v>
      </c>
      <c r="O40" s="87">
        <f ca="1" t="shared" si="22"/>
        <v>13</v>
      </c>
      <c r="P40" s="87">
        <f ca="1" t="shared" si="23"/>
        <v>10</v>
      </c>
      <c r="Q40" s="87">
        <f ca="1" t="shared" si="24"/>
        <v>7</v>
      </c>
      <c r="R40" s="87">
        <f ca="1" t="shared" si="25"/>
        <v>7</v>
      </c>
      <c r="S40" s="87">
        <f ca="1" t="shared" si="26"/>
        <v>7</v>
      </c>
      <c r="T40" s="87">
        <f ca="1" t="shared" si="27"/>
        <v>7</v>
      </c>
      <c r="U40" s="87">
        <f ca="1" t="shared" si="28"/>
        <v>19</v>
      </c>
      <c r="V40" s="87">
        <f ca="1" t="shared" si="29"/>
        <v>8</v>
      </c>
      <c r="W40" s="87">
        <f ca="1" t="shared" si="30"/>
        <v>17</v>
      </c>
      <c r="X40" s="87">
        <f ca="1" t="shared" si="31"/>
        <v>11</v>
      </c>
      <c r="Y40" s="87">
        <f ca="1" t="shared" si="32"/>
        <v>830</v>
      </c>
      <c r="AA40" s="93">
        <v>36</v>
      </c>
      <c r="AB40" s="93">
        <f ca="1" t="shared" si="33"/>
        <v>17</v>
      </c>
      <c r="AC40" s="93">
        <f ca="1" t="shared" si="34"/>
        <v>12</v>
      </c>
      <c r="AD40" s="93">
        <f ca="1" t="shared" si="35"/>
        <v>9</v>
      </c>
      <c r="AE40" s="93">
        <f ca="1" t="shared" si="36"/>
        <v>9</v>
      </c>
      <c r="AF40" s="93">
        <f ca="1" t="shared" si="37"/>
        <v>9</v>
      </c>
      <c r="AG40" s="93">
        <f ca="1" t="shared" si="38"/>
        <v>9</v>
      </c>
      <c r="AH40" s="93">
        <f ca="1" t="shared" si="39"/>
        <v>24</v>
      </c>
      <c r="AI40" s="93">
        <f ca="1" t="shared" si="40"/>
        <v>10</v>
      </c>
      <c r="AJ40" s="93">
        <f ca="1" t="shared" si="41"/>
        <v>21</v>
      </c>
      <c r="AK40" s="93">
        <f ca="1" t="shared" si="42"/>
        <v>14</v>
      </c>
      <c r="AL40" s="93">
        <f ca="1" t="shared" si="43"/>
        <v>1029</v>
      </c>
      <c r="AN40" s="99">
        <v>36</v>
      </c>
      <c r="AO40" s="99">
        <f ca="1">VLOOKUP(AN40,参照表!$A$1:参照表!$C$113,2,0)</f>
        <v>21</v>
      </c>
      <c r="AP40" s="99">
        <f ca="1" t="shared" si="44"/>
        <v>15</v>
      </c>
      <c r="AQ40" s="99">
        <f ca="1" t="shared" si="45"/>
        <v>11</v>
      </c>
      <c r="AR40" s="99">
        <f ca="1" t="shared" si="46"/>
        <v>11</v>
      </c>
      <c r="AS40" s="99">
        <f ca="1" t="shared" si="47"/>
        <v>11</v>
      </c>
      <c r="AT40" s="99">
        <f ca="1" t="shared" si="48"/>
        <v>11</v>
      </c>
      <c r="AU40" s="99">
        <f ca="1" t="shared" si="49"/>
        <v>30</v>
      </c>
      <c r="AV40" s="99">
        <f ca="1" t="shared" si="50"/>
        <v>13</v>
      </c>
      <c r="AW40" s="99">
        <f ca="1" t="shared" si="51"/>
        <v>26</v>
      </c>
      <c r="AX40" s="99">
        <f ca="1" t="shared" si="52"/>
        <v>17</v>
      </c>
      <c r="AY40" s="99">
        <f ca="1" t="shared" si="53"/>
        <v>1295</v>
      </c>
      <c r="BA40" s="105">
        <v>36</v>
      </c>
      <c r="BB40" s="105">
        <f ca="1" t="shared" si="87"/>
        <v>27</v>
      </c>
      <c r="BC40" s="105">
        <f ca="1" t="shared" si="88"/>
        <v>19</v>
      </c>
      <c r="BD40" s="105">
        <f ca="1" t="shared" si="89"/>
        <v>14</v>
      </c>
      <c r="BE40" s="105">
        <f ca="1" t="shared" si="90"/>
        <v>14</v>
      </c>
      <c r="BF40" s="105">
        <f ca="1" t="shared" si="91"/>
        <v>14</v>
      </c>
      <c r="BG40" s="105">
        <f ca="1" t="shared" si="92"/>
        <v>14</v>
      </c>
      <c r="BH40" s="105">
        <f ca="1" t="shared" si="93"/>
        <v>38</v>
      </c>
      <c r="BI40" s="105">
        <f ca="1" t="shared" si="94"/>
        <v>17</v>
      </c>
      <c r="BJ40" s="105">
        <f ca="1" t="shared" si="95"/>
        <v>33</v>
      </c>
      <c r="BK40" s="105">
        <f ca="1" t="shared" si="96"/>
        <v>22</v>
      </c>
      <c r="BL40" s="105">
        <f ca="1" t="shared" si="97"/>
        <v>1660</v>
      </c>
      <c r="BN40" s="111">
        <v>36</v>
      </c>
      <c r="BO40" s="111">
        <f ca="1" t="shared" si="98"/>
        <v>34</v>
      </c>
      <c r="BP40" s="111">
        <f ca="1" t="shared" si="99"/>
        <v>25</v>
      </c>
      <c r="BQ40" s="111">
        <f ca="1" t="shared" si="100"/>
        <v>18</v>
      </c>
      <c r="BR40" s="111">
        <f ca="1" t="shared" si="101"/>
        <v>18</v>
      </c>
      <c r="BS40" s="111">
        <f ca="1" t="shared" si="102"/>
        <v>18</v>
      </c>
      <c r="BT40" s="111">
        <f ca="1" t="shared" si="103"/>
        <v>18</v>
      </c>
      <c r="BU40" s="111">
        <f ca="1" t="shared" si="104"/>
        <v>49</v>
      </c>
      <c r="BV40" s="111">
        <f ca="1" t="shared" si="105"/>
        <v>21</v>
      </c>
      <c r="BW40" s="111">
        <f ca="1" t="shared" si="106"/>
        <v>43</v>
      </c>
      <c r="BX40" s="111">
        <f ca="1" t="shared" si="107"/>
        <v>28</v>
      </c>
      <c r="BY40" s="111">
        <f ca="1" t="shared" si="108"/>
        <v>2125</v>
      </c>
      <c r="CA40" s="117">
        <v>36</v>
      </c>
      <c r="CB40" s="117">
        <f ca="1" t="shared" si="109"/>
        <v>45</v>
      </c>
      <c r="CC40" s="117">
        <f ca="1" t="shared" si="110"/>
        <v>32</v>
      </c>
      <c r="CD40" s="117">
        <f ca="1" t="shared" si="111"/>
        <v>24</v>
      </c>
      <c r="CE40" s="117">
        <f ca="1" t="shared" si="112"/>
        <v>24</v>
      </c>
      <c r="CF40" s="117">
        <f ca="1" t="shared" si="113"/>
        <v>24</v>
      </c>
      <c r="CG40" s="117">
        <f ca="1" t="shared" si="114"/>
        <v>24</v>
      </c>
      <c r="CH40" s="117">
        <f ca="1" t="shared" si="115"/>
        <v>65</v>
      </c>
      <c r="CI40" s="117">
        <f ca="1" t="shared" si="116"/>
        <v>28</v>
      </c>
      <c r="CJ40" s="117">
        <f ca="1" t="shared" si="117"/>
        <v>56</v>
      </c>
      <c r="CK40" s="117">
        <f ca="1" t="shared" si="118"/>
        <v>37</v>
      </c>
      <c r="CL40" s="117">
        <f ca="1" t="shared" si="119"/>
        <v>2789</v>
      </c>
    </row>
    <row r="41" ht="16.5" spans="1:90">
      <c r="A41" s="78">
        <v>37</v>
      </c>
      <c r="B41" s="78">
        <f ca="1" t="shared" si="11"/>
        <v>11</v>
      </c>
      <c r="C41" s="78">
        <f ca="1" t="shared" si="12"/>
        <v>8</v>
      </c>
      <c r="D41" s="78">
        <f ca="1" t="shared" si="13"/>
        <v>6</v>
      </c>
      <c r="E41" s="78">
        <f ca="1" t="shared" si="14"/>
        <v>6</v>
      </c>
      <c r="F41" s="78">
        <f ca="1" t="shared" si="15"/>
        <v>6</v>
      </c>
      <c r="G41" s="78">
        <f ca="1" t="shared" si="16"/>
        <v>6</v>
      </c>
      <c r="H41" s="78">
        <f ca="1" t="shared" si="17"/>
        <v>15</v>
      </c>
      <c r="I41" s="78">
        <f ca="1" t="shared" si="18"/>
        <v>7</v>
      </c>
      <c r="J41" s="78">
        <f ca="1" t="shared" si="19"/>
        <v>13</v>
      </c>
      <c r="K41" s="78">
        <f ca="1" t="shared" si="20"/>
        <v>9</v>
      </c>
      <c r="L41" s="78">
        <f ca="1" t="shared" si="21"/>
        <v>664</v>
      </c>
      <c r="N41" s="87">
        <v>37</v>
      </c>
      <c r="O41" s="87">
        <f ca="1" t="shared" si="22"/>
        <v>13</v>
      </c>
      <c r="P41" s="87">
        <f ca="1" t="shared" si="23"/>
        <v>10</v>
      </c>
      <c r="Q41" s="87">
        <f ca="1" t="shared" si="24"/>
        <v>7</v>
      </c>
      <c r="R41" s="87">
        <f ca="1" t="shared" si="25"/>
        <v>7</v>
      </c>
      <c r="S41" s="87">
        <f ca="1" t="shared" si="26"/>
        <v>7</v>
      </c>
      <c r="T41" s="87">
        <f ca="1" t="shared" si="27"/>
        <v>7</v>
      </c>
      <c r="U41" s="87">
        <f ca="1" t="shared" si="28"/>
        <v>19</v>
      </c>
      <c r="V41" s="87">
        <f ca="1" t="shared" si="29"/>
        <v>8</v>
      </c>
      <c r="W41" s="87">
        <f ca="1" t="shared" si="30"/>
        <v>17</v>
      </c>
      <c r="X41" s="87">
        <f ca="1" t="shared" si="31"/>
        <v>11</v>
      </c>
      <c r="Y41" s="87">
        <f ca="1" t="shared" si="32"/>
        <v>830</v>
      </c>
      <c r="AA41" s="93">
        <v>37</v>
      </c>
      <c r="AB41" s="93">
        <f ca="1" t="shared" si="33"/>
        <v>17</v>
      </c>
      <c r="AC41" s="93">
        <f ca="1" t="shared" si="34"/>
        <v>12</v>
      </c>
      <c r="AD41" s="93">
        <f ca="1" t="shared" si="35"/>
        <v>9</v>
      </c>
      <c r="AE41" s="93">
        <f ca="1" t="shared" si="36"/>
        <v>9</v>
      </c>
      <c r="AF41" s="93">
        <f ca="1" t="shared" si="37"/>
        <v>9</v>
      </c>
      <c r="AG41" s="93">
        <f ca="1" t="shared" si="38"/>
        <v>9</v>
      </c>
      <c r="AH41" s="93">
        <f ca="1" t="shared" si="39"/>
        <v>24</v>
      </c>
      <c r="AI41" s="93">
        <f ca="1" t="shared" si="40"/>
        <v>10</v>
      </c>
      <c r="AJ41" s="93">
        <f ca="1" t="shared" si="41"/>
        <v>21</v>
      </c>
      <c r="AK41" s="93">
        <f ca="1" t="shared" si="42"/>
        <v>14</v>
      </c>
      <c r="AL41" s="93">
        <f ca="1" t="shared" si="43"/>
        <v>1029</v>
      </c>
      <c r="AN41" s="99">
        <v>37</v>
      </c>
      <c r="AO41" s="99">
        <f ca="1">VLOOKUP(AN41,参照表!$A$1:参照表!$C$113,2,0)</f>
        <v>21</v>
      </c>
      <c r="AP41" s="99">
        <f ca="1" t="shared" si="44"/>
        <v>15</v>
      </c>
      <c r="AQ41" s="99">
        <f ca="1" t="shared" si="45"/>
        <v>11</v>
      </c>
      <c r="AR41" s="99">
        <f ca="1" t="shared" si="46"/>
        <v>11</v>
      </c>
      <c r="AS41" s="99">
        <f ca="1" t="shared" si="47"/>
        <v>11</v>
      </c>
      <c r="AT41" s="99">
        <f ca="1" t="shared" si="48"/>
        <v>11</v>
      </c>
      <c r="AU41" s="99">
        <f ca="1" t="shared" si="49"/>
        <v>30</v>
      </c>
      <c r="AV41" s="99">
        <f ca="1" t="shared" si="50"/>
        <v>13</v>
      </c>
      <c r="AW41" s="99">
        <f ca="1" t="shared" si="51"/>
        <v>26</v>
      </c>
      <c r="AX41" s="99">
        <f ca="1" t="shared" si="52"/>
        <v>17</v>
      </c>
      <c r="AY41" s="99">
        <f ca="1" t="shared" si="53"/>
        <v>1295</v>
      </c>
      <c r="BA41" s="105">
        <v>37</v>
      </c>
      <c r="BB41" s="105">
        <f ca="1" t="shared" ref="BB41:BB61" si="120">ROUND(AO41/$AN$2*$BA$2,0)</f>
        <v>27</v>
      </c>
      <c r="BC41" s="105">
        <f ca="1" t="shared" si="88"/>
        <v>19</v>
      </c>
      <c r="BD41" s="105">
        <f ca="1" t="shared" si="89"/>
        <v>14</v>
      </c>
      <c r="BE41" s="105">
        <f ca="1" t="shared" si="90"/>
        <v>14</v>
      </c>
      <c r="BF41" s="105">
        <f ca="1" t="shared" si="91"/>
        <v>14</v>
      </c>
      <c r="BG41" s="105">
        <f ca="1" t="shared" si="92"/>
        <v>14</v>
      </c>
      <c r="BH41" s="105">
        <f ca="1" t="shared" si="93"/>
        <v>38</v>
      </c>
      <c r="BI41" s="105">
        <f ca="1" t="shared" si="94"/>
        <v>17</v>
      </c>
      <c r="BJ41" s="105">
        <f ca="1" t="shared" si="95"/>
        <v>33</v>
      </c>
      <c r="BK41" s="105">
        <f ca="1" t="shared" si="96"/>
        <v>22</v>
      </c>
      <c r="BL41" s="105">
        <f ca="1" t="shared" si="97"/>
        <v>1660</v>
      </c>
      <c r="BN41" s="111">
        <v>37</v>
      </c>
      <c r="BO41" s="111">
        <f ca="1" t="shared" si="98"/>
        <v>34</v>
      </c>
      <c r="BP41" s="111">
        <f ca="1" t="shared" si="99"/>
        <v>25</v>
      </c>
      <c r="BQ41" s="111">
        <f ca="1" t="shared" si="100"/>
        <v>18</v>
      </c>
      <c r="BR41" s="111">
        <f ca="1" t="shared" si="101"/>
        <v>18</v>
      </c>
      <c r="BS41" s="111">
        <f ca="1" t="shared" si="102"/>
        <v>18</v>
      </c>
      <c r="BT41" s="111">
        <f ca="1" t="shared" si="103"/>
        <v>18</v>
      </c>
      <c r="BU41" s="111">
        <f ca="1" t="shared" si="104"/>
        <v>49</v>
      </c>
      <c r="BV41" s="111">
        <f ca="1" t="shared" si="105"/>
        <v>21</v>
      </c>
      <c r="BW41" s="111">
        <f ca="1" t="shared" si="106"/>
        <v>43</v>
      </c>
      <c r="BX41" s="111">
        <f ca="1" t="shared" si="107"/>
        <v>28</v>
      </c>
      <c r="BY41" s="111">
        <f ca="1" t="shared" si="108"/>
        <v>2125</v>
      </c>
      <c r="CA41" s="117">
        <v>37</v>
      </c>
      <c r="CB41" s="117">
        <f ca="1" t="shared" si="109"/>
        <v>45</v>
      </c>
      <c r="CC41" s="117">
        <f ca="1" t="shared" si="110"/>
        <v>32</v>
      </c>
      <c r="CD41" s="117">
        <f ca="1" t="shared" si="111"/>
        <v>24</v>
      </c>
      <c r="CE41" s="117">
        <f ca="1" t="shared" si="112"/>
        <v>24</v>
      </c>
      <c r="CF41" s="117">
        <f ca="1" t="shared" si="113"/>
        <v>24</v>
      </c>
      <c r="CG41" s="117">
        <f ca="1" t="shared" si="114"/>
        <v>24</v>
      </c>
      <c r="CH41" s="117">
        <f ca="1" t="shared" si="115"/>
        <v>65</v>
      </c>
      <c r="CI41" s="117">
        <f ca="1" t="shared" si="116"/>
        <v>28</v>
      </c>
      <c r="CJ41" s="117">
        <f ca="1" t="shared" si="117"/>
        <v>56</v>
      </c>
      <c r="CK41" s="117">
        <f ca="1" t="shared" si="118"/>
        <v>37</v>
      </c>
      <c r="CL41" s="117">
        <f ca="1" t="shared" si="119"/>
        <v>2789</v>
      </c>
    </row>
    <row r="42" ht="16.5" spans="1:90">
      <c r="A42" s="78">
        <v>38</v>
      </c>
      <c r="B42" s="78">
        <f ca="1" t="shared" si="11"/>
        <v>11</v>
      </c>
      <c r="C42" s="78">
        <f ca="1" t="shared" si="12"/>
        <v>8</v>
      </c>
      <c r="D42" s="78">
        <f ca="1" t="shared" si="13"/>
        <v>6</v>
      </c>
      <c r="E42" s="78">
        <f ca="1" t="shared" si="14"/>
        <v>6</v>
      </c>
      <c r="F42" s="78">
        <f ca="1" t="shared" si="15"/>
        <v>6</v>
      </c>
      <c r="G42" s="78">
        <f ca="1" t="shared" si="16"/>
        <v>6</v>
      </c>
      <c r="H42" s="78">
        <f ca="1" t="shared" si="17"/>
        <v>15</v>
      </c>
      <c r="I42" s="78">
        <f ca="1" t="shared" si="18"/>
        <v>7</v>
      </c>
      <c r="J42" s="78">
        <f ca="1" t="shared" si="19"/>
        <v>13</v>
      </c>
      <c r="K42" s="78">
        <f ca="1" t="shared" si="20"/>
        <v>9</v>
      </c>
      <c r="L42" s="78">
        <f ca="1" t="shared" si="21"/>
        <v>664</v>
      </c>
      <c r="N42" s="87">
        <v>38</v>
      </c>
      <c r="O42" s="87">
        <f ca="1" t="shared" si="22"/>
        <v>13</v>
      </c>
      <c r="P42" s="87">
        <f ca="1" t="shared" si="23"/>
        <v>10</v>
      </c>
      <c r="Q42" s="87">
        <f ca="1" t="shared" si="24"/>
        <v>7</v>
      </c>
      <c r="R42" s="87">
        <f ca="1" t="shared" si="25"/>
        <v>7</v>
      </c>
      <c r="S42" s="87">
        <f ca="1" t="shared" si="26"/>
        <v>7</v>
      </c>
      <c r="T42" s="87">
        <f ca="1" t="shared" si="27"/>
        <v>7</v>
      </c>
      <c r="U42" s="87">
        <f ca="1" t="shared" si="28"/>
        <v>19</v>
      </c>
      <c r="V42" s="87">
        <f ca="1" t="shared" si="29"/>
        <v>8</v>
      </c>
      <c r="W42" s="87">
        <f ca="1" t="shared" si="30"/>
        <v>17</v>
      </c>
      <c r="X42" s="87">
        <f ca="1" t="shared" si="31"/>
        <v>11</v>
      </c>
      <c r="Y42" s="87">
        <f ca="1" t="shared" si="32"/>
        <v>830</v>
      </c>
      <c r="AA42" s="93">
        <v>38</v>
      </c>
      <c r="AB42" s="93">
        <f ca="1" t="shared" si="33"/>
        <v>17</v>
      </c>
      <c r="AC42" s="93">
        <f ca="1" t="shared" si="34"/>
        <v>12</v>
      </c>
      <c r="AD42" s="93">
        <f ca="1" t="shared" si="35"/>
        <v>9</v>
      </c>
      <c r="AE42" s="93">
        <f ca="1" t="shared" si="36"/>
        <v>9</v>
      </c>
      <c r="AF42" s="93">
        <f ca="1" t="shared" si="37"/>
        <v>9</v>
      </c>
      <c r="AG42" s="93">
        <f ca="1" t="shared" si="38"/>
        <v>9</v>
      </c>
      <c r="AH42" s="93">
        <f ca="1" t="shared" si="39"/>
        <v>24</v>
      </c>
      <c r="AI42" s="93">
        <f ca="1" t="shared" si="40"/>
        <v>10</v>
      </c>
      <c r="AJ42" s="93">
        <f ca="1" t="shared" si="41"/>
        <v>21</v>
      </c>
      <c r="AK42" s="93">
        <f ca="1" t="shared" si="42"/>
        <v>14</v>
      </c>
      <c r="AL42" s="93">
        <f ca="1" t="shared" si="43"/>
        <v>1029</v>
      </c>
      <c r="AN42" s="99">
        <v>38</v>
      </c>
      <c r="AO42" s="99">
        <f ca="1">VLOOKUP(AN42,参照表!$A$1:参照表!$C$113,2,0)</f>
        <v>21</v>
      </c>
      <c r="AP42" s="99">
        <f ca="1" t="shared" si="44"/>
        <v>15</v>
      </c>
      <c r="AQ42" s="99">
        <f ca="1" t="shared" si="45"/>
        <v>11</v>
      </c>
      <c r="AR42" s="99">
        <f ca="1" t="shared" si="46"/>
        <v>11</v>
      </c>
      <c r="AS42" s="99">
        <f ca="1" t="shared" si="47"/>
        <v>11</v>
      </c>
      <c r="AT42" s="99">
        <f ca="1" t="shared" si="48"/>
        <v>11</v>
      </c>
      <c r="AU42" s="99">
        <f ca="1" t="shared" si="49"/>
        <v>30</v>
      </c>
      <c r="AV42" s="99">
        <f ca="1" t="shared" si="50"/>
        <v>13</v>
      </c>
      <c r="AW42" s="99">
        <f ca="1" t="shared" si="51"/>
        <v>26</v>
      </c>
      <c r="AX42" s="99">
        <f ca="1" t="shared" si="52"/>
        <v>17</v>
      </c>
      <c r="AY42" s="99">
        <f ca="1" t="shared" si="53"/>
        <v>1295</v>
      </c>
      <c r="BA42" s="105">
        <v>38</v>
      </c>
      <c r="BB42" s="105">
        <f ca="1" t="shared" si="120"/>
        <v>27</v>
      </c>
      <c r="BC42" s="105">
        <f ca="1" t="shared" si="88"/>
        <v>19</v>
      </c>
      <c r="BD42" s="105">
        <f ca="1" t="shared" si="89"/>
        <v>14</v>
      </c>
      <c r="BE42" s="105">
        <f ca="1" t="shared" si="90"/>
        <v>14</v>
      </c>
      <c r="BF42" s="105">
        <f ca="1" t="shared" si="91"/>
        <v>14</v>
      </c>
      <c r="BG42" s="105">
        <f ca="1" t="shared" si="92"/>
        <v>14</v>
      </c>
      <c r="BH42" s="105">
        <f ca="1" t="shared" si="93"/>
        <v>38</v>
      </c>
      <c r="BI42" s="105">
        <f ca="1" t="shared" si="94"/>
        <v>17</v>
      </c>
      <c r="BJ42" s="105">
        <f ca="1" t="shared" si="95"/>
        <v>33</v>
      </c>
      <c r="BK42" s="105">
        <f ca="1" t="shared" si="96"/>
        <v>22</v>
      </c>
      <c r="BL42" s="105">
        <f ca="1" t="shared" si="97"/>
        <v>1660</v>
      </c>
      <c r="BN42" s="111">
        <v>38</v>
      </c>
      <c r="BO42" s="111">
        <f ca="1" t="shared" si="98"/>
        <v>34</v>
      </c>
      <c r="BP42" s="111">
        <f ca="1" t="shared" si="99"/>
        <v>25</v>
      </c>
      <c r="BQ42" s="111">
        <f ca="1" t="shared" si="100"/>
        <v>18</v>
      </c>
      <c r="BR42" s="111">
        <f ca="1" t="shared" si="101"/>
        <v>18</v>
      </c>
      <c r="BS42" s="111">
        <f ca="1" t="shared" si="102"/>
        <v>18</v>
      </c>
      <c r="BT42" s="111">
        <f ca="1" t="shared" si="103"/>
        <v>18</v>
      </c>
      <c r="BU42" s="111">
        <f ca="1" t="shared" si="104"/>
        <v>49</v>
      </c>
      <c r="BV42" s="111">
        <f ca="1" t="shared" si="105"/>
        <v>21</v>
      </c>
      <c r="BW42" s="111">
        <f ca="1" t="shared" si="106"/>
        <v>43</v>
      </c>
      <c r="BX42" s="111">
        <f ca="1" t="shared" si="107"/>
        <v>28</v>
      </c>
      <c r="BY42" s="111">
        <f ca="1" t="shared" si="108"/>
        <v>2125</v>
      </c>
      <c r="CA42" s="117">
        <v>38</v>
      </c>
      <c r="CB42" s="117">
        <f ca="1" t="shared" si="109"/>
        <v>45</v>
      </c>
      <c r="CC42" s="117">
        <f ca="1" t="shared" si="110"/>
        <v>32</v>
      </c>
      <c r="CD42" s="117">
        <f ca="1" t="shared" si="111"/>
        <v>24</v>
      </c>
      <c r="CE42" s="117">
        <f ca="1" t="shared" si="112"/>
        <v>24</v>
      </c>
      <c r="CF42" s="117">
        <f ca="1" t="shared" si="113"/>
        <v>24</v>
      </c>
      <c r="CG42" s="117">
        <f ca="1" t="shared" si="114"/>
        <v>24</v>
      </c>
      <c r="CH42" s="117">
        <f ca="1" t="shared" si="115"/>
        <v>65</v>
      </c>
      <c r="CI42" s="117">
        <f ca="1" t="shared" si="116"/>
        <v>28</v>
      </c>
      <c r="CJ42" s="117">
        <f ca="1" t="shared" si="117"/>
        <v>56</v>
      </c>
      <c r="CK42" s="117">
        <f ca="1" t="shared" si="118"/>
        <v>37</v>
      </c>
      <c r="CL42" s="117">
        <f ca="1" t="shared" si="119"/>
        <v>2789</v>
      </c>
    </row>
    <row r="43" ht="16.5" spans="1:90">
      <c r="A43" s="78">
        <v>39</v>
      </c>
      <c r="B43" s="78">
        <f ca="1" t="shared" si="11"/>
        <v>11</v>
      </c>
      <c r="C43" s="78">
        <f ca="1" t="shared" si="12"/>
        <v>8</v>
      </c>
      <c r="D43" s="78">
        <f ca="1" t="shared" si="13"/>
        <v>6</v>
      </c>
      <c r="E43" s="78">
        <f ca="1" t="shared" si="14"/>
        <v>6</v>
      </c>
      <c r="F43" s="78">
        <f ca="1" t="shared" si="15"/>
        <v>6</v>
      </c>
      <c r="G43" s="78">
        <f ca="1" t="shared" si="16"/>
        <v>6</v>
      </c>
      <c r="H43" s="78">
        <f ca="1" t="shared" si="17"/>
        <v>15</v>
      </c>
      <c r="I43" s="78">
        <f ca="1" t="shared" si="18"/>
        <v>7</v>
      </c>
      <c r="J43" s="78">
        <f ca="1" t="shared" si="19"/>
        <v>13</v>
      </c>
      <c r="K43" s="78">
        <f ca="1" t="shared" si="20"/>
        <v>9</v>
      </c>
      <c r="L43" s="78">
        <f ca="1" t="shared" si="21"/>
        <v>664</v>
      </c>
      <c r="N43" s="87">
        <v>39</v>
      </c>
      <c r="O43" s="87">
        <f ca="1" t="shared" si="22"/>
        <v>13</v>
      </c>
      <c r="P43" s="87">
        <f ca="1" t="shared" si="23"/>
        <v>10</v>
      </c>
      <c r="Q43" s="87">
        <f ca="1" t="shared" si="24"/>
        <v>7</v>
      </c>
      <c r="R43" s="87">
        <f ca="1" t="shared" si="25"/>
        <v>7</v>
      </c>
      <c r="S43" s="87">
        <f ca="1" t="shared" si="26"/>
        <v>7</v>
      </c>
      <c r="T43" s="87">
        <f ca="1" t="shared" si="27"/>
        <v>7</v>
      </c>
      <c r="U43" s="87">
        <f ca="1" t="shared" si="28"/>
        <v>19</v>
      </c>
      <c r="V43" s="87">
        <f ca="1" t="shared" si="29"/>
        <v>8</v>
      </c>
      <c r="W43" s="87">
        <f ca="1" t="shared" si="30"/>
        <v>17</v>
      </c>
      <c r="X43" s="87">
        <f ca="1" t="shared" si="31"/>
        <v>11</v>
      </c>
      <c r="Y43" s="87">
        <f ca="1" t="shared" si="32"/>
        <v>830</v>
      </c>
      <c r="AA43" s="93">
        <v>39</v>
      </c>
      <c r="AB43" s="93">
        <f ca="1" t="shared" si="33"/>
        <v>17</v>
      </c>
      <c r="AC43" s="93">
        <f ca="1" t="shared" si="34"/>
        <v>12</v>
      </c>
      <c r="AD43" s="93">
        <f ca="1" t="shared" si="35"/>
        <v>9</v>
      </c>
      <c r="AE43" s="93">
        <f ca="1" t="shared" si="36"/>
        <v>9</v>
      </c>
      <c r="AF43" s="93">
        <f ca="1" t="shared" si="37"/>
        <v>9</v>
      </c>
      <c r="AG43" s="93">
        <f ca="1" t="shared" si="38"/>
        <v>9</v>
      </c>
      <c r="AH43" s="93">
        <f ca="1" t="shared" si="39"/>
        <v>24</v>
      </c>
      <c r="AI43" s="93">
        <f ca="1" t="shared" si="40"/>
        <v>10</v>
      </c>
      <c r="AJ43" s="93">
        <f ca="1" t="shared" si="41"/>
        <v>21</v>
      </c>
      <c r="AK43" s="93">
        <f ca="1" t="shared" si="42"/>
        <v>14</v>
      </c>
      <c r="AL43" s="93">
        <f ca="1" t="shared" si="43"/>
        <v>1029</v>
      </c>
      <c r="AN43" s="99">
        <v>39</v>
      </c>
      <c r="AO43" s="99">
        <f ca="1">VLOOKUP(AN43,参照表!$A$1:参照表!$C$113,2,0)</f>
        <v>21</v>
      </c>
      <c r="AP43" s="99">
        <f ca="1" t="shared" si="44"/>
        <v>15</v>
      </c>
      <c r="AQ43" s="99">
        <f ca="1" t="shared" si="45"/>
        <v>11</v>
      </c>
      <c r="AR43" s="99">
        <f ca="1" t="shared" si="46"/>
        <v>11</v>
      </c>
      <c r="AS43" s="99">
        <f ca="1" t="shared" si="47"/>
        <v>11</v>
      </c>
      <c r="AT43" s="99">
        <f ca="1" t="shared" si="48"/>
        <v>11</v>
      </c>
      <c r="AU43" s="99">
        <f ca="1" t="shared" si="49"/>
        <v>30</v>
      </c>
      <c r="AV43" s="99">
        <f ca="1" t="shared" si="50"/>
        <v>13</v>
      </c>
      <c r="AW43" s="99">
        <f ca="1" t="shared" si="51"/>
        <v>26</v>
      </c>
      <c r="AX43" s="99">
        <f ca="1" t="shared" si="52"/>
        <v>17</v>
      </c>
      <c r="AY43" s="99">
        <f ca="1" t="shared" si="53"/>
        <v>1295</v>
      </c>
      <c r="BA43" s="105">
        <v>39</v>
      </c>
      <c r="BB43" s="105">
        <f ca="1" t="shared" si="120"/>
        <v>27</v>
      </c>
      <c r="BC43" s="105">
        <f ca="1" t="shared" si="88"/>
        <v>19</v>
      </c>
      <c r="BD43" s="105">
        <f ca="1" t="shared" si="89"/>
        <v>14</v>
      </c>
      <c r="BE43" s="105">
        <f ca="1" t="shared" si="90"/>
        <v>14</v>
      </c>
      <c r="BF43" s="105">
        <f ca="1" t="shared" si="91"/>
        <v>14</v>
      </c>
      <c r="BG43" s="105">
        <f ca="1" t="shared" si="92"/>
        <v>14</v>
      </c>
      <c r="BH43" s="105">
        <f ca="1" t="shared" si="93"/>
        <v>38</v>
      </c>
      <c r="BI43" s="105">
        <f ca="1" t="shared" si="94"/>
        <v>17</v>
      </c>
      <c r="BJ43" s="105">
        <f ca="1" t="shared" si="95"/>
        <v>33</v>
      </c>
      <c r="BK43" s="105">
        <f ca="1" t="shared" si="96"/>
        <v>22</v>
      </c>
      <c r="BL43" s="105">
        <f ca="1" t="shared" si="97"/>
        <v>1660</v>
      </c>
      <c r="BN43" s="111">
        <v>39</v>
      </c>
      <c r="BO43" s="111">
        <f ca="1" t="shared" si="98"/>
        <v>34</v>
      </c>
      <c r="BP43" s="111">
        <f ca="1" t="shared" si="99"/>
        <v>25</v>
      </c>
      <c r="BQ43" s="111">
        <f ca="1" t="shared" si="100"/>
        <v>18</v>
      </c>
      <c r="BR43" s="111">
        <f ca="1" t="shared" si="101"/>
        <v>18</v>
      </c>
      <c r="BS43" s="111">
        <f ca="1" t="shared" si="102"/>
        <v>18</v>
      </c>
      <c r="BT43" s="111">
        <f ca="1" t="shared" si="103"/>
        <v>18</v>
      </c>
      <c r="BU43" s="111">
        <f ca="1" t="shared" si="104"/>
        <v>49</v>
      </c>
      <c r="BV43" s="111">
        <f ca="1" t="shared" si="105"/>
        <v>21</v>
      </c>
      <c r="BW43" s="111">
        <f ca="1" t="shared" si="106"/>
        <v>43</v>
      </c>
      <c r="BX43" s="111">
        <f ca="1" t="shared" si="107"/>
        <v>28</v>
      </c>
      <c r="BY43" s="111">
        <f ca="1" t="shared" si="108"/>
        <v>2125</v>
      </c>
      <c r="CA43" s="117">
        <v>39</v>
      </c>
      <c r="CB43" s="117">
        <f ca="1" t="shared" si="109"/>
        <v>45</v>
      </c>
      <c r="CC43" s="117">
        <f ca="1" t="shared" si="110"/>
        <v>32</v>
      </c>
      <c r="CD43" s="117">
        <f ca="1" t="shared" si="111"/>
        <v>24</v>
      </c>
      <c r="CE43" s="117">
        <f ca="1" t="shared" si="112"/>
        <v>24</v>
      </c>
      <c r="CF43" s="117">
        <f ca="1" t="shared" si="113"/>
        <v>24</v>
      </c>
      <c r="CG43" s="117">
        <f ca="1" t="shared" si="114"/>
        <v>24</v>
      </c>
      <c r="CH43" s="117">
        <f ca="1" t="shared" si="115"/>
        <v>65</v>
      </c>
      <c r="CI43" s="117">
        <f ca="1" t="shared" si="116"/>
        <v>28</v>
      </c>
      <c r="CJ43" s="117">
        <f ca="1" t="shared" si="117"/>
        <v>56</v>
      </c>
      <c r="CK43" s="117">
        <f ca="1" t="shared" si="118"/>
        <v>37</v>
      </c>
      <c r="CL43" s="117">
        <f ca="1" t="shared" si="119"/>
        <v>2789</v>
      </c>
    </row>
    <row r="44" ht="16.5" spans="1:90">
      <c r="A44" s="78">
        <v>40</v>
      </c>
      <c r="B44" s="78">
        <f ca="1" t="shared" si="11"/>
        <v>12</v>
      </c>
      <c r="C44" s="78">
        <f ca="1" t="shared" si="12"/>
        <v>9</v>
      </c>
      <c r="D44" s="78">
        <f ca="1" t="shared" si="13"/>
        <v>6</v>
      </c>
      <c r="E44" s="78">
        <f ca="1" t="shared" si="14"/>
        <v>6</v>
      </c>
      <c r="F44" s="78">
        <f ca="1" t="shared" si="15"/>
        <v>6</v>
      </c>
      <c r="G44" s="78">
        <f ca="1" t="shared" si="16"/>
        <v>6</v>
      </c>
      <c r="H44" s="78">
        <f ca="1" t="shared" si="17"/>
        <v>18</v>
      </c>
      <c r="I44" s="78">
        <f ca="1" t="shared" si="18"/>
        <v>8</v>
      </c>
      <c r="J44" s="78">
        <f ca="1" t="shared" si="19"/>
        <v>15</v>
      </c>
      <c r="K44" s="78">
        <f ca="1" t="shared" si="20"/>
        <v>10</v>
      </c>
      <c r="L44" s="78">
        <f ca="1" t="shared" si="21"/>
        <v>759</v>
      </c>
      <c r="N44" s="87">
        <v>40</v>
      </c>
      <c r="O44" s="87">
        <f ca="1" t="shared" si="22"/>
        <v>15</v>
      </c>
      <c r="P44" s="87">
        <f ca="1" t="shared" si="23"/>
        <v>11</v>
      </c>
      <c r="Q44" s="87">
        <f ca="1" t="shared" si="24"/>
        <v>8</v>
      </c>
      <c r="R44" s="87">
        <f ca="1" t="shared" si="25"/>
        <v>8</v>
      </c>
      <c r="S44" s="87">
        <f ca="1" t="shared" si="26"/>
        <v>8</v>
      </c>
      <c r="T44" s="87">
        <f ca="1" t="shared" si="27"/>
        <v>8</v>
      </c>
      <c r="U44" s="87">
        <f ca="1" t="shared" si="28"/>
        <v>22</v>
      </c>
      <c r="V44" s="87">
        <f ca="1" t="shared" si="29"/>
        <v>10</v>
      </c>
      <c r="W44" s="87">
        <f ca="1" t="shared" si="30"/>
        <v>19</v>
      </c>
      <c r="X44" s="87">
        <f ca="1" t="shared" si="31"/>
        <v>13</v>
      </c>
      <c r="Y44" s="87">
        <f ca="1" t="shared" si="32"/>
        <v>949</v>
      </c>
      <c r="AA44" s="93">
        <v>40</v>
      </c>
      <c r="AB44" s="68">
        <f ca="1" t="shared" si="33"/>
        <v>19</v>
      </c>
      <c r="AC44" s="68">
        <f ca="1" t="shared" si="34"/>
        <v>14</v>
      </c>
      <c r="AD44" s="68">
        <f ca="1" t="shared" si="35"/>
        <v>10</v>
      </c>
      <c r="AE44" s="68">
        <f ca="1" t="shared" si="36"/>
        <v>10</v>
      </c>
      <c r="AF44" s="68">
        <f ca="1" t="shared" si="37"/>
        <v>10</v>
      </c>
      <c r="AG44" s="68">
        <f ca="1" t="shared" si="38"/>
        <v>10</v>
      </c>
      <c r="AH44" s="68">
        <f ca="1" t="shared" si="39"/>
        <v>28</v>
      </c>
      <c r="AI44" s="68">
        <f ca="1" t="shared" si="40"/>
        <v>12</v>
      </c>
      <c r="AJ44" s="68">
        <f ca="1" t="shared" si="41"/>
        <v>24</v>
      </c>
      <c r="AK44" s="68">
        <f ca="1" t="shared" si="42"/>
        <v>16</v>
      </c>
      <c r="AL44" s="93">
        <f ca="1" t="shared" si="43"/>
        <v>1176</v>
      </c>
      <c r="AN44" s="99">
        <v>40</v>
      </c>
      <c r="AO44" s="99">
        <f ca="1">VLOOKUP(AN44,参照表!$A$1:参照表!$C$113,2,0)</f>
        <v>24</v>
      </c>
      <c r="AP44" s="99">
        <f ca="1" t="shared" si="44"/>
        <v>17</v>
      </c>
      <c r="AQ44" s="99">
        <f ca="1" t="shared" si="45"/>
        <v>12</v>
      </c>
      <c r="AR44" s="99">
        <f ca="1" t="shared" si="46"/>
        <v>12</v>
      </c>
      <c r="AS44" s="99">
        <f ca="1" t="shared" si="47"/>
        <v>12</v>
      </c>
      <c r="AT44" s="99">
        <f ca="1" t="shared" si="48"/>
        <v>12</v>
      </c>
      <c r="AU44" s="99">
        <f ca="1" t="shared" si="49"/>
        <v>35</v>
      </c>
      <c r="AV44" s="99">
        <f ca="1" t="shared" si="50"/>
        <v>15</v>
      </c>
      <c r="AW44" s="99">
        <f ca="1" t="shared" si="51"/>
        <v>30</v>
      </c>
      <c r="AX44" s="99">
        <f ca="1" t="shared" si="52"/>
        <v>20</v>
      </c>
      <c r="AY44" s="99">
        <f ca="1" t="shared" si="53"/>
        <v>1480</v>
      </c>
      <c r="BA44" s="105">
        <v>40</v>
      </c>
      <c r="BB44" s="105">
        <f ca="1" t="shared" si="120"/>
        <v>31</v>
      </c>
      <c r="BC44" s="105">
        <f ca="1" t="shared" si="88"/>
        <v>22</v>
      </c>
      <c r="BD44" s="105">
        <f ca="1" t="shared" si="89"/>
        <v>15</v>
      </c>
      <c r="BE44" s="105">
        <f ca="1" t="shared" si="90"/>
        <v>15</v>
      </c>
      <c r="BF44" s="105">
        <f ca="1" t="shared" si="91"/>
        <v>15</v>
      </c>
      <c r="BG44" s="105">
        <f ca="1" t="shared" si="92"/>
        <v>15</v>
      </c>
      <c r="BH44" s="105">
        <f ca="1" t="shared" si="93"/>
        <v>45</v>
      </c>
      <c r="BI44" s="105">
        <f ca="1" t="shared" si="94"/>
        <v>19</v>
      </c>
      <c r="BJ44" s="105">
        <f ca="1" t="shared" si="95"/>
        <v>38</v>
      </c>
      <c r="BK44" s="105">
        <f ca="1" t="shared" si="96"/>
        <v>26</v>
      </c>
      <c r="BL44" s="105">
        <f ca="1" t="shared" si="97"/>
        <v>1897</v>
      </c>
      <c r="BN44" s="111">
        <v>40</v>
      </c>
      <c r="BO44" s="111">
        <f ca="1" t="shared" si="98"/>
        <v>39</v>
      </c>
      <c r="BP44" s="111">
        <f ca="1" t="shared" si="99"/>
        <v>28</v>
      </c>
      <c r="BQ44" s="111">
        <f ca="1" t="shared" si="100"/>
        <v>20</v>
      </c>
      <c r="BR44" s="111">
        <f ca="1" t="shared" si="101"/>
        <v>20</v>
      </c>
      <c r="BS44" s="111">
        <f ca="1" t="shared" si="102"/>
        <v>20</v>
      </c>
      <c r="BT44" s="111">
        <f ca="1" t="shared" si="103"/>
        <v>20</v>
      </c>
      <c r="BU44" s="111">
        <f ca="1" t="shared" si="104"/>
        <v>57</v>
      </c>
      <c r="BV44" s="111">
        <f ca="1" t="shared" si="105"/>
        <v>25</v>
      </c>
      <c r="BW44" s="111">
        <f ca="1" t="shared" si="106"/>
        <v>49</v>
      </c>
      <c r="BX44" s="111">
        <f ca="1" t="shared" si="107"/>
        <v>33</v>
      </c>
      <c r="BY44" s="111">
        <f ca="1" t="shared" si="108"/>
        <v>2429</v>
      </c>
      <c r="CA44" s="117">
        <v>40</v>
      </c>
      <c r="CB44" s="117">
        <f ca="1" t="shared" si="109"/>
        <v>52</v>
      </c>
      <c r="CC44" s="117">
        <f ca="1" t="shared" si="110"/>
        <v>37</v>
      </c>
      <c r="CD44" s="117">
        <f ca="1" t="shared" si="111"/>
        <v>26</v>
      </c>
      <c r="CE44" s="117">
        <f ca="1" t="shared" si="112"/>
        <v>26</v>
      </c>
      <c r="CF44" s="117">
        <f ca="1" t="shared" si="113"/>
        <v>26</v>
      </c>
      <c r="CG44" s="117">
        <f ca="1" t="shared" si="114"/>
        <v>26</v>
      </c>
      <c r="CH44" s="117">
        <f ca="1" t="shared" si="115"/>
        <v>75</v>
      </c>
      <c r="CI44" s="117">
        <f ca="1" t="shared" si="116"/>
        <v>32</v>
      </c>
      <c r="CJ44" s="117">
        <f ca="1" t="shared" si="117"/>
        <v>65</v>
      </c>
      <c r="CK44" s="117">
        <f ca="1" t="shared" si="118"/>
        <v>43</v>
      </c>
      <c r="CL44" s="117">
        <f ca="1" t="shared" si="119"/>
        <v>3188</v>
      </c>
    </row>
    <row r="45" ht="16.5" spans="1:90">
      <c r="A45" s="78">
        <v>41</v>
      </c>
      <c r="B45" s="78">
        <f ca="1" t="shared" si="11"/>
        <v>12</v>
      </c>
      <c r="C45" s="78">
        <f ca="1" t="shared" si="12"/>
        <v>9</v>
      </c>
      <c r="D45" s="78">
        <f ca="1" t="shared" si="13"/>
        <v>6</v>
      </c>
      <c r="E45" s="78">
        <f ca="1" t="shared" si="14"/>
        <v>6</v>
      </c>
      <c r="F45" s="78">
        <f ca="1" t="shared" si="15"/>
        <v>6</v>
      </c>
      <c r="G45" s="78">
        <f ca="1" t="shared" si="16"/>
        <v>6</v>
      </c>
      <c r="H45" s="78">
        <f ca="1" t="shared" si="17"/>
        <v>18</v>
      </c>
      <c r="I45" s="78">
        <f ca="1" t="shared" si="18"/>
        <v>8</v>
      </c>
      <c r="J45" s="78">
        <f ca="1" t="shared" si="19"/>
        <v>15</v>
      </c>
      <c r="K45" s="78">
        <f ca="1" t="shared" si="20"/>
        <v>10</v>
      </c>
      <c r="L45" s="78">
        <f ca="1" t="shared" si="21"/>
        <v>759</v>
      </c>
      <c r="N45" s="87">
        <v>41</v>
      </c>
      <c r="O45" s="87">
        <f ca="1" t="shared" si="22"/>
        <v>15</v>
      </c>
      <c r="P45" s="87">
        <f ca="1" t="shared" si="23"/>
        <v>11</v>
      </c>
      <c r="Q45" s="87">
        <f ca="1" t="shared" si="24"/>
        <v>8</v>
      </c>
      <c r="R45" s="87">
        <f ca="1" t="shared" si="25"/>
        <v>8</v>
      </c>
      <c r="S45" s="87">
        <f ca="1" t="shared" si="26"/>
        <v>8</v>
      </c>
      <c r="T45" s="87">
        <f ca="1" t="shared" si="27"/>
        <v>8</v>
      </c>
      <c r="U45" s="87">
        <f ca="1" t="shared" si="28"/>
        <v>22</v>
      </c>
      <c r="V45" s="87">
        <f ca="1" t="shared" si="29"/>
        <v>10</v>
      </c>
      <c r="W45" s="87">
        <f ca="1" t="shared" si="30"/>
        <v>19</v>
      </c>
      <c r="X45" s="87">
        <f ca="1" t="shared" si="31"/>
        <v>13</v>
      </c>
      <c r="Y45" s="87">
        <f ca="1" t="shared" si="32"/>
        <v>949</v>
      </c>
      <c r="AA45" s="93">
        <v>41</v>
      </c>
      <c r="AB45" s="93">
        <f ca="1" t="shared" si="33"/>
        <v>19</v>
      </c>
      <c r="AC45" s="93">
        <f ca="1" t="shared" si="34"/>
        <v>14</v>
      </c>
      <c r="AD45" s="93">
        <f ca="1" t="shared" si="35"/>
        <v>10</v>
      </c>
      <c r="AE45" s="93">
        <f ca="1" t="shared" si="36"/>
        <v>10</v>
      </c>
      <c r="AF45" s="93">
        <f ca="1" t="shared" si="37"/>
        <v>10</v>
      </c>
      <c r="AG45" s="93">
        <f ca="1" t="shared" si="38"/>
        <v>10</v>
      </c>
      <c r="AH45" s="93">
        <f ca="1" t="shared" si="39"/>
        <v>28</v>
      </c>
      <c r="AI45" s="93">
        <f ca="1" t="shared" si="40"/>
        <v>12</v>
      </c>
      <c r="AJ45" s="93">
        <f ca="1" t="shared" si="41"/>
        <v>24</v>
      </c>
      <c r="AK45" s="93">
        <f ca="1" t="shared" si="42"/>
        <v>16</v>
      </c>
      <c r="AL45" s="93">
        <f ca="1" t="shared" si="43"/>
        <v>1176</v>
      </c>
      <c r="AN45" s="99">
        <v>41</v>
      </c>
      <c r="AO45" s="99">
        <f ca="1">VLOOKUP(AN45,参照表!$A$1:参照表!$C$113,2,0)</f>
        <v>24</v>
      </c>
      <c r="AP45" s="99">
        <f ca="1" t="shared" si="44"/>
        <v>17</v>
      </c>
      <c r="AQ45" s="99">
        <f ca="1" t="shared" si="45"/>
        <v>12</v>
      </c>
      <c r="AR45" s="99">
        <f ca="1" t="shared" si="46"/>
        <v>12</v>
      </c>
      <c r="AS45" s="99">
        <f ca="1" t="shared" si="47"/>
        <v>12</v>
      </c>
      <c r="AT45" s="99">
        <f ca="1" t="shared" si="48"/>
        <v>12</v>
      </c>
      <c r="AU45" s="99">
        <f ca="1" t="shared" si="49"/>
        <v>35</v>
      </c>
      <c r="AV45" s="99">
        <f ca="1" t="shared" si="50"/>
        <v>15</v>
      </c>
      <c r="AW45" s="99">
        <f ca="1" t="shared" si="51"/>
        <v>30</v>
      </c>
      <c r="AX45" s="99">
        <f ca="1" t="shared" si="52"/>
        <v>20</v>
      </c>
      <c r="AY45" s="99">
        <f ca="1" t="shared" si="53"/>
        <v>1480</v>
      </c>
      <c r="BA45" s="105">
        <v>41</v>
      </c>
      <c r="BB45" s="105">
        <f ca="1" t="shared" si="120"/>
        <v>31</v>
      </c>
      <c r="BC45" s="105">
        <f ca="1" t="shared" si="88"/>
        <v>22</v>
      </c>
      <c r="BD45" s="105">
        <f ca="1" t="shared" si="89"/>
        <v>15</v>
      </c>
      <c r="BE45" s="105">
        <f ca="1" t="shared" si="90"/>
        <v>15</v>
      </c>
      <c r="BF45" s="105">
        <f ca="1" t="shared" si="91"/>
        <v>15</v>
      </c>
      <c r="BG45" s="105">
        <f ca="1" t="shared" si="92"/>
        <v>15</v>
      </c>
      <c r="BH45" s="105">
        <f ca="1" t="shared" si="93"/>
        <v>45</v>
      </c>
      <c r="BI45" s="105">
        <f ca="1" t="shared" si="94"/>
        <v>19</v>
      </c>
      <c r="BJ45" s="105">
        <f ca="1" t="shared" si="95"/>
        <v>38</v>
      </c>
      <c r="BK45" s="105">
        <f ca="1" t="shared" si="96"/>
        <v>26</v>
      </c>
      <c r="BL45" s="105">
        <f ca="1" t="shared" si="97"/>
        <v>1897</v>
      </c>
      <c r="BN45" s="111">
        <v>41</v>
      </c>
      <c r="BO45" s="111">
        <f ca="1" t="shared" si="98"/>
        <v>39</v>
      </c>
      <c r="BP45" s="111">
        <f ca="1" t="shared" si="99"/>
        <v>28</v>
      </c>
      <c r="BQ45" s="111">
        <f ca="1" t="shared" si="100"/>
        <v>20</v>
      </c>
      <c r="BR45" s="111">
        <f ca="1" t="shared" si="101"/>
        <v>20</v>
      </c>
      <c r="BS45" s="111">
        <f ca="1" t="shared" si="102"/>
        <v>20</v>
      </c>
      <c r="BT45" s="111">
        <f ca="1" t="shared" si="103"/>
        <v>20</v>
      </c>
      <c r="BU45" s="111">
        <f ca="1" t="shared" si="104"/>
        <v>57</v>
      </c>
      <c r="BV45" s="111">
        <f ca="1" t="shared" si="105"/>
        <v>25</v>
      </c>
      <c r="BW45" s="111">
        <f ca="1" t="shared" si="106"/>
        <v>49</v>
      </c>
      <c r="BX45" s="111">
        <f ca="1" t="shared" si="107"/>
        <v>33</v>
      </c>
      <c r="BY45" s="111">
        <f ca="1" t="shared" si="108"/>
        <v>2429</v>
      </c>
      <c r="CA45" s="117">
        <v>41</v>
      </c>
      <c r="CB45" s="117">
        <f ca="1" t="shared" si="109"/>
        <v>52</v>
      </c>
      <c r="CC45" s="117">
        <f ca="1" t="shared" si="110"/>
        <v>37</v>
      </c>
      <c r="CD45" s="117">
        <f ca="1" t="shared" si="111"/>
        <v>26</v>
      </c>
      <c r="CE45" s="117">
        <f ca="1" t="shared" si="112"/>
        <v>26</v>
      </c>
      <c r="CF45" s="117">
        <f ca="1" t="shared" si="113"/>
        <v>26</v>
      </c>
      <c r="CG45" s="117">
        <f ca="1" t="shared" si="114"/>
        <v>26</v>
      </c>
      <c r="CH45" s="117">
        <f ca="1" t="shared" si="115"/>
        <v>75</v>
      </c>
      <c r="CI45" s="117">
        <f ca="1" t="shared" si="116"/>
        <v>32</v>
      </c>
      <c r="CJ45" s="117">
        <f ca="1" t="shared" si="117"/>
        <v>65</v>
      </c>
      <c r="CK45" s="117">
        <f ca="1" t="shared" si="118"/>
        <v>43</v>
      </c>
      <c r="CL45" s="117">
        <f ca="1" t="shared" si="119"/>
        <v>3188</v>
      </c>
    </row>
    <row r="46" ht="16.5" spans="1:90">
      <c r="A46" s="78">
        <v>42</v>
      </c>
      <c r="B46" s="78">
        <f ca="1" t="shared" si="11"/>
        <v>12</v>
      </c>
      <c r="C46" s="78">
        <f ca="1" t="shared" si="12"/>
        <v>9</v>
      </c>
      <c r="D46" s="78">
        <f ca="1" t="shared" si="13"/>
        <v>6</v>
      </c>
      <c r="E46" s="78">
        <f ca="1" t="shared" si="14"/>
        <v>6</v>
      </c>
      <c r="F46" s="78">
        <f ca="1" t="shared" si="15"/>
        <v>6</v>
      </c>
      <c r="G46" s="78">
        <f ca="1" t="shared" si="16"/>
        <v>6</v>
      </c>
      <c r="H46" s="78">
        <f ca="1" t="shared" si="17"/>
        <v>18</v>
      </c>
      <c r="I46" s="78">
        <f ca="1" t="shared" si="18"/>
        <v>8</v>
      </c>
      <c r="J46" s="78">
        <f ca="1" t="shared" si="19"/>
        <v>15</v>
      </c>
      <c r="K46" s="78">
        <f ca="1" t="shared" si="20"/>
        <v>10</v>
      </c>
      <c r="L46" s="78">
        <f ca="1" t="shared" si="21"/>
        <v>759</v>
      </c>
      <c r="N46" s="87">
        <v>42</v>
      </c>
      <c r="O46" s="87">
        <f ca="1" t="shared" si="22"/>
        <v>15</v>
      </c>
      <c r="P46" s="87">
        <f ca="1" t="shared" si="23"/>
        <v>11</v>
      </c>
      <c r="Q46" s="87">
        <f ca="1" t="shared" si="24"/>
        <v>8</v>
      </c>
      <c r="R46" s="87">
        <f ca="1" t="shared" si="25"/>
        <v>8</v>
      </c>
      <c r="S46" s="87">
        <f ca="1" t="shared" si="26"/>
        <v>8</v>
      </c>
      <c r="T46" s="87">
        <f ca="1" t="shared" si="27"/>
        <v>8</v>
      </c>
      <c r="U46" s="87">
        <f ca="1" t="shared" si="28"/>
        <v>22</v>
      </c>
      <c r="V46" s="87">
        <f ca="1" t="shared" si="29"/>
        <v>10</v>
      </c>
      <c r="W46" s="87">
        <f ca="1" t="shared" si="30"/>
        <v>19</v>
      </c>
      <c r="X46" s="87">
        <f ca="1" t="shared" si="31"/>
        <v>13</v>
      </c>
      <c r="Y46" s="87">
        <f ca="1" t="shared" si="32"/>
        <v>949</v>
      </c>
      <c r="AA46" s="93">
        <v>42</v>
      </c>
      <c r="AB46" s="93">
        <f ca="1" t="shared" si="33"/>
        <v>19</v>
      </c>
      <c r="AC46" s="93">
        <f ca="1" t="shared" si="34"/>
        <v>14</v>
      </c>
      <c r="AD46" s="93">
        <f ca="1" t="shared" si="35"/>
        <v>10</v>
      </c>
      <c r="AE46" s="93">
        <f ca="1" t="shared" si="36"/>
        <v>10</v>
      </c>
      <c r="AF46" s="93">
        <f ca="1" t="shared" si="37"/>
        <v>10</v>
      </c>
      <c r="AG46" s="93">
        <f ca="1" t="shared" si="38"/>
        <v>10</v>
      </c>
      <c r="AH46" s="93">
        <f ca="1" t="shared" si="39"/>
        <v>28</v>
      </c>
      <c r="AI46" s="93">
        <f ca="1" t="shared" si="40"/>
        <v>12</v>
      </c>
      <c r="AJ46" s="93">
        <f ca="1" t="shared" si="41"/>
        <v>24</v>
      </c>
      <c r="AK46" s="93">
        <f ca="1" t="shared" si="42"/>
        <v>16</v>
      </c>
      <c r="AL46" s="93">
        <f ca="1" t="shared" si="43"/>
        <v>1176</v>
      </c>
      <c r="AN46" s="99">
        <v>42</v>
      </c>
      <c r="AO46" s="99">
        <f ca="1">VLOOKUP(AN46,参照表!$A$1:参照表!$C$113,2,0)</f>
        <v>24</v>
      </c>
      <c r="AP46" s="99">
        <f ca="1" t="shared" si="44"/>
        <v>17</v>
      </c>
      <c r="AQ46" s="99">
        <f ca="1" t="shared" si="45"/>
        <v>12</v>
      </c>
      <c r="AR46" s="99">
        <f ca="1" t="shared" si="46"/>
        <v>12</v>
      </c>
      <c r="AS46" s="99">
        <f ca="1" t="shared" si="47"/>
        <v>12</v>
      </c>
      <c r="AT46" s="99">
        <f ca="1" t="shared" si="48"/>
        <v>12</v>
      </c>
      <c r="AU46" s="99">
        <f ca="1" t="shared" si="49"/>
        <v>35</v>
      </c>
      <c r="AV46" s="99">
        <f ca="1" t="shared" si="50"/>
        <v>15</v>
      </c>
      <c r="AW46" s="99">
        <f ca="1" t="shared" si="51"/>
        <v>30</v>
      </c>
      <c r="AX46" s="99">
        <f ca="1" t="shared" si="52"/>
        <v>20</v>
      </c>
      <c r="AY46" s="99">
        <f ca="1" t="shared" si="53"/>
        <v>1480</v>
      </c>
      <c r="BA46" s="105">
        <v>42</v>
      </c>
      <c r="BB46" s="105">
        <f ca="1" t="shared" si="120"/>
        <v>31</v>
      </c>
      <c r="BC46" s="105">
        <f ca="1" t="shared" si="88"/>
        <v>22</v>
      </c>
      <c r="BD46" s="105">
        <f ca="1" t="shared" si="89"/>
        <v>15</v>
      </c>
      <c r="BE46" s="105">
        <f ca="1" t="shared" si="90"/>
        <v>15</v>
      </c>
      <c r="BF46" s="105">
        <f ca="1" t="shared" si="91"/>
        <v>15</v>
      </c>
      <c r="BG46" s="105">
        <f ca="1" t="shared" si="92"/>
        <v>15</v>
      </c>
      <c r="BH46" s="105">
        <f ca="1" t="shared" si="93"/>
        <v>45</v>
      </c>
      <c r="BI46" s="105">
        <f ca="1" t="shared" si="94"/>
        <v>19</v>
      </c>
      <c r="BJ46" s="105">
        <f ca="1" t="shared" si="95"/>
        <v>38</v>
      </c>
      <c r="BK46" s="105">
        <f ca="1" t="shared" si="96"/>
        <v>26</v>
      </c>
      <c r="BL46" s="105">
        <f ca="1" t="shared" si="97"/>
        <v>1897</v>
      </c>
      <c r="BN46" s="111">
        <v>42</v>
      </c>
      <c r="BO46" s="111">
        <f ca="1" t="shared" si="98"/>
        <v>39</v>
      </c>
      <c r="BP46" s="111">
        <f ca="1" t="shared" si="99"/>
        <v>28</v>
      </c>
      <c r="BQ46" s="111">
        <f ca="1" t="shared" si="100"/>
        <v>20</v>
      </c>
      <c r="BR46" s="111">
        <f ca="1" t="shared" si="101"/>
        <v>20</v>
      </c>
      <c r="BS46" s="111">
        <f ca="1" t="shared" si="102"/>
        <v>20</v>
      </c>
      <c r="BT46" s="111">
        <f ca="1" t="shared" si="103"/>
        <v>20</v>
      </c>
      <c r="BU46" s="111">
        <f ca="1" t="shared" si="104"/>
        <v>57</v>
      </c>
      <c r="BV46" s="111">
        <f ca="1" t="shared" si="105"/>
        <v>25</v>
      </c>
      <c r="BW46" s="111">
        <f ca="1" t="shared" si="106"/>
        <v>49</v>
      </c>
      <c r="BX46" s="111">
        <f ca="1" t="shared" si="107"/>
        <v>33</v>
      </c>
      <c r="BY46" s="111">
        <f ca="1" t="shared" si="108"/>
        <v>2429</v>
      </c>
      <c r="CA46" s="117">
        <v>42</v>
      </c>
      <c r="CB46" s="117">
        <f ca="1" t="shared" si="109"/>
        <v>52</v>
      </c>
      <c r="CC46" s="117">
        <f ca="1" t="shared" si="110"/>
        <v>37</v>
      </c>
      <c r="CD46" s="117">
        <f ca="1" t="shared" si="111"/>
        <v>26</v>
      </c>
      <c r="CE46" s="117">
        <f ca="1" t="shared" si="112"/>
        <v>26</v>
      </c>
      <c r="CF46" s="117">
        <f ca="1" t="shared" si="113"/>
        <v>26</v>
      </c>
      <c r="CG46" s="117">
        <f ca="1" t="shared" si="114"/>
        <v>26</v>
      </c>
      <c r="CH46" s="117">
        <f ca="1" t="shared" si="115"/>
        <v>75</v>
      </c>
      <c r="CI46" s="117">
        <f ca="1" t="shared" si="116"/>
        <v>32</v>
      </c>
      <c r="CJ46" s="117">
        <f ca="1" t="shared" si="117"/>
        <v>65</v>
      </c>
      <c r="CK46" s="117">
        <f ca="1" t="shared" si="118"/>
        <v>43</v>
      </c>
      <c r="CL46" s="117">
        <f ca="1" t="shared" si="119"/>
        <v>3188</v>
      </c>
    </row>
    <row r="47" ht="16.5" spans="1:90">
      <c r="A47" s="78">
        <v>43</v>
      </c>
      <c r="B47" s="78">
        <f ca="1" t="shared" si="11"/>
        <v>12</v>
      </c>
      <c r="C47" s="78">
        <f ca="1" t="shared" si="12"/>
        <v>9</v>
      </c>
      <c r="D47" s="78">
        <f ca="1" t="shared" si="13"/>
        <v>6</v>
      </c>
      <c r="E47" s="78">
        <f ca="1" t="shared" si="14"/>
        <v>6</v>
      </c>
      <c r="F47" s="78">
        <f ca="1" t="shared" si="15"/>
        <v>6</v>
      </c>
      <c r="G47" s="78">
        <f ca="1" t="shared" si="16"/>
        <v>6</v>
      </c>
      <c r="H47" s="78">
        <f ca="1" t="shared" si="17"/>
        <v>18</v>
      </c>
      <c r="I47" s="78">
        <f ca="1" t="shared" si="18"/>
        <v>8</v>
      </c>
      <c r="J47" s="78">
        <f ca="1" t="shared" si="19"/>
        <v>15</v>
      </c>
      <c r="K47" s="78">
        <f ca="1" t="shared" si="20"/>
        <v>10</v>
      </c>
      <c r="L47" s="78">
        <f ca="1" t="shared" si="21"/>
        <v>759</v>
      </c>
      <c r="N47" s="87">
        <v>43</v>
      </c>
      <c r="O47" s="87">
        <f ca="1" t="shared" si="22"/>
        <v>15</v>
      </c>
      <c r="P47" s="87">
        <f ca="1" t="shared" si="23"/>
        <v>11</v>
      </c>
      <c r="Q47" s="87">
        <f ca="1" t="shared" si="24"/>
        <v>8</v>
      </c>
      <c r="R47" s="87">
        <f ca="1" t="shared" si="25"/>
        <v>8</v>
      </c>
      <c r="S47" s="87">
        <f ca="1" t="shared" si="26"/>
        <v>8</v>
      </c>
      <c r="T47" s="87">
        <f ca="1" t="shared" si="27"/>
        <v>8</v>
      </c>
      <c r="U47" s="87">
        <f ca="1" t="shared" si="28"/>
        <v>22</v>
      </c>
      <c r="V47" s="87">
        <f ca="1" t="shared" si="29"/>
        <v>10</v>
      </c>
      <c r="W47" s="87">
        <f ca="1" t="shared" si="30"/>
        <v>19</v>
      </c>
      <c r="X47" s="87">
        <f ca="1" t="shared" si="31"/>
        <v>13</v>
      </c>
      <c r="Y47" s="87">
        <f ca="1" t="shared" si="32"/>
        <v>949</v>
      </c>
      <c r="AA47" s="93">
        <v>43</v>
      </c>
      <c r="AB47" s="93">
        <f ca="1" t="shared" si="33"/>
        <v>19</v>
      </c>
      <c r="AC47" s="93">
        <f ca="1" t="shared" si="34"/>
        <v>14</v>
      </c>
      <c r="AD47" s="93">
        <f ca="1" t="shared" si="35"/>
        <v>10</v>
      </c>
      <c r="AE47" s="93">
        <f ca="1" t="shared" si="36"/>
        <v>10</v>
      </c>
      <c r="AF47" s="93">
        <f ca="1" t="shared" si="37"/>
        <v>10</v>
      </c>
      <c r="AG47" s="93">
        <f ca="1" t="shared" si="38"/>
        <v>10</v>
      </c>
      <c r="AH47" s="93">
        <f ca="1" t="shared" si="39"/>
        <v>28</v>
      </c>
      <c r="AI47" s="93">
        <f ca="1" t="shared" si="40"/>
        <v>12</v>
      </c>
      <c r="AJ47" s="93">
        <f ca="1" t="shared" si="41"/>
        <v>24</v>
      </c>
      <c r="AK47" s="93">
        <f ca="1" t="shared" si="42"/>
        <v>16</v>
      </c>
      <c r="AL47" s="93">
        <f ca="1" t="shared" si="43"/>
        <v>1176</v>
      </c>
      <c r="AN47" s="99">
        <v>43</v>
      </c>
      <c r="AO47" s="99">
        <f ca="1">VLOOKUP(AN47,参照表!$A$1:参照表!$C$113,2,0)</f>
        <v>24</v>
      </c>
      <c r="AP47" s="99">
        <f ca="1" t="shared" si="44"/>
        <v>17</v>
      </c>
      <c r="AQ47" s="99">
        <f ca="1" t="shared" si="45"/>
        <v>12</v>
      </c>
      <c r="AR47" s="99">
        <f ca="1" t="shared" si="46"/>
        <v>12</v>
      </c>
      <c r="AS47" s="99">
        <f ca="1" t="shared" si="47"/>
        <v>12</v>
      </c>
      <c r="AT47" s="99">
        <f ca="1" t="shared" si="48"/>
        <v>12</v>
      </c>
      <c r="AU47" s="99">
        <f ca="1" t="shared" si="49"/>
        <v>35</v>
      </c>
      <c r="AV47" s="99">
        <f ca="1" t="shared" si="50"/>
        <v>15</v>
      </c>
      <c r="AW47" s="99">
        <f ca="1" t="shared" si="51"/>
        <v>30</v>
      </c>
      <c r="AX47" s="99">
        <f ca="1" t="shared" si="52"/>
        <v>20</v>
      </c>
      <c r="AY47" s="99">
        <f ca="1" t="shared" si="53"/>
        <v>1480</v>
      </c>
      <c r="BA47" s="105">
        <v>43</v>
      </c>
      <c r="BB47" s="105">
        <f ca="1" t="shared" si="120"/>
        <v>31</v>
      </c>
      <c r="BC47" s="105">
        <f ca="1" t="shared" si="88"/>
        <v>22</v>
      </c>
      <c r="BD47" s="105">
        <f ca="1" t="shared" si="89"/>
        <v>15</v>
      </c>
      <c r="BE47" s="105">
        <f ca="1" t="shared" si="90"/>
        <v>15</v>
      </c>
      <c r="BF47" s="105">
        <f ca="1" t="shared" si="91"/>
        <v>15</v>
      </c>
      <c r="BG47" s="105">
        <f ca="1" t="shared" si="92"/>
        <v>15</v>
      </c>
      <c r="BH47" s="105">
        <f ca="1" t="shared" si="93"/>
        <v>45</v>
      </c>
      <c r="BI47" s="105">
        <f ca="1" t="shared" si="94"/>
        <v>19</v>
      </c>
      <c r="BJ47" s="105">
        <f ca="1" t="shared" si="95"/>
        <v>38</v>
      </c>
      <c r="BK47" s="105">
        <f ca="1" t="shared" si="96"/>
        <v>26</v>
      </c>
      <c r="BL47" s="105">
        <f ca="1" t="shared" si="97"/>
        <v>1897</v>
      </c>
      <c r="BN47" s="111">
        <v>43</v>
      </c>
      <c r="BO47" s="111">
        <f ca="1" t="shared" si="98"/>
        <v>39</v>
      </c>
      <c r="BP47" s="111">
        <f ca="1" t="shared" si="99"/>
        <v>28</v>
      </c>
      <c r="BQ47" s="111">
        <f ca="1" t="shared" si="100"/>
        <v>20</v>
      </c>
      <c r="BR47" s="111">
        <f ca="1" t="shared" si="101"/>
        <v>20</v>
      </c>
      <c r="BS47" s="111">
        <f ca="1" t="shared" si="102"/>
        <v>20</v>
      </c>
      <c r="BT47" s="111">
        <f ca="1" t="shared" si="103"/>
        <v>20</v>
      </c>
      <c r="BU47" s="111">
        <f ca="1" t="shared" si="104"/>
        <v>57</v>
      </c>
      <c r="BV47" s="111">
        <f ca="1" t="shared" si="105"/>
        <v>25</v>
      </c>
      <c r="BW47" s="111">
        <f ca="1" t="shared" si="106"/>
        <v>49</v>
      </c>
      <c r="BX47" s="111">
        <f ca="1" t="shared" si="107"/>
        <v>33</v>
      </c>
      <c r="BY47" s="111">
        <f ca="1" t="shared" si="108"/>
        <v>2429</v>
      </c>
      <c r="CA47" s="117">
        <v>43</v>
      </c>
      <c r="CB47" s="117">
        <f ca="1" t="shared" si="109"/>
        <v>52</v>
      </c>
      <c r="CC47" s="117">
        <f ca="1" t="shared" si="110"/>
        <v>37</v>
      </c>
      <c r="CD47" s="117">
        <f ca="1" t="shared" si="111"/>
        <v>26</v>
      </c>
      <c r="CE47" s="117">
        <f ca="1" t="shared" si="112"/>
        <v>26</v>
      </c>
      <c r="CF47" s="117">
        <f ca="1" t="shared" si="113"/>
        <v>26</v>
      </c>
      <c r="CG47" s="117">
        <f ca="1" t="shared" si="114"/>
        <v>26</v>
      </c>
      <c r="CH47" s="117">
        <f ca="1" t="shared" si="115"/>
        <v>75</v>
      </c>
      <c r="CI47" s="117">
        <f ca="1" t="shared" si="116"/>
        <v>32</v>
      </c>
      <c r="CJ47" s="117">
        <f ca="1" t="shared" si="117"/>
        <v>65</v>
      </c>
      <c r="CK47" s="117">
        <f ca="1" t="shared" si="118"/>
        <v>43</v>
      </c>
      <c r="CL47" s="117">
        <f ca="1" t="shared" si="119"/>
        <v>3188</v>
      </c>
    </row>
    <row r="48" ht="16.5" spans="1:90">
      <c r="A48" s="78">
        <v>44</v>
      </c>
      <c r="B48" s="78">
        <f ca="1" t="shared" si="11"/>
        <v>12</v>
      </c>
      <c r="C48" s="78">
        <f ca="1" t="shared" si="12"/>
        <v>9</v>
      </c>
      <c r="D48" s="78">
        <f ca="1" t="shared" si="13"/>
        <v>6</v>
      </c>
      <c r="E48" s="78">
        <f ca="1" t="shared" si="14"/>
        <v>6</v>
      </c>
      <c r="F48" s="78">
        <f ca="1" t="shared" si="15"/>
        <v>6</v>
      </c>
      <c r="G48" s="78">
        <f ca="1" t="shared" si="16"/>
        <v>6</v>
      </c>
      <c r="H48" s="78">
        <f ca="1" t="shared" si="17"/>
        <v>18</v>
      </c>
      <c r="I48" s="78">
        <f ca="1" t="shared" si="18"/>
        <v>8</v>
      </c>
      <c r="J48" s="78">
        <f ca="1" t="shared" si="19"/>
        <v>15</v>
      </c>
      <c r="K48" s="78">
        <f ca="1" t="shared" si="20"/>
        <v>10</v>
      </c>
      <c r="L48" s="78">
        <f ca="1" t="shared" si="21"/>
        <v>759</v>
      </c>
      <c r="N48" s="87">
        <v>44</v>
      </c>
      <c r="O48" s="87">
        <f ca="1" t="shared" si="22"/>
        <v>15</v>
      </c>
      <c r="P48" s="87">
        <f ca="1" t="shared" si="23"/>
        <v>11</v>
      </c>
      <c r="Q48" s="87">
        <f ca="1" t="shared" si="24"/>
        <v>8</v>
      </c>
      <c r="R48" s="87">
        <f ca="1" t="shared" si="25"/>
        <v>8</v>
      </c>
      <c r="S48" s="87">
        <f ca="1" t="shared" si="26"/>
        <v>8</v>
      </c>
      <c r="T48" s="87">
        <f ca="1" t="shared" si="27"/>
        <v>8</v>
      </c>
      <c r="U48" s="87">
        <f ca="1" t="shared" si="28"/>
        <v>22</v>
      </c>
      <c r="V48" s="87">
        <f ca="1" t="shared" si="29"/>
        <v>10</v>
      </c>
      <c r="W48" s="87">
        <f ca="1" t="shared" si="30"/>
        <v>19</v>
      </c>
      <c r="X48" s="87">
        <f ca="1" t="shared" si="31"/>
        <v>13</v>
      </c>
      <c r="Y48" s="87">
        <f ca="1" t="shared" si="32"/>
        <v>949</v>
      </c>
      <c r="AA48" s="93">
        <v>44</v>
      </c>
      <c r="AB48" s="93">
        <f ca="1" t="shared" si="33"/>
        <v>19</v>
      </c>
      <c r="AC48" s="93">
        <f ca="1" t="shared" si="34"/>
        <v>14</v>
      </c>
      <c r="AD48" s="93">
        <f ca="1" t="shared" si="35"/>
        <v>10</v>
      </c>
      <c r="AE48" s="93">
        <f ca="1" t="shared" si="36"/>
        <v>10</v>
      </c>
      <c r="AF48" s="93">
        <f ca="1" t="shared" si="37"/>
        <v>10</v>
      </c>
      <c r="AG48" s="93">
        <f ca="1" t="shared" si="38"/>
        <v>10</v>
      </c>
      <c r="AH48" s="93">
        <f ca="1" t="shared" si="39"/>
        <v>28</v>
      </c>
      <c r="AI48" s="93">
        <f ca="1" t="shared" si="40"/>
        <v>12</v>
      </c>
      <c r="AJ48" s="93">
        <f ca="1" t="shared" si="41"/>
        <v>24</v>
      </c>
      <c r="AK48" s="93">
        <f ca="1" t="shared" si="42"/>
        <v>16</v>
      </c>
      <c r="AL48" s="93">
        <f ca="1" t="shared" si="43"/>
        <v>1176</v>
      </c>
      <c r="AN48" s="99">
        <v>44</v>
      </c>
      <c r="AO48" s="99">
        <f ca="1">VLOOKUP(AN48,参照表!$A$1:参照表!$C$113,2,0)</f>
        <v>24</v>
      </c>
      <c r="AP48" s="99">
        <f ca="1" t="shared" si="44"/>
        <v>17</v>
      </c>
      <c r="AQ48" s="99">
        <f ca="1" t="shared" si="45"/>
        <v>12</v>
      </c>
      <c r="AR48" s="99">
        <f ca="1" t="shared" si="46"/>
        <v>12</v>
      </c>
      <c r="AS48" s="99">
        <f ca="1" t="shared" si="47"/>
        <v>12</v>
      </c>
      <c r="AT48" s="99">
        <f ca="1" t="shared" si="48"/>
        <v>12</v>
      </c>
      <c r="AU48" s="99">
        <f ca="1" t="shared" si="49"/>
        <v>35</v>
      </c>
      <c r="AV48" s="99">
        <f ca="1" t="shared" si="50"/>
        <v>15</v>
      </c>
      <c r="AW48" s="99">
        <f ca="1" t="shared" si="51"/>
        <v>30</v>
      </c>
      <c r="AX48" s="99">
        <f ca="1" t="shared" si="52"/>
        <v>20</v>
      </c>
      <c r="AY48" s="99">
        <f ca="1" t="shared" si="53"/>
        <v>1480</v>
      </c>
      <c r="BA48" s="105">
        <v>44</v>
      </c>
      <c r="BB48" s="105">
        <f ca="1" t="shared" si="120"/>
        <v>31</v>
      </c>
      <c r="BC48" s="105">
        <f ca="1" t="shared" si="88"/>
        <v>22</v>
      </c>
      <c r="BD48" s="105">
        <f ca="1" t="shared" si="89"/>
        <v>15</v>
      </c>
      <c r="BE48" s="105">
        <f ca="1" t="shared" si="90"/>
        <v>15</v>
      </c>
      <c r="BF48" s="105">
        <f ca="1" t="shared" si="91"/>
        <v>15</v>
      </c>
      <c r="BG48" s="105">
        <f ca="1" t="shared" si="92"/>
        <v>15</v>
      </c>
      <c r="BH48" s="105">
        <f ca="1" t="shared" si="93"/>
        <v>45</v>
      </c>
      <c r="BI48" s="105">
        <f ca="1" t="shared" si="94"/>
        <v>19</v>
      </c>
      <c r="BJ48" s="105">
        <f ca="1" t="shared" si="95"/>
        <v>38</v>
      </c>
      <c r="BK48" s="105">
        <f ca="1" t="shared" si="96"/>
        <v>26</v>
      </c>
      <c r="BL48" s="105">
        <f ca="1" t="shared" si="97"/>
        <v>1897</v>
      </c>
      <c r="BN48" s="111">
        <v>44</v>
      </c>
      <c r="BO48" s="111">
        <f ca="1" t="shared" si="98"/>
        <v>39</v>
      </c>
      <c r="BP48" s="111">
        <f ca="1" t="shared" si="99"/>
        <v>28</v>
      </c>
      <c r="BQ48" s="111">
        <f ca="1" t="shared" si="100"/>
        <v>20</v>
      </c>
      <c r="BR48" s="111">
        <f ca="1" t="shared" si="101"/>
        <v>20</v>
      </c>
      <c r="BS48" s="111">
        <f ca="1" t="shared" si="102"/>
        <v>20</v>
      </c>
      <c r="BT48" s="111">
        <f ca="1" t="shared" si="103"/>
        <v>20</v>
      </c>
      <c r="BU48" s="111">
        <f ca="1" t="shared" si="104"/>
        <v>57</v>
      </c>
      <c r="BV48" s="111">
        <f ca="1" t="shared" si="105"/>
        <v>25</v>
      </c>
      <c r="BW48" s="111">
        <f ca="1" t="shared" si="106"/>
        <v>49</v>
      </c>
      <c r="BX48" s="111">
        <f ca="1" t="shared" si="107"/>
        <v>33</v>
      </c>
      <c r="BY48" s="111">
        <f ca="1" t="shared" si="108"/>
        <v>2429</v>
      </c>
      <c r="CA48" s="117">
        <v>44</v>
      </c>
      <c r="CB48" s="117">
        <f ca="1" t="shared" si="109"/>
        <v>52</v>
      </c>
      <c r="CC48" s="117">
        <f ca="1" t="shared" si="110"/>
        <v>37</v>
      </c>
      <c r="CD48" s="117">
        <f ca="1" t="shared" si="111"/>
        <v>26</v>
      </c>
      <c r="CE48" s="117">
        <f ca="1" t="shared" si="112"/>
        <v>26</v>
      </c>
      <c r="CF48" s="117">
        <f ca="1" t="shared" si="113"/>
        <v>26</v>
      </c>
      <c r="CG48" s="117">
        <f ca="1" t="shared" si="114"/>
        <v>26</v>
      </c>
      <c r="CH48" s="117">
        <f ca="1" t="shared" si="115"/>
        <v>75</v>
      </c>
      <c r="CI48" s="117">
        <f ca="1" t="shared" si="116"/>
        <v>32</v>
      </c>
      <c r="CJ48" s="117">
        <f ca="1" t="shared" si="117"/>
        <v>65</v>
      </c>
      <c r="CK48" s="117">
        <f ca="1" t="shared" si="118"/>
        <v>43</v>
      </c>
      <c r="CL48" s="117">
        <f ca="1" t="shared" si="119"/>
        <v>3188</v>
      </c>
    </row>
    <row r="49" ht="16.5" spans="1:90">
      <c r="A49" s="78">
        <v>45</v>
      </c>
      <c r="B49" s="78">
        <f ca="1" t="shared" si="11"/>
        <v>14</v>
      </c>
      <c r="C49" s="78">
        <f ca="1" t="shared" si="12"/>
        <v>10</v>
      </c>
      <c r="D49" s="78">
        <f ca="1" t="shared" si="13"/>
        <v>7</v>
      </c>
      <c r="E49" s="78">
        <f ca="1" t="shared" si="14"/>
        <v>7</v>
      </c>
      <c r="F49" s="78">
        <f ca="1" t="shared" si="15"/>
        <v>7</v>
      </c>
      <c r="G49" s="78">
        <f ca="1" t="shared" si="16"/>
        <v>7</v>
      </c>
      <c r="H49" s="78">
        <f ca="1" t="shared" si="17"/>
        <v>20</v>
      </c>
      <c r="I49" s="78">
        <f ca="1" t="shared" si="18"/>
        <v>9</v>
      </c>
      <c r="J49" s="78">
        <f ca="1" t="shared" si="19"/>
        <v>17</v>
      </c>
      <c r="K49" s="78">
        <f ca="1" t="shared" si="20"/>
        <v>11</v>
      </c>
      <c r="L49" s="78">
        <f ca="1" t="shared" si="21"/>
        <v>854</v>
      </c>
      <c r="N49" s="87">
        <v>45</v>
      </c>
      <c r="O49" s="87">
        <f ca="1" t="shared" si="22"/>
        <v>17</v>
      </c>
      <c r="P49" s="87">
        <f ca="1" t="shared" si="23"/>
        <v>12</v>
      </c>
      <c r="Q49" s="87">
        <f ca="1" t="shared" si="24"/>
        <v>9</v>
      </c>
      <c r="R49" s="87">
        <f ca="1" t="shared" si="25"/>
        <v>9</v>
      </c>
      <c r="S49" s="87">
        <f ca="1" t="shared" si="26"/>
        <v>9</v>
      </c>
      <c r="T49" s="87">
        <f ca="1" t="shared" si="27"/>
        <v>9</v>
      </c>
      <c r="U49" s="87">
        <f ca="1" t="shared" si="28"/>
        <v>25</v>
      </c>
      <c r="V49" s="87">
        <f ca="1" t="shared" si="29"/>
        <v>11</v>
      </c>
      <c r="W49" s="87">
        <f ca="1" t="shared" si="30"/>
        <v>21</v>
      </c>
      <c r="X49" s="87">
        <f ca="1" t="shared" si="31"/>
        <v>14</v>
      </c>
      <c r="Y49" s="87">
        <f ca="1" t="shared" si="32"/>
        <v>1067</v>
      </c>
      <c r="AA49" s="93">
        <v>45</v>
      </c>
      <c r="AB49" s="93">
        <f ca="1" t="shared" si="33"/>
        <v>21</v>
      </c>
      <c r="AC49" s="93">
        <f ca="1" t="shared" si="34"/>
        <v>15</v>
      </c>
      <c r="AD49" s="93">
        <f ca="1" t="shared" si="35"/>
        <v>11</v>
      </c>
      <c r="AE49" s="93">
        <f ca="1" t="shared" si="36"/>
        <v>11</v>
      </c>
      <c r="AF49" s="93">
        <f ca="1" t="shared" si="37"/>
        <v>11</v>
      </c>
      <c r="AG49" s="93">
        <f ca="1" t="shared" si="38"/>
        <v>11</v>
      </c>
      <c r="AH49" s="93">
        <f ca="1" t="shared" si="39"/>
        <v>31</v>
      </c>
      <c r="AI49" s="93">
        <f ca="1" t="shared" si="40"/>
        <v>14</v>
      </c>
      <c r="AJ49" s="93">
        <f ca="1" t="shared" si="41"/>
        <v>26</v>
      </c>
      <c r="AK49" s="93">
        <f ca="1" t="shared" si="42"/>
        <v>17</v>
      </c>
      <c r="AL49" s="93">
        <f ca="1" t="shared" si="43"/>
        <v>1323</v>
      </c>
      <c r="AN49" s="99">
        <v>45</v>
      </c>
      <c r="AO49" s="99">
        <f ca="1">VLOOKUP(AN49,参照表!$A$1:参照表!$C$113,2,0)</f>
        <v>27</v>
      </c>
      <c r="AP49" s="99">
        <f ca="1" t="shared" si="44"/>
        <v>19</v>
      </c>
      <c r="AQ49" s="99">
        <f ca="1" t="shared" si="45"/>
        <v>14</v>
      </c>
      <c r="AR49" s="99">
        <f ca="1" t="shared" si="46"/>
        <v>14</v>
      </c>
      <c r="AS49" s="99">
        <f ca="1" t="shared" si="47"/>
        <v>14</v>
      </c>
      <c r="AT49" s="99">
        <f ca="1" t="shared" si="48"/>
        <v>14</v>
      </c>
      <c r="AU49" s="99">
        <f ca="1" t="shared" si="49"/>
        <v>39</v>
      </c>
      <c r="AV49" s="99">
        <f ca="1" t="shared" si="50"/>
        <v>17</v>
      </c>
      <c r="AW49" s="99">
        <f ca="1" t="shared" si="51"/>
        <v>33</v>
      </c>
      <c r="AX49" s="99">
        <f ca="1" t="shared" si="52"/>
        <v>22</v>
      </c>
      <c r="AY49" s="99">
        <f ca="1" t="shared" si="53"/>
        <v>1665</v>
      </c>
      <c r="BA49" s="105">
        <v>45</v>
      </c>
      <c r="BB49" s="105">
        <f ca="1" t="shared" si="120"/>
        <v>35</v>
      </c>
      <c r="BC49" s="105">
        <f ca="1" t="shared" si="88"/>
        <v>24</v>
      </c>
      <c r="BD49" s="105">
        <f ca="1" t="shared" si="89"/>
        <v>18</v>
      </c>
      <c r="BE49" s="105">
        <f ca="1" t="shared" si="90"/>
        <v>18</v>
      </c>
      <c r="BF49" s="105">
        <f ca="1" t="shared" si="91"/>
        <v>18</v>
      </c>
      <c r="BG49" s="105">
        <f ca="1" t="shared" si="92"/>
        <v>18</v>
      </c>
      <c r="BH49" s="105">
        <f ca="1" t="shared" si="93"/>
        <v>50</v>
      </c>
      <c r="BI49" s="105">
        <f ca="1" t="shared" si="94"/>
        <v>22</v>
      </c>
      <c r="BJ49" s="105">
        <f ca="1" t="shared" si="95"/>
        <v>42</v>
      </c>
      <c r="BK49" s="105">
        <f ca="1" t="shared" si="96"/>
        <v>28</v>
      </c>
      <c r="BL49" s="105">
        <f ca="1" t="shared" si="97"/>
        <v>2135</v>
      </c>
      <c r="BN49" s="111">
        <v>45</v>
      </c>
      <c r="BO49" s="111">
        <f ca="1" t="shared" si="98"/>
        <v>44</v>
      </c>
      <c r="BP49" s="111">
        <f ca="1" t="shared" si="99"/>
        <v>31</v>
      </c>
      <c r="BQ49" s="111">
        <f ca="1" t="shared" si="100"/>
        <v>23</v>
      </c>
      <c r="BR49" s="111">
        <f ca="1" t="shared" si="101"/>
        <v>23</v>
      </c>
      <c r="BS49" s="111">
        <f ca="1" t="shared" si="102"/>
        <v>23</v>
      </c>
      <c r="BT49" s="111">
        <f ca="1" t="shared" si="103"/>
        <v>23</v>
      </c>
      <c r="BU49" s="111">
        <f ca="1" t="shared" si="104"/>
        <v>64</v>
      </c>
      <c r="BV49" s="111">
        <f ca="1" t="shared" si="105"/>
        <v>28</v>
      </c>
      <c r="BW49" s="111">
        <f ca="1" t="shared" si="106"/>
        <v>54</v>
      </c>
      <c r="BX49" s="111">
        <f ca="1" t="shared" si="107"/>
        <v>36</v>
      </c>
      <c r="BY49" s="111">
        <f ca="1" t="shared" si="108"/>
        <v>2732</v>
      </c>
      <c r="CA49" s="117">
        <v>45</v>
      </c>
      <c r="CB49" s="117">
        <f ca="1" t="shared" si="109"/>
        <v>58</v>
      </c>
      <c r="CC49" s="117">
        <f ca="1" t="shared" si="110"/>
        <v>41</v>
      </c>
      <c r="CD49" s="117">
        <f ca="1" t="shared" si="111"/>
        <v>30</v>
      </c>
      <c r="CE49" s="117">
        <f ca="1" t="shared" si="112"/>
        <v>30</v>
      </c>
      <c r="CF49" s="117">
        <f ca="1" t="shared" si="113"/>
        <v>30</v>
      </c>
      <c r="CG49" s="117">
        <f ca="1" t="shared" si="114"/>
        <v>30</v>
      </c>
      <c r="CH49" s="117">
        <f ca="1" t="shared" si="115"/>
        <v>84</v>
      </c>
      <c r="CI49" s="117">
        <f ca="1" t="shared" si="116"/>
        <v>37</v>
      </c>
      <c r="CJ49" s="117">
        <f ca="1" t="shared" si="117"/>
        <v>71</v>
      </c>
      <c r="CK49" s="117">
        <f ca="1" t="shared" si="118"/>
        <v>47</v>
      </c>
      <c r="CL49" s="117">
        <f ca="1" t="shared" si="119"/>
        <v>3586</v>
      </c>
    </row>
    <row r="50" ht="16.5" spans="1:90">
      <c r="A50" s="78">
        <v>46</v>
      </c>
      <c r="B50" s="78">
        <f ca="1" t="shared" si="11"/>
        <v>14</v>
      </c>
      <c r="C50" s="78">
        <f ca="1" t="shared" si="12"/>
        <v>10</v>
      </c>
      <c r="D50" s="78">
        <f ca="1" t="shared" si="13"/>
        <v>7</v>
      </c>
      <c r="E50" s="78">
        <f ca="1" t="shared" si="14"/>
        <v>7</v>
      </c>
      <c r="F50" s="78">
        <f ca="1" t="shared" si="15"/>
        <v>7</v>
      </c>
      <c r="G50" s="78">
        <f ca="1" t="shared" si="16"/>
        <v>7</v>
      </c>
      <c r="H50" s="78">
        <f ca="1" t="shared" si="17"/>
        <v>20</v>
      </c>
      <c r="I50" s="78">
        <f ca="1" t="shared" si="18"/>
        <v>9</v>
      </c>
      <c r="J50" s="78">
        <f ca="1" t="shared" si="19"/>
        <v>17</v>
      </c>
      <c r="K50" s="78">
        <f ca="1" t="shared" si="20"/>
        <v>11</v>
      </c>
      <c r="L50" s="78">
        <f ca="1" t="shared" si="21"/>
        <v>854</v>
      </c>
      <c r="N50" s="87">
        <v>46</v>
      </c>
      <c r="O50" s="87">
        <f ca="1" t="shared" si="22"/>
        <v>17</v>
      </c>
      <c r="P50" s="87">
        <f ca="1" t="shared" si="23"/>
        <v>12</v>
      </c>
      <c r="Q50" s="87">
        <f ca="1" t="shared" si="24"/>
        <v>9</v>
      </c>
      <c r="R50" s="87">
        <f ca="1" t="shared" si="25"/>
        <v>9</v>
      </c>
      <c r="S50" s="87">
        <f ca="1" t="shared" si="26"/>
        <v>9</v>
      </c>
      <c r="T50" s="87">
        <f ca="1" t="shared" si="27"/>
        <v>9</v>
      </c>
      <c r="U50" s="87">
        <f ca="1" t="shared" si="28"/>
        <v>25</v>
      </c>
      <c r="V50" s="87">
        <f ca="1" t="shared" si="29"/>
        <v>11</v>
      </c>
      <c r="W50" s="87">
        <f ca="1" t="shared" si="30"/>
        <v>21</v>
      </c>
      <c r="X50" s="87">
        <f ca="1" t="shared" si="31"/>
        <v>14</v>
      </c>
      <c r="Y50" s="87">
        <f ca="1" t="shared" si="32"/>
        <v>1067</v>
      </c>
      <c r="AA50" s="93">
        <v>46</v>
      </c>
      <c r="AB50" s="93">
        <f ca="1" t="shared" si="33"/>
        <v>21</v>
      </c>
      <c r="AC50" s="93">
        <f ca="1" t="shared" si="34"/>
        <v>15</v>
      </c>
      <c r="AD50" s="93">
        <f ca="1" t="shared" si="35"/>
        <v>11</v>
      </c>
      <c r="AE50" s="93">
        <f ca="1" t="shared" si="36"/>
        <v>11</v>
      </c>
      <c r="AF50" s="93">
        <f ca="1" t="shared" si="37"/>
        <v>11</v>
      </c>
      <c r="AG50" s="93">
        <f ca="1" t="shared" si="38"/>
        <v>11</v>
      </c>
      <c r="AH50" s="93">
        <f ca="1" t="shared" si="39"/>
        <v>31</v>
      </c>
      <c r="AI50" s="93">
        <f ca="1" t="shared" si="40"/>
        <v>14</v>
      </c>
      <c r="AJ50" s="93">
        <f ca="1" t="shared" si="41"/>
        <v>26</v>
      </c>
      <c r="AK50" s="93">
        <f ca="1" t="shared" si="42"/>
        <v>17</v>
      </c>
      <c r="AL50" s="93">
        <f ca="1" t="shared" si="43"/>
        <v>1323</v>
      </c>
      <c r="AN50" s="99">
        <v>46</v>
      </c>
      <c r="AO50" s="99">
        <f ca="1">VLOOKUP(AN50,参照表!$A$1:参照表!$C$113,2,0)</f>
        <v>27</v>
      </c>
      <c r="AP50" s="99">
        <f ca="1" t="shared" si="44"/>
        <v>19</v>
      </c>
      <c r="AQ50" s="99">
        <f ca="1" t="shared" si="45"/>
        <v>14</v>
      </c>
      <c r="AR50" s="99">
        <f ca="1" t="shared" si="46"/>
        <v>14</v>
      </c>
      <c r="AS50" s="99">
        <f ca="1" t="shared" si="47"/>
        <v>14</v>
      </c>
      <c r="AT50" s="99">
        <f ca="1" t="shared" si="48"/>
        <v>14</v>
      </c>
      <c r="AU50" s="99">
        <f ca="1" t="shared" si="49"/>
        <v>39</v>
      </c>
      <c r="AV50" s="99">
        <f ca="1" t="shared" si="50"/>
        <v>17</v>
      </c>
      <c r="AW50" s="99">
        <f ca="1" t="shared" si="51"/>
        <v>33</v>
      </c>
      <c r="AX50" s="99">
        <f ca="1" t="shared" si="52"/>
        <v>22</v>
      </c>
      <c r="AY50" s="99">
        <f ca="1" t="shared" si="53"/>
        <v>1665</v>
      </c>
      <c r="BA50" s="105">
        <v>46</v>
      </c>
      <c r="BB50" s="105">
        <f ca="1" t="shared" si="120"/>
        <v>35</v>
      </c>
      <c r="BC50" s="105">
        <f ca="1" t="shared" si="88"/>
        <v>24</v>
      </c>
      <c r="BD50" s="105">
        <f ca="1" t="shared" si="89"/>
        <v>18</v>
      </c>
      <c r="BE50" s="105">
        <f ca="1" t="shared" si="90"/>
        <v>18</v>
      </c>
      <c r="BF50" s="105">
        <f ca="1" t="shared" si="91"/>
        <v>18</v>
      </c>
      <c r="BG50" s="105">
        <f ca="1" t="shared" si="92"/>
        <v>18</v>
      </c>
      <c r="BH50" s="105">
        <f ca="1" t="shared" si="93"/>
        <v>50</v>
      </c>
      <c r="BI50" s="105">
        <f ca="1" t="shared" si="94"/>
        <v>22</v>
      </c>
      <c r="BJ50" s="105">
        <f ca="1" t="shared" si="95"/>
        <v>42</v>
      </c>
      <c r="BK50" s="105">
        <f ca="1" t="shared" si="96"/>
        <v>28</v>
      </c>
      <c r="BL50" s="105">
        <f ca="1" t="shared" si="97"/>
        <v>2135</v>
      </c>
      <c r="BN50" s="111">
        <v>46</v>
      </c>
      <c r="BO50" s="111">
        <f ca="1" t="shared" si="98"/>
        <v>44</v>
      </c>
      <c r="BP50" s="111">
        <f ca="1" t="shared" si="99"/>
        <v>31</v>
      </c>
      <c r="BQ50" s="111">
        <f ca="1" t="shared" si="100"/>
        <v>23</v>
      </c>
      <c r="BR50" s="111">
        <f ca="1" t="shared" si="101"/>
        <v>23</v>
      </c>
      <c r="BS50" s="111">
        <f ca="1" t="shared" si="102"/>
        <v>23</v>
      </c>
      <c r="BT50" s="111">
        <f ca="1" t="shared" si="103"/>
        <v>23</v>
      </c>
      <c r="BU50" s="111">
        <f ca="1" t="shared" si="104"/>
        <v>64</v>
      </c>
      <c r="BV50" s="111">
        <f ca="1" t="shared" si="105"/>
        <v>28</v>
      </c>
      <c r="BW50" s="111">
        <f ca="1" t="shared" si="106"/>
        <v>54</v>
      </c>
      <c r="BX50" s="111">
        <f ca="1" t="shared" si="107"/>
        <v>36</v>
      </c>
      <c r="BY50" s="111">
        <f ca="1" t="shared" si="108"/>
        <v>2732</v>
      </c>
      <c r="CA50" s="117">
        <v>46</v>
      </c>
      <c r="CB50" s="117">
        <f ca="1" t="shared" si="109"/>
        <v>58</v>
      </c>
      <c r="CC50" s="117">
        <f ca="1" t="shared" si="110"/>
        <v>41</v>
      </c>
      <c r="CD50" s="117">
        <f ca="1" t="shared" si="111"/>
        <v>30</v>
      </c>
      <c r="CE50" s="117">
        <f ca="1" t="shared" si="112"/>
        <v>30</v>
      </c>
      <c r="CF50" s="117">
        <f ca="1" t="shared" si="113"/>
        <v>30</v>
      </c>
      <c r="CG50" s="117">
        <f ca="1" t="shared" si="114"/>
        <v>30</v>
      </c>
      <c r="CH50" s="117">
        <f ca="1" t="shared" si="115"/>
        <v>84</v>
      </c>
      <c r="CI50" s="117">
        <f ca="1" t="shared" si="116"/>
        <v>37</v>
      </c>
      <c r="CJ50" s="117">
        <f ca="1" t="shared" si="117"/>
        <v>71</v>
      </c>
      <c r="CK50" s="117">
        <f ca="1" t="shared" si="118"/>
        <v>47</v>
      </c>
      <c r="CL50" s="117">
        <f ca="1" t="shared" si="119"/>
        <v>3586</v>
      </c>
    </row>
    <row r="51" ht="16.5" spans="1:90">
      <c r="A51" s="78">
        <v>47</v>
      </c>
      <c r="B51" s="78">
        <f ca="1" t="shared" si="11"/>
        <v>14</v>
      </c>
      <c r="C51" s="78">
        <f ca="1" t="shared" si="12"/>
        <v>10</v>
      </c>
      <c r="D51" s="78">
        <f ca="1" t="shared" si="13"/>
        <v>7</v>
      </c>
      <c r="E51" s="78">
        <f ca="1" t="shared" si="14"/>
        <v>7</v>
      </c>
      <c r="F51" s="78">
        <f ca="1" t="shared" si="15"/>
        <v>7</v>
      </c>
      <c r="G51" s="78">
        <f ca="1" t="shared" si="16"/>
        <v>7</v>
      </c>
      <c r="H51" s="78">
        <f ca="1" t="shared" si="17"/>
        <v>20</v>
      </c>
      <c r="I51" s="78">
        <f ca="1" t="shared" si="18"/>
        <v>9</v>
      </c>
      <c r="J51" s="78">
        <f ca="1" t="shared" si="19"/>
        <v>17</v>
      </c>
      <c r="K51" s="78">
        <f ca="1" t="shared" si="20"/>
        <v>11</v>
      </c>
      <c r="L51" s="78">
        <f ca="1" t="shared" si="21"/>
        <v>854</v>
      </c>
      <c r="N51" s="87">
        <v>47</v>
      </c>
      <c r="O51" s="87">
        <f ca="1" t="shared" si="22"/>
        <v>17</v>
      </c>
      <c r="P51" s="87">
        <f ca="1" t="shared" si="23"/>
        <v>12</v>
      </c>
      <c r="Q51" s="87">
        <f ca="1" t="shared" si="24"/>
        <v>9</v>
      </c>
      <c r="R51" s="87">
        <f ca="1" t="shared" si="25"/>
        <v>9</v>
      </c>
      <c r="S51" s="87">
        <f ca="1" t="shared" si="26"/>
        <v>9</v>
      </c>
      <c r="T51" s="87">
        <f ca="1" t="shared" si="27"/>
        <v>9</v>
      </c>
      <c r="U51" s="87">
        <f ca="1" t="shared" si="28"/>
        <v>25</v>
      </c>
      <c r="V51" s="87">
        <f ca="1" t="shared" si="29"/>
        <v>11</v>
      </c>
      <c r="W51" s="87">
        <f ca="1" t="shared" si="30"/>
        <v>21</v>
      </c>
      <c r="X51" s="87">
        <f ca="1" t="shared" si="31"/>
        <v>14</v>
      </c>
      <c r="Y51" s="87">
        <f ca="1" t="shared" si="32"/>
        <v>1067</v>
      </c>
      <c r="AA51" s="93">
        <v>47</v>
      </c>
      <c r="AB51" s="93">
        <f ca="1" t="shared" si="33"/>
        <v>21</v>
      </c>
      <c r="AC51" s="93">
        <f ca="1" t="shared" si="34"/>
        <v>15</v>
      </c>
      <c r="AD51" s="93">
        <f ca="1" t="shared" si="35"/>
        <v>11</v>
      </c>
      <c r="AE51" s="93">
        <f ca="1" t="shared" si="36"/>
        <v>11</v>
      </c>
      <c r="AF51" s="93">
        <f ca="1" t="shared" si="37"/>
        <v>11</v>
      </c>
      <c r="AG51" s="93">
        <f ca="1" t="shared" si="38"/>
        <v>11</v>
      </c>
      <c r="AH51" s="93">
        <f ca="1" t="shared" si="39"/>
        <v>31</v>
      </c>
      <c r="AI51" s="93">
        <f ca="1" t="shared" si="40"/>
        <v>14</v>
      </c>
      <c r="AJ51" s="93">
        <f ca="1" t="shared" si="41"/>
        <v>26</v>
      </c>
      <c r="AK51" s="93">
        <f ca="1" t="shared" si="42"/>
        <v>17</v>
      </c>
      <c r="AL51" s="93">
        <f ca="1" t="shared" si="43"/>
        <v>1323</v>
      </c>
      <c r="AN51" s="99">
        <v>47</v>
      </c>
      <c r="AO51" s="99">
        <f ca="1">VLOOKUP(AN51,参照表!$A$1:参照表!$C$113,2,0)</f>
        <v>27</v>
      </c>
      <c r="AP51" s="99">
        <f ca="1" t="shared" si="44"/>
        <v>19</v>
      </c>
      <c r="AQ51" s="99">
        <f ca="1" t="shared" si="45"/>
        <v>14</v>
      </c>
      <c r="AR51" s="99">
        <f ca="1" t="shared" si="46"/>
        <v>14</v>
      </c>
      <c r="AS51" s="99">
        <f ca="1" t="shared" si="47"/>
        <v>14</v>
      </c>
      <c r="AT51" s="99">
        <f ca="1" t="shared" si="48"/>
        <v>14</v>
      </c>
      <c r="AU51" s="99">
        <f ca="1" t="shared" si="49"/>
        <v>39</v>
      </c>
      <c r="AV51" s="99">
        <f ca="1" t="shared" si="50"/>
        <v>17</v>
      </c>
      <c r="AW51" s="99">
        <f ca="1" t="shared" si="51"/>
        <v>33</v>
      </c>
      <c r="AX51" s="99">
        <f ca="1" t="shared" si="52"/>
        <v>22</v>
      </c>
      <c r="AY51" s="99">
        <f ca="1" t="shared" si="53"/>
        <v>1665</v>
      </c>
      <c r="BA51" s="105">
        <v>47</v>
      </c>
      <c r="BB51" s="105">
        <f ca="1" t="shared" si="120"/>
        <v>35</v>
      </c>
      <c r="BC51" s="105">
        <f ca="1" t="shared" si="88"/>
        <v>24</v>
      </c>
      <c r="BD51" s="105">
        <f ca="1" t="shared" si="89"/>
        <v>18</v>
      </c>
      <c r="BE51" s="105">
        <f ca="1" t="shared" si="90"/>
        <v>18</v>
      </c>
      <c r="BF51" s="105">
        <f ca="1" t="shared" si="91"/>
        <v>18</v>
      </c>
      <c r="BG51" s="105">
        <f ca="1" t="shared" si="92"/>
        <v>18</v>
      </c>
      <c r="BH51" s="105">
        <f ca="1" t="shared" si="93"/>
        <v>50</v>
      </c>
      <c r="BI51" s="105">
        <f ca="1" t="shared" si="94"/>
        <v>22</v>
      </c>
      <c r="BJ51" s="105">
        <f ca="1" t="shared" si="95"/>
        <v>42</v>
      </c>
      <c r="BK51" s="105">
        <f ca="1" t="shared" si="96"/>
        <v>28</v>
      </c>
      <c r="BL51" s="105">
        <f ca="1" t="shared" si="97"/>
        <v>2135</v>
      </c>
      <c r="BN51" s="111">
        <v>47</v>
      </c>
      <c r="BO51" s="111">
        <f ca="1" t="shared" si="98"/>
        <v>44</v>
      </c>
      <c r="BP51" s="111">
        <f ca="1" t="shared" si="99"/>
        <v>31</v>
      </c>
      <c r="BQ51" s="111">
        <f ca="1" t="shared" si="100"/>
        <v>23</v>
      </c>
      <c r="BR51" s="111">
        <f ca="1" t="shared" si="101"/>
        <v>23</v>
      </c>
      <c r="BS51" s="111">
        <f ca="1" t="shared" si="102"/>
        <v>23</v>
      </c>
      <c r="BT51" s="111">
        <f ca="1" t="shared" si="103"/>
        <v>23</v>
      </c>
      <c r="BU51" s="111">
        <f ca="1" t="shared" si="104"/>
        <v>64</v>
      </c>
      <c r="BV51" s="111">
        <f ca="1" t="shared" si="105"/>
        <v>28</v>
      </c>
      <c r="BW51" s="111">
        <f ca="1" t="shared" si="106"/>
        <v>54</v>
      </c>
      <c r="BX51" s="111">
        <f ca="1" t="shared" si="107"/>
        <v>36</v>
      </c>
      <c r="BY51" s="111">
        <f ca="1" t="shared" si="108"/>
        <v>2732</v>
      </c>
      <c r="CA51" s="117">
        <v>47</v>
      </c>
      <c r="CB51" s="117">
        <f ca="1" t="shared" si="109"/>
        <v>58</v>
      </c>
      <c r="CC51" s="117">
        <f ca="1" t="shared" si="110"/>
        <v>41</v>
      </c>
      <c r="CD51" s="117">
        <f ca="1" t="shared" si="111"/>
        <v>30</v>
      </c>
      <c r="CE51" s="117">
        <f ca="1" t="shared" si="112"/>
        <v>30</v>
      </c>
      <c r="CF51" s="117">
        <f ca="1" t="shared" si="113"/>
        <v>30</v>
      </c>
      <c r="CG51" s="117">
        <f ca="1" t="shared" si="114"/>
        <v>30</v>
      </c>
      <c r="CH51" s="117">
        <f ca="1" t="shared" si="115"/>
        <v>84</v>
      </c>
      <c r="CI51" s="117">
        <f ca="1" t="shared" si="116"/>
        <v>37</v>
      </c>
      <c r="CJ51" s="117">
        <f ca="1" t="shared" si="117"/>
        <v>71</v>
      </c>
      <c r="CK51" s="117">
        <f ca="1" t="shared" si="118"/>
        <v>47</v>
      </c>
      <c r="CL51" s="117">
        <f ca="1" t="shared" si="119"/>
        <v>3586</v>
      </c>
    </row>
    <row r="52" ht="16.5" spans="1:90">
      <c r="A52" s="78">
        <v>48</v>
      </c>
      <c r="B52" s="78">
        <f ca="1" t="shared" si="11"/>
        <v>14</v>
      </c>
      <c r="C52" s="78">
        <f ca="1" t="shared" si="12"/>
        <v>10</v>
      </c>
      <c r="D52" s="78">
        <f ca="1" t="shared" si="13"/>
        <v>7</v>
      </c>
      <c r="E52" s="78">
        <f ca="1" t="shared" si="14"/>
        <v>7</v>
      </c>
      <c r="F52" s="78">
        <f ca="1" t="shared" si="15"/>
        <v>7</v>
      </c>
      <c r="G52" s="78">
        <f ca="1" t="shared" si="16"/>
        <v>7</v>
      </c>
      <c r="H52" s="78">
        <f ca="1" t="shared" si="17"/>
        <v>20</v>
      </c>
      <c r="I52" s="78">
        <f ca="1" t="shared" si="18"/>
        <v>9</v>
      </c>
      <c r="J52" s="78">
        <f ca="1" t="shared" si="19"/>
        <v>17</v>
      </c>
      <c r="K52" s="78">
        <f ca="1" t="shared" si="20"/>
        <v>11</v>
      </c>
      <c r="L52" s="78">
        <f ca="1" t="shared" si="21"/>
        <v>854</v>
      </c>
      <c r="N52" s="87">
        <v>48</v>
      </c>
      <c r="O52" s="87">
        <f ca="1" t="shared" si="22"/>
        <v>17</v>
      </c>
      <c r="P52" s="87">
        <f ca="1" t="shared" si="23"/>
        <v>12</v>
      </c>
      <c r="Q52" s="87">
        <f ca="1" t="shared" si="24"/>
        <v>9</v>
      </c>
      <c r="R52" s="87">
        <f ca="1" t="shared" si="25"/>
        <v>9</v>
      </c>
      <c r="S52" s="87">
        <f ca="1" t="shared" si="26"/>
        <v>9</v>
      </c>
      <c r="T52" s="87">
        <f ca="1" t="shared" si="27"/>
        <v>9</v>
      </c>
      <c r="U52" s="87">
        <f ca="1" t="shared" si="28"/>
        <v>25</v>
      </c>
      <c r="V52" s="87">
        <f ca="1" t="shared" si="29"/>
        <v>11</v>
      </c>
      <c r="W52" s="87">
        <f ca="1" t="shared" si="30"/>
        <v>21</v>
      </c>
      <c r="X52" s="87">
        <f ca="1" t="shared" si="31"/>
        <v>14</v>
      </c>
      <c r="Y52" s="87">
        <f ca="1" t="shared" si="32"/>
        <v>1067</v>
      </c>
      <c r="AA52" s="93">
        <v>48</v>
      </c>
      <c r="AB52" s="93">
        <f ca="1" t="shared" si="33"/>
        <v>21</v>
      </c>
      <c r="AC52" s="93">
        <f ca="1" t="shared" si="34"/>
        <v>15</v>
      </c>
      <c r="AD52" s="93">
        <f ca="1" t="shared" si="35"/>
        <v>11</v>
      </c>
      <c r="AE52" s="93">
        <f ca="1" t="shared" si="36"/>
        <v>11</v>
      </c>
      <c r="AF52" s="93">
        <f ca="1" t="shared" si="37"/>
        <v>11</v>
      </c>
      <c r="AG52" s="93">
        <f ca="1" t="shared" si="38"/>
        <v>11</v>
      </c>
      <c r="AH52" s="93">
        <f ca="1" t="shared" si="39"/>
        <v>31</v>
      </c>
      <c r="AI52" s="93">
        <f ca="1" t="shared" si="40"/>
        <v>14</v>
      </c>
      <c r="AJ52" s="93">
        <f ca="1" t="shared" si="41"/>
        <v>26</v>
      </c>
      <c r="AK52" s="93">
        <f ca="1" t="shared" si="42"/>
        <v>17</v>
      </c>
      <c r="AL52" s="93">
        <f ca="1" t="shared" si="43"/>
        <v>1323</v>
      </c>
      <c r="AN52" s="99">
        <v>48</v>
      </c>
      <c r="AO52" s="99">
        <f ca="1">VLOOKUP(AN52,参照表!$A$1:参照表!$C$113,2,0)</f>
        <v>27</v>
      </c>
      <c r="AP52" s="99">
        <f ca="1" t="shared" si="44"/>
        <v>19</v>
      </c>
      <c r="AQ52" s="99">
        <f ca="1" t="shared" si="45"/>
        <v>14</v>
      </c>
      <c r="AR52" s="99">
        <f ca="1" t="shared" si="46"/>
        <v>14</v>
      </c>
      <c r="AS52" s="99">
        <f ca="1" t="shared" si="47"/>
        <v>14</v>
      </c>
      <c r="AT52" s="99">
        <f ca="1" t="shared" si="48"/>
        <v>14</v>
      </c>
      <c r="AU52" s="99">
        <f ca="1" t="shared" si="49"/>
        <v>39</v>
      </c>
      <c r="AV52" s="99">
        <f ca="1" t="shared" si="50"/>
        <v>17</v>
      </c>
      <c r="AW52" s="99">
        <f ca="1" t="shared" si="51"/>
        <v>33</v>
      </c>
      <c r="AX52" s="99">
        <f ca="1" t="shared" si="52"/>
        <v>22</v>
      </c>
      <c r="AY52" s="99">
        <f ca="1" t="shared" si="53"/>
        <v>1665</v>
      </c>
      <c r="BA52" s="105">
        <v>48</v>
      </c>
      <c r="BB52" s="105">
        <f ca="1" t="shared" si="120"/>
        <v>35</v>
      </c>
      <c r="BC52" s="105">
        <f ca="1" t="shared" si="88"/>
        <v>24</v>
      </c>
      <c r="BD52" s="105">
        <f ca="1" t="shared" si="89"/>
        <v>18</v>
      </c>
      <c r="BE52" s="105">
        <f ca="1" t="shared" si="90"/>
        <v>18</v>
      </c>
      <c r="BF52" s="105">
        <f ca="1" t="shared" si="91"/>
        <v>18</v>
      </c>
      <c r="BG52" s="105">
        <f ca="1" t="shared" si="92"/>
        <v>18</v>
      </c>
      <c r="BH52" s="105">
        <f ca="1" t="shared" si="93"/>
        <v>50</v>
      </c>
      <c r="BI52" s="105">
        <f ca="1" t="shared" si="94"/>
        <v>22</v>
      </c>
      <c r="BJ52" s="105">
        <f ca="1" t="shared" si="95"/>
        <v>42</v>
      </c>
      <c r="BK52" s="105">
        <f ca="1" t="shared" si="96"/>
        <v>28</v>
      </c>
      <c r="BL52" s="105">
        <f ca="1" t="shared" si="97"/>
        <v>2135</v>
      </c>
      <c r="BN52" s="111">
        <v>48</v>
      </c>
      <c r="BO52" s="111">
        <f ca="1" t="shared" si="98"/>
        <v>44</v>
      </c>
      <c r="BP52" s="111">
        <f ca="1" t="shared" si="99"/>
        <v>31</v>
      </c>
      <c r="BQ52" s="111">
        <f ca="1" t="shared" si="100"/>
        <v>23</v>
      </c>
      <c r="BR52" s="111">
        <f ca="1" t="shared" si="101"/>
        <v>23</v>
      </c>
      <c r="BS52" s="111">
        <f ca="1" t="shared" si="102"/>
        <v>23</v>
      </c>
      <c r="BT52" s="111">
        <f ca="1" t="shared" si="103"/>
        <v>23</v>
      </c>
      <c r="BU52" s="111">
        <f ca="1" t="shared" si="104"/>
        <v>64</v>
      </c>
      <c r="BV52" s="111">
        <f ca="1" t="shared" si="105"/>
        <v>28</v>
      </c>
      <c r="BW52" s="111">
        <f ca="1" t="shared" si="106"/>
        <v>54</v>
      </c>
      <c r="BX52" s="111">
        <f ca="1" t="shared" si="107"/>
        <v>36</v>
      </c>
      <c r="BY52" s="111">
        <f ca="1" t="shared" si="108"/>
        <v>2732</v>
      </c>
      <c r="CA52" s="117">
        <v>48</v>
      </c>
      <c r="CB52" s="117">
        <f ca="1" t="shared" si="109"/>
        <v>58</v>
      </c>
      <c r="CC52" s="117">
        <f ca="1" t="shared" si="110"/>
        <v>41</v>
      </c>
      <c r="CD52" s="117">
        <f ca="1" t="shared" si="111"/>
        <v>30</v>
      </c>
      <c r="CE52" s="117">
        <f ca="1" t="shared" si="112"/>
        <v>30</v>
      </c>
      <c r="CF52" s="117">
        <f ca="1" t="shared" si="113"/>
        <v>30</v>
      </c>
      <c r="CG52" s="117">
        <f ca="1" t="shared" si="114"/>
        <v>30</v>
      </c>
      <c r="CH52" s="117">
        <f ca="1" t="shared" si="115"/>
        <v>84</v>
      </c>
      <c r="CI52" s="117">
        <f ca="1" t="shared" si="116"/>
        <v>37</v>
      </c>
      <c r="CJ52" s="117">
        <f ca="1" t="shared" si="117"/>
        <v>71</v>
      </c>
      <c r="CK52" s="117">
        <f ca="1" t="shared" si="118"/>
        <v>47</v>
      </c>
      <c r="CL52" s="117">
        <f ca="1" t="shared" si="119"/>
        <v>3586</v>
      </c>
    </row>
    <row r="53" ht="16.5" spans="1:90">
      <c r="A53" s="78">
        <v>49</v>
      </c>
      <c r="B53" s="78">
        <f ca="1" t="shared" si="11"/>
        <v>14</v>
      </c>
      <c r="C53" s="78">
        <f ca="1" t="shared" si="12"/>
        <v>10</v>
      </c>
      <c r="D53" s="78">
        <f ca="1" t="shared" si="13"/>
        <v>7</v>
      </c>
      <c r="E53" s="78">
        <f ca="1" t="shared" si="14"/>
        <v>7</v>
      </c>
      <c r="F53" s="78">
        <f ca="1" t="shared" si="15"/>
        <v>7</v>
      </c>
      <c r="G53" s="78">
        <f ca="1" t="shared" si="16"/>
        <v>7</v>
      </c>
      <c r="H53" s="78">
        <f ca="1" t="shared" si="17"/>
        <v>20</v>
      </c>
      <c r="I53" s="78">
        <f ca="1" t="shared" si="18"/>
        <v>9</v>
      </c>
      <c r="J53" s="78">
        <f ca="1" t="shared" si="19"/>
        <v>17</v>
      </c>
      <c r="K53" s="78">
        <f ca="1" t="shared" si="20"/>
        <v>11</v>
      </c>
      <c r="L53" s="78">
        <f ca="1" t="shared" si="21"/>
        <v>854</v>
      </c>
      <c r="N53" s="87">
        <v>49</v>
      </c>
      <c r="O53" s="87">
        <f ca="1" t="shared" si="22"/>
        <v>17</v>
      </c>
      <c r="P53" s="87">
        <f ca="1" t="shared" si="23"/>
        <v>12</v>
      </c>
      <c r="Q53" s="87">
        <f ca="1" t="shared" si="24"/>
        <v>9</v>
      </c>
      <c r="R53" s="87">
        <f ca="1" t="shared" si="25"/>
        <v>9</v>
      </c>
      <c r="S53" s="87">
        <f ca="1" t="shared" si="26"/>
        <v>9</v>
      </c>
      <c r="T53" s="87">
        <f ca="1" t="shared" si="27"/>
        <v>9</v>
      </c>
      <c r="U53" s="87">
        <f ca="1" t="shared" si="28"/>
        <v>25</v>
      </c>
      <c r="V53" s="87">
        <f ca="1" t="shared" si="29"/>
        <v>11</v>
      </c>
      <c r="W53" s="87">
        <f ca="1" t="shared" si="30"/>
        <v>21</v>
      </c>
      <c r="X53" s="87">
        <f ca="1" t="shared" si="31"/>
        <v>14</v>
      </c>
      <c r="Y53" s="87">
        <f ca="1" t="shared" si="32"/>
        <v>1067</v>
      </c>
      <c r="AA53" s="93">
        <v>49</v>
      </c>
      <c r="AB53" s="93">
        <f ca="1" t="shared" si="33"/>
        <v>21</v>
      </c>
      <c r="AC53" s="93">
        <f ca="1" t="shared" si="34"/>
        <v>15</v>
      </c>
      <c r="AD53" s="93">
        <f ca="1" t="shared" si="35"/>
        <v>11</v>
      </c>
      <c r="AE53" s="93">
        <f ca="1" t="shared" si="36"/>
        <v>11</v>
      </c>
      <c r="AF53" s="93">
        <f ca="1" t="shared" si="37"/>
        <v>11</v>
      </c>
      <c r="AG53" s="93">
        <f ca="1" t="shared" si="38"/>
        <v>11</v>
      </c>
      <c r="AH53" s="93">
        <f ca="1" t="shared" si="39"/>
        <v>31</v>
      </c>
      <c r="AI53" s="93">
        <f ca="1" t="shared" si="40"/>
        <v>14</v>
      </c>
      <c r="AJ53" s="93">
        <f ca="1" t="shared" si="41"/>
        <v>26</v>
      </c>
      <c r="AK53" s="93">
        <f ca="1" t="shared" si="42"/>
        <v>17</v>
      </c>
      <c r="AL53" s="93">
        <f ca="1" t="shared" si="43"/>
        <v>1323</v>
      </c>
      <c r="AN53" s="99">
        <v>49</v>
      </c>
      <c r="AO53" s="99">
        <f ca="1">VLOOKUP(AN53,参照表!$A$1:参照表!$C$113,2,0)</f>
        <v>27</v>
      </c>
      <c r="AP53" s="99">
        <f ca="1" t="shared" si="44"/>
        <v>19</v>
      </c>
      <c r="AQ53" s="99">
        <f ca="1" t="shared" si="45"/>
        <v>14</v>
      </c>
      <c r="AR53" s="99">
        <f ca="1" t="shared" si="46"/>
        <v>14</v>
      </c>
      <c r="AS53" s="99">
        <f ca="1" t="shared" si="47"/>
        <v>14</v>
      </c>
      <c r="AT53" s="99">
        <f ca="1" t="shared" si="48"/>
        <v>14</v>
      </c>
      <c r="AU53" s="99">
        <f ca="1" t="shared" si="49"/>
        <v>39</v>
      </c>
      <c r="AV53" s="99">
        <f ca="1" t="shared" si="50"/>
        <v>17</v>
      </c>
      <c r="AW53" s="99">
        <f ca="1" t="shared" si="51"/>
        <v>33</v>
      </c>
      <c r="AX53" s="99">
        <f ca="1" t="shared" si="52"/>
        <v>22</v>
      </c>
      <c r="AY53" s="99">
        <f ca="1" t="shared" si="53"/>
        <v>1665</v>
      </c>
      <c r="BA53" s="105">
        <v>49</v>
      </c>
      <c r="BB53" s="105">
        <f ca="1" t="shared" si="120"/>
        <v>35</v>
      </c>
      <c r="BC53" s="105">
        <f ca="1" t="shared" si="88"/>
        <v>24</v>
      </c>
      <c r="BD53" s="105">
        <f ca="1" t="shared" si="89"/>
        <v>18</v>
      </c>
      <c r="BE53" s="105">
        <f ca="1" t="shared" si="90"/>
        <v>18</v>
      </c>
      <c r="BF53" s="105">
        <f ca="1" t="shared" si="91"/>
        <v>18</v>
      </c>
      <c r="BG53" s="105">
        <f ca="1" t="shared" si="92"/>
        <v>18</v>
      </c>
      <c r="BH53" s="105">
        <f ca="1" t="shared" si="93"/>
        <v>50</v>
      </c>
      <c r="BI53" s="105">
        <f ca="1" t="shared" si="94"/>
        <v>22</v>
      </c>
      <c r="BJ53" s="105">
        <f ca="1" t="shared" si="95"/>
        <v>42</v>
      </c>
      <c r="BK53" s="105">
        <f ca="1" t="shared" si="96"/>
        <v>28</v>
      </c>
      <c r="BL53" s="105">
        <f ca="1" t="shared" si="97"/>
        <v>2135</v>
      </c>
      <c r="BN53" s="111">
        <v>49</v>
      </c>
      <c r="BO53" s="111">
        <f ca="1" t="shared" si="98"/>
        <v>44</v>
      </c>
      <c r="BP53" s="111">
        <f ca="1" t="shared" si="99"/>
        <v>31</v>
      </c>
      <c r="BQ53" s="111">
        <f ca="1" t="shared" si="100"/>
        <v>23</v>
      </c>
      <c r="BR53" s="111">
        <f ca="1" t="shared" si="101"/>
        <v>23</v>
      </c>
      <c r="BS53" s="111">
        <f ca="1" t="shared" si="102"/>
        <v>23</v>
      </c>
      <c r="BT53" s="111">
        <f ca="1" t="shared" si="103"/>
        <v>23</v>
      </c>
      <c r="BU53" s="111">
        <f ca="1" t="shared" si="104"/>
        <v>64</v>
      </c>
      <c r="BV53" s="111">
        <f ca="1" t="shared" si="105"/>
        <v>28</v>
      </c>
      <c r="BW53" s="111">
        <f ca="1" t="shared" si="106"/>
        <v>54</v>
      </c>
      <c r="BX53" s="111">
        <f ca="1" t="shared" si="107"/>
        <v>36</v>
      </c>
      <c r="BY53" s="111">
        <f ca="1" t="shared" si="108"/>
        <v>2732</v>
      </c>
      <c r="CA53" s="117">
        <v>49</v>
      </c>
      <c r="CB53" s="117">
        <f ca="1" t="shared" si="109"/>
        <v>58</v>
      </c>
      <c r="CC53" s="117">
        <f ca="1" t="shared" si="110"/>
        <v>41</v>
      </c>
      <c r="CD53" s="117">
        <f ca="1" t="shared" si="111"/>
        <v>30</v>
      </c>
      <c r="CE53" s="117">
        <f ca="1" t="shared" si="112"/>
        <v>30</v>
      </c>
      <c r="CF53" s="117">
        <f ca="1" t="shared" si="113"/>
        <v>30</v>
      </c>
      <c r="CG53" s="117">
        <f ca="1" t="shared" si="114"/>
        <v>30</v>
      </c>
      <c r="CH53" s="117">
        <f ca="1" t="shared" si="115"/>
        <v>84</v>
      </c>
      <c r="CI53" s="117">
        <f ca="1" t="shared" si="116"/>
        <v>37</v>
      </c>
      <c r="CJ53" s="117">
        <f ca="1" t="shared" si="117"/>
        <v>71</v>
      </c>
      <c r="CK53" s="117">
        <f ca="1" t="shared" si="118"/>
        <v>47</v>
      </c>
      <c r="CL53" s="117">
        <f ca="1" t="shared" si="119"/>
        <v>3586</v>
      </c>
    </row>
    <row r="54" ht="16.5" spans="1:90">
      <c r="A54" s="78">
        <v>50</v>
      </c>
      <c r="B54" s="78">
        <f ca="1" t="shared" si="11"/>
        <v>15</v>
      </c>
      <c r="C54" s="78">
        <f ca="1" t="shared" si="12"/>
        <v>11</v>
      </c>
      <c r="D54" s="78">
        <f ca="1" t="shared" si="13"/>
        <v>8</v>
      </c>
      <c r="E54" s="78">
        <f ca="1" t="shared" si="14"/>
        <v>8</v>
      </c>
      <c r="F54" s="78">
        <f ca="1" t="shared" si="15"/>
        <v>8</v>
      </c>
      <c r="G54" s="78">
        <f ca="1" t="shared" si="16"/>
        <v>8</v>
      </c>
      <c r="H54" s="78">
        <f ca="1" t="shared" si="17"/>
        <v>22</v>
      </c>
      <c r="I54" s="78">
        <f ca="1" t="shared" si="18"/>
        <v>9</v>
      </c>
      <c r="J54" s="78">
        <f ca="1" t="shared" si="19"/>
        <v>19</v>
      </c>
      <c r="K54" s="78">
        <f ca="1" t="shared" si="20"/>
        <v>13</v>
      </c>
      <c r="L54" s="78">
        <f ca="1" t="shared" si="21"/>
        <v>949</v>
      </c>
      <c r="N54" s="87">
        <v>50</v>
      </c>
      <c r="O54" s="87">
        <f ca="1" t="shared" si="22"/>
        <v>19</v>
      </c>
      <c r="P54" s="87">
        <f ca="1" t="shared" si="23"/>
        <v>13</v>
      </c>
      <c r="Q54" s="87">
        <f ca="1" t="shared" si="24"/>
        <v>10</v>
      </c>
      <c r="R54" s="87">
        <f ca="1" t="shared" si="25"/>
        <v>10</v>
      </c>
      <c r="S54" s="87">
        <f ca="1" t="shared" si="26"/>
        <v>10</v>
      </c>
      <c r="T54" s="87">
        <f ca="1" t="shared" si="27"/>
        <v>10</v>
      </c>
      <c r="U54" s="87">
        <f ca="1" t="shared" si="28"/>
        <v>28</v>
      </c>
      <c r="V54" s="87">
        <f ca="1" t="shared" si="29"/>
        <v>12</v>
      </c>
      <c r="W54" s="87">
        <f ca="1" t="shared" si="30"/>
        <v>24</v>
      </c>
      <c r="X54" s="87">
        <f ca="1" t="shared" si="31"/>
        <v>16</v>
      </c>
      <c r="Y54" s="87">
        <f ca="1" t="shared" si="32"/>
        <v>1186</v>
      </c>
      <c r="AA54" s="93">
        <v>50</v>
      </c>
      <c r="AB54" s="93">
        <f ca="1" t="shared" si="33"/>
        <v>24</v>
      </c>
      <c r="AC54" s="93">
        <f ca="1" t="shared" si="34"/>
        <v>17</v>
      </c>
      <c r="AD54" s="93">
        <f ca="1" t="shared" si="35"/>
        <v>12</v>
      </c>
      <c r="AE54" s="93">
        <f ca="1" t="shared" si="36"/>
        <v>12</v>
      </c>
      <c r="AF54" s="93">
        <f ca="1" t="shared" si="37"/>
        <v>12</v>
      </c>
      <c r="AG54" s="93">
        <f ca="1" t="shared" si="38"/>
        <v>12</v>
      </c>
      <c r="AH54" s="93">
        <f ca="1" t="shared" si="39"/>
        <v>34</v>
      </c>
      <c r="AI54" s="93">
        <f ca="1" t="shared" si="40"/>
        <v>14</v>
      </c>
      <c r="AJ54" s="93">
        <f ca="1" t="shared" si="41"/>
        <v>29</v>
      </c>
      <c r="AK54" s="93">
        <f ca="1" t="shared" si="42"/>
        <v>20</v>
      </c>
      <c r="AL54" s="93">
        <f ca="1" t="shared" si="43"/>
        <v>1471</v>
      </c>
      <c r="AN54" s="99">
        <v>50</v>
      </c>
      <c r="AO54" s="99">
        <f ca="1">VLOOKUP(AN54,参照表!$A$1:参照表!$C$113,2,0)</f>
        <v>30</v>
      </c>
      <c r="AP54" s="99">
        <f ca="1" t="shared" si="44"/>
        <v>21</v>
      </c>
      <c r="AQ54" s="99">
        <f ca="1" t="shared" si="45"/>
        <v>15</v>
      </c>
      <c r="AR54" s="99">
        <f ca="1" t="shared" si="46"/>
        <v>15</v>
      </c>
      <c r="AS54" s="99">
        <f ca="1" t="shared" si="47"/>
        <v>15</v>
      </c>
      <c r="AT54" s="99">
        <f ca="1" t="shared" si="48"/>
        <v>15</v>
      </c>
      <c r="AU54" s="99">
        <f ca="1" t="shared" si="49"/>
        <v>43</v>
      </c>
      <c r="AV54" s="99">
        <f ca="1" t="shared" si="50"/>
        <v>18</v>
      </c>
      <c r="AW54" s="99">
        <f ca="1" t="shared" si="51"/>
        <v>37</v>
      </c>
      <c r="AX54" s="99">
        <f ca="1" t="shared" si="52"/>
        <v>25</v>
      </c>
      <c r="AY54" s="99">
        <f ca="1" t="shared" si="53"/>
        <v>1850</v>
      </c>
      <c r="BA54" s="105">
        <v>50</v>
      </c>
      <c r="BB54" s="105">
        <f ca="1" t="shared" si="120"/>
        <v>38</v>
      </c>
      <c r="BC54" s="105">
        <f ca="1" t="shared" si="88"/>
        <v>27</v>
      </c>
      <c r="BD54" s="105">
        <f ca="1" t="shared" si="89"/>
        <v>19</v>
      </c>
      <c r="BE54" s="105">
        <f ca="1" t="shared" si="90"/>
        <v>19</v>
      </c>
      <c r="BF54" s="105">
        <f ca="1" t="shared" si="91"/>
        <v>19</v>
      </c>
      <c r="BG54" s="105">
        <f ca="1" t="shared" si="92"/>
        <v>19</v>
      </c>
      <c r="BH54" s="105">
        <f ca="1" t="shared" si="93"/>
        <v>55</v>
      </c>
      <c r="BI54" s="105">
        <f ca="1" t="shared" si="94"/>
        <v>23</v>
      </c>
      <c r="BJ54" s="105">
        <f ca="1" t="shared" si="95"/>
        <v>47</v>
      </c>
      <c r="BK54" s="105">
        <f ca="1" t="shared" si="96"/>
        <v>32</v>
      </c>
      <c r="BL54" s="105">
        <f ca="1" t="shared" si="97"/>
        <v>2372</v>
      </c>
      <c r="BN54" s="111">
        <v>50</v>
      </c>
      <c r="BO54" s="111">
        <f ca="1" t="shared" si="98"/>
        <v>49</v>
      </c>
      <c r="BP54" s="111">
        <f ca="1" t="shared" si="99"/>
        <v>34</v>
      </c>
      <c r="BQ54" s="111">
        <f ca="1" t="shared" si="100"/>
        <v>25</v>
      </c>
      <c r="BR54" s="111">
        <f ca="1" t="shared" si="101"/>
        <v>25</v>
      </c>
      <c r="BS54" s="111">
        <f ca="1" t="shared" si="102"/>
        <v>25</v>
      </c>
      <c r="BT54" s="111">
        <f ca="1" t="shared" si="103"/>
        <v>25</v>
      </c>
      <c r="BU54" s="111">
        <f ca="1" t="shared" si="104"/>
        <v>71</v>
      </c>
      <c r="BV54" s="111">
        <f ca="1" t="shared" si="105"/>
        <v>30</v>
      </c>
      <c r="BW54" s="111">
        <f ca="1" t="shared" si="106"/>
        <v>61</v>
      </c>
      <c r="BX54" s="111">
        <f ca="1" t="shared" si="107"/>
        <v>41</v>
      </c>
      <c r="BY54" s="111">
        <f ca="1" t="shared" si="108"/>
        <v>3036</v>
      </c>
      <c r="CA54" s="117">
        <v>50</v>
      </c>
      <c r="CB54" s="117">
        <f ca="1" t="shared" si="109"/>
        <v>65</v>
      </c>
      <c r="CC54" s="117">
        <f ca="1" t="shared" si="110"/>
        <v>45</v>
      </c>
      <c r="CD54" s="117">
        <f ca="1" t="shared" si="111"/>
        <v>32</v>
      </c>
      <c r="CE54" s="117">
        <f ca="1" t="shared" si="112"/>
        <v>32</v>
      </c>
      <c r="CF54" s="117">
        <f ca="1" t="shared" si="113"/>
        <v>32</v>
      </c>
      <c r="CG54" s="117">
        <f ca="1" t="shared" si="114"/>
        <v>32</v>
      </c>
      <c r="CH54" s="117">
        <f ca="1" t="shared" si="115"/>
        <v>93</v>
      </c>
      <c r="CI54" s="117">
        <f ca="1" t="shared" si="116"/>
        <v>39</v>
      </c>
      <c r="CJ54" s="117">
        <f ca="1" t="shared" si="117"/>
        <v>80</v>
      </c>
      <c r="CK54" s="117">
        <f ca="1" t="shared" si="118"/>
        <v>54</v>
      </c>
      <c r="CL54" s="117">
        <f ca="1" t="shared" si="119"/>
        <v>3985</v>
      </c>
    </row>
    <row r="55" ht="16.5" spans="1:90">
      <c r="A55" s="78">
        <v>51</v>
      </c>
      <c r="B55" s="78">
        <f ca="1" t="shared" si="11"/>
        <v>15</v>
      </c>
      <c r="C55" s="78">
        <f ca="1" t="shared" si="12"/>
        <v>11</v>
      </c>
      <c r="D55" s="78">
        <f ca="1" t="shared" si="13"/>
        <v>8</v>
      </c>
      <c r="E55" s="78">
        <f ca="1" t="shared" si="14"/>
        <v>8</v>
      </c>
      <c r="F55" s="78">
        <f ca="1" t="shared" si="15"/>
        <v>8</v>
      </c>
      <c r="G55" s="78">
        <f ca="1" t="shared" si="16"/>
        <v>8</v>
      </c>
      <c r="H55" s="78">
        <f ca="1" t="shared" si="17"/>
        <v>22</v>
      </c>
      <c r="I55" s="78">
        <f ca="1" t="shared" si="18"/>
        <v>9</v>
      </c>
      <c r="J55" s="78">
        <f ca="1" t="shared" si="19"/>
        <v>19</v>
      </c>
      <c r="K55" s="78">
        <f ca="1" t="shared" si="20"/>
        <v>13</v>
      </c>
      <c r="L55" s="78">
        <f ca="1" t="shared" si="21"/>
        <v>949</v>
      </c>
      <c r="N55" s="87">
        <v>51</v>
      </c>
      <c r="O55" s="87">
        <f ca="1" t="shared" si="22"/>
        <v>19</v>
      </c>
      <c r="P55" s="87">
        <f ca="1" t="shared" si="23"/>
        <v>13</v>
      </c>
      <c r="Q55" s="87">
        <f ca="1" t="shared" si="24"/>
        <v>10</v>
      </c>
      <c r="R55" s="87">
        <f ca="1" t="shared" si="25"/>
        <v>10</v>
      </c>
      <c r="S55" s="87">
        <f ca="1" t="shared" si="26"/>
        <v>10</v>
      </c>
      <c r="T55" s="87">
        <f ca="1" t="shared" si="27"/>
        <v>10</v>
      </c>
      <c r="U55" s="87">
        <f ca="1" t="shared" si="28"/>
        <v>28</v>
      </c>
      <c r="V55" s="87">
        <f ca="1" t="shared" si="29"/>
        <v>12</v>
      </c>
      <c r="W55" s="87">
        <f ca="1" t="shared" si="30"/>
        <v>24</v>
      </c>
      <c r="X55" s="87">
        <f ca="1" t="shared" si="31"/>
        <v>16</v>
      </c>
      <c r="Y55" s="87">
        <f ca="1" t="shared" si="32"/>
        <v>1186</v>
      </c>
      <c r="AA55" s="93">
        <v>51</v>
      </c>
      <c r="AB55" s="93">
        <f ca="1" t="shared" si="33"/>
        <v>24</v>
      </c>
      <c r="AC55" s="93">
        <f ca="1" t="shared" si="34"/>
        <v>17</v>
      </c>
      <c r="AD55" s="93">
        <f ca="1" t="shared" si="35"/>
        <v>12</v>
      </c>
      <c r="AE55" s="93">
        <f ca="1" t="shared" si="36"/>
        <v>12</v>
      </c>
      <c r="AF55" s="93">
        <f ca="1" t="shared" si="37"/>
        <v>12</v>
      </c>
      <c r="AG55" s="93">
        <f ca="1" t="shared" si="38"/>
        <v>12</v>
      </c>
      <c r="AH55" s="93">
        <f ca="1" t="shared" si="39"/>
        <v>34</v>
      </c>
      <c r="AI55" s="93">
        <f ca="1" t="shared" si="40"/>
        <v>14</v>
      </c>
      <c r="AJ55" s="93">
        <f ca="1" t="shared" si="41"/>
        <v>29</v>
      </c>
      <c r="AK55" s="93">
        <f ca="1" t="shared" si="42"/>
        <v>20</v>
      </c>
      <c r="AL55" s="93">
        <f ca="1" t="shared" si="43"/>
        <v>1471</v>
      </c>
      <c r="AN55" s="99">
        <v>51</v>
      </c>
      <c r="AO55" s="99">
        <f ca="1">VLOOKUP(AN55,参照表!$A$1:参照表!$C$113,2,0)</f>
        <v>30</v>
      </c>
      <c r="AP55" s="99">
        <f ca="1" t="shared" si="44"/>
        <v>21</v>
      </c>
      <c r="AQ55" s="99">
        <f ca="1" t="shared" si="45"/>
        <v>15</v>
      </c>
      <c r="AR55" s="99">
        <f ca="1" t="shared" si="46"/>
        <v>15</v>
      </c>
      <c r="AS55" s="99">
        <f ca="1" t="shared" si="47"/>
        <v>15</v>
      </c>
      <c r="AT55" s="99">
        <f ca="1" t="shared" si="48"/>
        <v>15</v>
      </c>
      <c r="AU55" s="99">
        <f ca="1" t="shared" si="49"/>
        <v>43</v>
      </c>
      <c r="AV55" s="99">
        <f ca="1" t="shared" si="50"/>
        <v>18</v>
      </c>
      <c r="AW55" s="99">
        <f ca="1" t="shared" si="51"/>
        <v>37</v>
      </c>
      <c r="AX55" s="99">
        <f ca="1" t="shared" si="52"/>
        <v>25</v>
      </c>
      <c r="AY55" s="99">
        <f ca="1" t="shared" si="53"/>
        <v>1850</v>
      </c>
      <c r="BA55" s="105">
        <v>51</v>
      </c>
      <c r="BB55" s="105">
        <f ca="1" t="shared" si="120"/>
        <v>38</v>
      </c>
      <c r="BC55" s="105">
        <f ca="1" t="shared" si="88"/>
        <v>27</v>
      </c>
      <c r="BD55" s="105">
        <f ca="1" t="shared" si="89"/>
        <v>19</v>
      </c>
      <c r="BE55" s="105">
        <f ca="1" t="shared" si="90"/>
        <v>19</v>
      </c>
      <c r="BF55" s="105">
        <f ca="1" t="shared" si="91"/>
        <v>19</v>
      </c>
      <c r="BG55" s="105">
        <f ca="1" t="shared" si="92"/>
        <v>19</v>
      </c>
      <c r="BH55" s="105">
        <f ca="1" t="shared" si="93"/>
        <v>55</v>
      </c>
      <c r="BI55" s="105">
        <f ca="1" t="shared" si="94"/>
        <v>23</v>
      </c>
      <c r="BJ55" s="105">
        <f ca="1" t="shared" si="95"/>
        <v>47</v>
      </c>
      <c r="BK55" s="105">
        <f ca="1" t="shared" si="96"/>
        <v>32</v>
      </c>
      <c r="BL55" s="105">
        <f ca="1" t="shared" si="97"/>
        <v>2372</v>
      </c>
      <c r="BN55" s="111">
        <v>51</v>
      </c>
      <c r="BO55" s="111">
        <f ca="1" t="shared" si="98"/>
        <v>49</v>
      </c>
      <c r="BP55" s="111">
        <f ca="1" t="shared" si="99"/>
        <v>34</v>
      </c>
      <c r="BQ55" s="111">
        <f ca="1" t="shared" si="100"/>
        <v>25</v>
      </c>
      <c r="BR55" s="111">
        <f ca="1" t="shared" si="101"/>
        <v>25</v>
      </c>
      <c r="BS55" s="111">
        <f ca="1" t="shared" si="102"/>
        <v>25</v>
      </c>
      <c r="BT55" s="111">
        <f ca="1" t="shared" si="103"/>
        <v>25</v>
      </c>
      <c r="BU55" s="111">
        <f ca="1" t="shared" si="104"/>
        <v>71</v>
      </c>
      <c r="BV55" s="111">
        <f ca="1" t="shared" si="105"/>
        <v>30</v>
      </c>
      <c r="BW55" s="111">
        <f ca="1" t="shared" si="106"/>
        <v>61</v>
      </c>
      <c r="BX55" s="111">
        <f ca="1" t="shared" si="107"/>
        <v>41</v>
      </c>
      <c r="BY55" s="111">
        <f ca="1" t="shared" si="108"/>
        <v>3036</v>
      </c>
      <c r="CA55" s="117">
        <v>51</v>
      </c>
      <c r="CB55" s="117">
        <f ca="1" t="shared" si="109"/>
        <v>65</v>
      </c>
      <c r="CC55" s="117">
        <f ca="1" t="shared" si="110"/>
        <v>45</v>
      </c>
      <c r="CD55" s="117">
        <f ca="1" t="shared" si="111"/>
        <v>32</v>
      </c>
      <c r="CE55" s="117">
        <f ca="1" t="shared" si="112"/>
        <v>32</v>
      </c>
      <c r="CF55" s="117">
        <f ca="1" t="shared" si="113"/>
        <v>32</v>
      </c>
      <c r="CG55" s="117">
        <f ca="1" t="shared" si="114"/>
        <v>32</v>
      </c>
      <c r="CH55" s="117">
        <f ca="1" t="shared" si="115"/>
        <v>93</v>
      </c>
      <c r="CI55" s="117">
        <f ca="1" t="shared" si="116"/>
        <v>39</v>
      </c>
      <c r="CJ55" s="117">
        <f ca="1" t="shared" si="117"/>
        <v>80</v>
      </c>
      <c r="CK55" s="117">
        <f ca="1" t="shared" si="118"/>
        <v>54</v>
      </c>
      <c r="CL55" s="117">
        <f ca="1" t="shared" si="119"/>
        <v>3985</v>
      </c>
    </row>
    <row r="56" ht="16.5" spans="1:90">
      <c r="A56" s="78">
        <v>52</v>
      </c>
      <c r="B56" s="78">
        <f ca="1" t="shared" si="11"/>
        <v>15</v>
      </c>
      <c r="C56" s="78">
        <f ca="1" t="shared" si="12"/>
        <v>11</v>
      </c>
      <c r="D56" s="78">
        <f ca="1" t="shared" si="13"/>
        <v>8</v>
      </c>
      <c r="E56" s="78">
        <f ca="1" t="shared" si="14"/>
        <v>8</v>
      </c>
      <c r="F56" s="78">
        <f ca="1" t="shared" si="15"/>
        <v>8</v>
      </c>
      <c r="G56" s="78">
        <f ca="1" t="shared" si="16"/>
        <v>8</v>
      </c>
      <c r="H56" s="78">
        <f ca="1" t="shared" si="17"/>
        <v>22</v>
      </c>
      <c r="I56" s="78">
        <f ca="1" t="shared" si="18"/>
        <v>9</v>
      </c>
      <c r="J56" s="78">
        <f ca="1" t="shared" si="19"/>
        <v>19</v>
      </c>
      <c r="K56" s="78">
        <f ca="1" t="shared" si="20"/>
        <v>13</v>
      </c>
      <c r="L56" s="78">
        <f ca="1" t="shared" si="21"/>
        <v>949</v>
      </c>
      <c r="N56" s="87">
        <v>52</v>
      </c>
      <c r="O56" s="87">
        <f ca="1" t="shared" si="22"/>
        <v>19</v>
      </c>
      <c r="P56" s="87">
        <f ca="1" t="shared" si="23"/>
        <v>13</v>
      </c>
      <c r="Q56" s="87">
        <f ca="1" t="shared" si="24"/>
        <v>10</v>
      </c>
      <c r="R56" s="87">
        <f ca="1" t="shared" si="25"/>
        <v>10</v>
      </c>
      <c r="S56" s="87">
        <f ca="1" t="shared" si="26"/>
        <v>10</v>
      </c>
      <c r="T56" s="87">
        <f ca="1" t="shared" si="27"/>
        <v>10</v>
      </c>
      <c r="U56" s="87">
        <f ca="1" t="shared" si="28"/>
        <v>28</v>
      </c>
      <c r="V56" s="87">
        <f ca="1" t="shared" si="29"/>
        <v>12</v>
      </c>
      <c r="W56" s="87">
        <f ca="1" t="shared" si="30"/>
        <v>24</v>
      </c>
      <c r="X56" s="87">
        <f ca="1" t="shared" si="31"/>
        <v>16</v>
      </c>
      <c r="Y56" s="87">
        <f ca="1" t="shared" si="32"/>
        <v>1186</v>
      </c>
      <c r="AA56" s="93">
        <v>52</v>
      </c>
      <c r="AB56" s="93">
        <f ca="1" t="shared" si="33"/>
        <v>24</v>
      </c>
      <c r="AC56" s="93">
        <f ca="1" t="shared" si="34"/>
        <v>17</v>
      </c>
      <c r="AD56" s="93">
        <f ca="1" t="shared" si="35"/>
        <v>12</v>
      </c>
      <c r="AE56" s="93">
        <f ca="1" t="shared" si="36"/>
        <v>12</v>
      </c>
      <c r="AF56" s="93">
        <f ca="1" t="shared" si="37"/>
        <v>12</v>
      </c>
      <c r="AG56" s="93">
        <f ca="1" t="shared" si="38"/>
        <v>12</v>
      </c>
      <c r="AH56" s="93">
        <f ca="1" t="shared" si="39"/>
        <v>34</v>
      </c>
      <c r="AI56" s="93">
        <f ca="1" t="shared" si="40"/>
        <v>14</v>
      </c>
      <c r="AJ56" s="93">
        <f ca="1" t="shared" si="41"/>
        <v>29</v>
      </c>
      <c r="AK56" s="93">
        <f ca="1" t="shared" si="42"/>
        <v>20</v>
      </c>
      <c r="AL56" s="93">
        <f ca="1" t="shared" si="43"/>
        <v>1471</v>
      </c>
      <c r="AN56" s="99">
        <v>52</v>
      </c>
      <c r="AO56" s="99">
        <f ca="1">VLOOKUP(AN56,参照表!$A$1:参照表!$C$113,2,0)</f>
        <v>30</v>
      </c>
      <c r="AP56" s="99">
        <f ca="1" t="shared" si="44"/>
        <v>21</v>
      </c>
      <c r="AQ56" s="99">
        <f ca="1" t="shared" si="45"/>
        <v>15</v>
      </c>
      <c r="AR56" s="99">
        <f ca="1" t="shared" si="46"/>
        <v>15</v>
      </c>
      <c r="AS56" s="99">
        <f ca="1" t="shared" si="47"/>
        <v>15</v>
      </c>
      <c r="AT56" s="99">
        <f ca="1" t="shared" si="48"/>
        <v>15</v>
      </c>
      <c r="AU56" s="99">
        <f ca="1" t="shared" si="49"/>
        <v>43</v>
      </c>
      <c r="AV56" s="99">
        <f ca="1" t="shared" si="50"/>
        <v>18</v>
      </c>
      <c r="AW56" s="99">
        <f ca="1" t="shared" si="51"/>
        <v>37</v>
      </c>
      <c r="AX56" s="99">
        <f ca="1" t="shared" si="52"/>
        <v>25</v>
      </c>
      <c r="AY56" s="99">
        <f ca="1" t="shared" si="53"/>
        <v>1850</v>
      </c>
      <c r="BA56" s="105">
        <v>52</v>
      </c>
      <c r="BB56" s="105">
        <f ca="1" t="shared" si="120"/>
        <v>38</v>
      </c>
      <c r="BC56" s="105">
        <f ca="1" t="shared" si="88"/>
        <v>27</v>
      </c>
      <c r="BD56" s="105">
        <f ca="1" t="shared" si="89"/>
        <v>19</v>
      </c>
      <c r="BE56" s="105">
        <f ca="1" t="shared" si="90"/>
        <v>19</v>
      </c>
      <c r="BF56" s="105">
        <f ca="1" t="shared" si="91"/>
        <v>19</v>
      </c>
      <c r="BG56" s="105">
        <f ca="1" t="shared" si="92"/>
        <v>19</v>
      </c>
      <c r="BH56" s="105">
        <f ca="1" t="shared" si="93"/>
        <v>55</v>
      </c>
      <c r="BI56" s="105">
        <f ca="1" t="shared" si="94"/>
        <v>23</v>
      </c>
      <c r="BJ56" s="105">
        <f ca="1" t="shared" si="95"/>
        <v>47</v>
      </c>
      <c r="BK56" s="105">
        <f ca="1" t="shared" si="96"/>
        <v>32</v>
      </c>
      <c r="BL56" s="105">
        <f ca="1" t="shared" si="97"/>
        <v>2372</v>
      </c>
      <c r="BN56" s="111">
        <v>52</v>
      </c>
      <c r="BO56" s="111">
        <f ca="1" t="shared" si="98"/>
        <v>49</v>
      </c>
      <c r="BP56" s="111">
        <f ca="1" t="shared" si="99"/>
        <v>34</v>
      </c>
      <c r="BQ56" s="111">
        <f ca="1" t="shared" si="100"/>
        <v>25</v>
      </c>
      <c r="BR56" s="111">
        <f ca="1" t="shared" si="101"/>
        <v>25</v>
      </c>
      <c r="BS56" s="111">
        <f ca="1" t="shared" si="102"/>
        <v>25</v>
      </c>
      <c r="BT56" s="111">
        <f ca="1" t="shared" si="103"/>
        <v>25</v>
      </c>
      <c r="BU56" s="111">
        <f ca="1" t="shared" si="104"/>
        <v>71</v>
      </c>
      <c r="BV56" s="111">
        <f ca="1" t="shared" si="105"/>
        <v>30</v>
      </c>
      <c r="BW56" s="111">
        <f ca="1" t="shared" si="106"/>
        <v>61</v>
      </c>
      <c r="BX56" s="111">
        <f ca="1" t="shared" si="107"/>
        <v>41</v>
      </c>
      <c r="BY56" s="111">
        <f ca="1" t="shared" si="108"/>
        <v>3036</v>
      </c>
      <c r="CA56" s="117">
        <v>52</v>
      </c>
      <c r="CB56" s="117">
        <f ca="1" t="shared" si="109"/>
        <v>65</v>
      </c>
      <c r="CC56" s="117">
        <f ca="1" t="shared" si="110"/>
        <v>45</v>
      </c>
      <c r="CD56" s="117">
        <f ca="1" t="shared" si="111"/>
        <v>32</v>
      </c>
      <c r="CE56" s="117">
        <f ca="1" t="shared" si="112"/>
        <v>32</v>
      </c>
      <c r="CF56" s="117">
        <f ca="1" t="shared" si="113"/>
        <v>32</v>
      </c>
      <c r="CG56" s="117">
        <f ca="1" t="shared" si="114"/>
        <v>32</v>
      </c>
      <c r="CH56" s="117">
        <f ca="1" t="shared" si="115"/>
        <v>93</v>
      </c>
      <c r="CI56" s="117">
        <f ca="1" t="shared" si="116"/>
        <v>39</v>
      </c>
      <c r="CJ56" s="117">
        <f ca="1" t="shared" si="117"/>
        <v>80</v>
      </c>
      <c r="CK56" s="117">
        <f ca="1" t="shared" si="118"/>
        <v>54</v>
      </c>
      <c r="CL56" s="117">
        <f ca="1" t="shared" si="119"/>
        <v>3985</v>
      </c>
    </row>
    <row r="57" ht="16.5" spans="1:90">
      <c r="A57" s="78">
        <v>53</v>
      </c>
      <c r="B57" s="78">
        <f ca="1" t="shared" si="11"/>
        <v>15</v>
      </c>
      <c r="C57" s="78">
        <f ca="1" t="shared" si="12"/>
        <v>11</v>
      </c>
      <c r="D57" s="78">
        <f ca="1" t="shared" si="13"/>
        <v>8</v>
      </c>
      <c r="E57" s="78">
        <f ca="1" t="shared" si="14"/>
        <v>8</v>
      </c>
      <c r="F57" s="78">
        <f ca="1" t="shared" si="15"/>
        <v>8</v>
      </c>
      <c r="G57" s="78">
        <f ca="1" t="shared" si="16"/>
        <v>8</v>
      </c>
      <c r="H57" s="78">
        <f ca="1" t="shared" si="17"/>
        <v>22</v>
      </c>
      <c r="I57" s="78">
        <f ca="1" t="shared" si="18"/>
        <v>9</v>
      </c>
      <c r="J57" s="78">
        <f ca="1" t="shared" si="19"/>
        <v>19</v>
      </c>
      <c r="K57" s="78">
        <f ca="1" t="shared" si="20"/>
        <v>13</v>
      </c>
      <c r="L57" s="78">
        <f ca="1" t="shared" si="21"/>
        <v>949</v>
      </c>
      <c r="N57" s="87">
        <v>53</v>
      </c>
      <c r="O57" s="87">
        <f ca="1" t="shared" si="22"/>
        <v>19</v>
      </c>
      <c r="P57" s="87">
        <f ca="1" t="shared" si="23"/>
        <v>13</v>
      </c>
      <c r="Q57" s="87">
        <f ca="1" t="shared" si="24"/>
        <v>10</v>
      </c>
      <c r="R57" s="87">
        <f ca="1" t="shared" si="25"/>
        <v>10</v>
      </c>
      <c r="S57" s="87">
        <f ca="1" t="shared" si="26"/>
        <v>10</v>
      </c>
      <c r="T57" s="87">
        <f ca="1" t="shared" si="27"/>
        <v>10</v>
      </c>
      <c r="U57" s="87">
        <f ca="1" t="shared" si="28"/>
        <v>28</v>
      </c>
      <c r="V57" s="87">
        <f ca="1" t="shared" si="29"/>
        <v>12</v>
      </c>
      <c r="W57" s="87">
        <f ca="1" t="shared" si="30"/>
        <v>24</v>
      </c>
      <c r="X57" s="87">
        <f ca="1" t="shared" si="31"/>
        <v>16</v>
      </c>
      <c r="Y57" s="87">
        <f ca="1" t="shared" si="32"/>
        <v>1186</v>
      </c>
      <c r="AA57" s="93">
        <v>53</v>
      </c>
      <c r="AB57" s="93">
        <f ca="1" t="shared" si="33"/>
        <v>24</v>
      </c>
      <c r="AC57" s="93">
        <f ca="1" t="shared" si="34"/>
        <v>17</v>
      </c>
      <c r="AD57" s="93">
        <f ca="1" t="shared" si="35"/>
        <v>12</v>
      </c>
      <c r="AE57" s="93">
        <f ca="1" t="shared" si="36"/>
        <v>12</v>
      </c>
      <c r="AF57" s="93">
        <f ca="1" t="shared" si="37"/>
        <v>12</v>
      </c>
      <c r="AG57" s="93">
        <f ca="1" t="shared" si="38"/>
        <v>12</v>
      </c>
      <c r="AH57" s="93">
        <f ca="1" t="shared" si="39"/>
        <v>34</v>
      </c>
      <c r="AI57" s="93">
        <f ca="1" t="shared" si="40"/>
        <v>14</v>
      </c>
      <c r="AJ57" s="93">
        <f ca="1" t="shared" si="41"/>
        <v>29</v>
      </c>
      <c r="AK57" s="93">
        <f ca="1" t="shared" si="42"/>
        <v>20</v>
      </c>
      <c r="AL57" s="93">
        <f ca="1" t="shared" si="43"/>
        <v>1471</v>
      </c>
      <c r="AN57" s="99">
        <v>53</v>
      </c>
      <c r="AO57" s="99">
        <f ca="1">VLOOKUP(AN57,参照表!$A$1:参照表!$C$113,2,0)</f>
        <v>30</v>
      </c>
      <c r="AP57" s="99">
        <f ca="1" t="shared" si="44"/>
        <v>21</v>
      </c>
      <c r="AQ57" s="99">
        <f ca="1" t="shared" si="45"/>
        <v>15</v>
      </c>
      <c r="AR57" s="99">
        <f ca="1" t="shared" si="46"/>
        <v>15</v>
      </c>
      <c r="AS57" s="99">
        <f ca="1" t="shared" si="47"/>
        <v>15</v>
      </c>
      <c r="AT57" s="99">
        <f ca="1" t="shared" si="48"/>
        <v>15</v>
      </c>
      <c r="AU57" s="99">
        <f ca="1" t="shared" si="49"/>
        <v>43</v>
      </c>
      <c r="AV57" s="99">
        <f ca="1" t="shared" si="50"/>
        <v>18</v>
      </c>
      <c r="AW57" s="99">
        <f ca="1" t="shared" si="51"/>
        <v>37</v>
      </c>
      <c r="AX57" s="99">
        <f ca="1" t="shared" si="52"/>
        <v>25</v>
      </c>
      <c r="AY57" s="99">
        <f ca="1" t="shared" si="53"/>
        <v>1850</v>
      </c>
      <c r="BA57" s="105">
        <v>53</v>
      </c>
      <c r="BB57" s="105">
        <f ca="1" t="shared" si="120"/>
        <v>38</v>
      </c>
      <c r="BC57" s="105">
        <f ca="1" t="shared" si="88"/>
        <v>27</v>
      </c>
      <c r="BD57" s="105">
        <f ca="1" t="shared" si="89"/>
        <v>19</v>
      </c>
      <c r="BE57" s="105">
        <f ca="1" t="shared" si="90"/>
        <v>19</v>
      </c>
      <c r="BF57" s="105">
        <f ca="1" t="shared" si="91"/>
        <v>19</v>
      </c>
      <c r="BG57" s="105">
        <f ca="1" t="shared" si="92"/>
        <v>19</v>
      </c>
      <c r="BH57" s="105">
        <f ca="1" t="shared" si="93"/>
        <v>55</v>
      </c>
      <c r="BI57" s="105">
        <f ca="1" t="shared" si="94"/>
        <v>23</v>
      </c>
      <c r="BJ57" s="105">
        <f ca="1" t="shared" si="95"/>
        <v>47</v>
      </c>
      <c r="BK57" s="105">
        <f ca="1" t="shared" si="96"/>
        <v>32</v>
      </c>
      <c r="BL57" s="105">
        <f ca="1" t="shared" si="97"/>
        <v>2372</v>
      </c>
      <c r="BN57" s="111">
        <v>53</v>
      </c>
      <c r="BO57" s="111">
        <f ca="1" t="shared" si="98"/>
        <v>49</v>
      </c>
      <c r="BP57" s="111">
        <f ca="1" t="shared" si="99"/>
        <v>34</v>
      </c>
      <c r="BQ57" s="111">
        <f ca="1" t="shared" si="100"/>
        <v>25</v>
      </c>
      <c r="BR57" s="111">
        <f ca="1" t="shared" si="101"/>
        <v>25</v>
      </c>
      <c r="BS57" s="111">
        <f ca="1" t="shared" si="102"/>
        <v>25</v>
      </c>
      <c r="BT57" s="111">
        <f ca="1" t="shared" si="103"/>
        <v>25</v>
      </c>
      <c r="BU57" s="111">
        <f ca="1" t="shared" si="104"/>
        <v>71</v>
      </c>
      <c r="BV57" s="111">
        <f ca="1" t="shared" si="105"/>
        <v>30</v>
      </c>
      <c r="BW57" s="111">
        <f ca="1" t="shared" si="106"/>
        <v>61</v>
      </c>
      <c r="BX57" s="111">
        <f ca="1" t="shared" si="107"/>
        <v>41</v>
      </c>
      <c r="BY57" s="111">
        <f ca="1" t="shared" si="108"/>
        <v>3036</v>
      </c>
      <c r="CA57" s="117">
        <v>53</v>
      </c>
      <c r="CB57" s="117">
        <f ca="1" t="shared" si="109"/>
        <v>65</v>
      </c>
      <c r="CC57" s="117">
        <f ca="1" t="shared" si="110"/>
        <v>45</v>
      </c>
      <c r="CD57" s="117">
        <f ca="1" t="shared" si="111"/>
        <v>32</v>
      </c>
      <c r="CE57" s="117">
        <f ca="1" t="shared" si="112"/>
        <v>32</v>
      </c>
      <c r="CF57" s="117">
        <f ca="1" t="shared" si="113"/>
        <v>32</v>
      </c>
      <c r="CG57" s="117">
        <f ca="1" t="shared" si="114"/>
        <v>32</v>
      </c>
      <c r="CH57" s="117">
        <f ca="1" t="shared" si="115"/>
        <v>93</v>
      </c>
      <c r="CI57" s="117">
        <f ca="1" t="shared" si="116"/>
        <v>39</v>
      </c>
      <c r="CJ57" s="117">
        <f ca="1" t="shared" si="117"/>
        <v>80</v>
      </c>
      <c r="CK57" s="117">
        <f ca="1" t="shared" si="118"/>
        <v>54</v>
      </c>
      <c r="CL57" s="117">
        <f ca="1" t="shared" si="119"/>
        <v>3985</v>
      </c>
    </row>
    <row r="58" ht="16.5" spans="1:90">
      <c r="A58" s="78">
        <v>54</v>
      </c>
      <c r="B58" s="78">
        <f ca="1" t="shared" si="11"/>
        <v>15</v>
      </c>
      <c r="C58" s="78">
        <f ca="1" t="shared" si="12"/>
        <v>11</v>
      </c>
      <c r="D58" s="78">
        <f ca="1" t="shared" si="13"/>
        <v>8</v>
      </c>
      <c r="E58" s="78">
        <f ca="1" t="shared" si="14"/>
        <v>8</v>
      </c>
      <c r="F58" s="78">
        <f ca="1" t="shared" si="15"/>
        <v>8</v>
      </c>
      <c r="G58" s="78">
        <f ca="1" t="shared" si="16"/>
        <v>8</v>
      </c>
      <c r="H58" s="78">
        <f ca="1" t="shared" si="17"/>
        <v>22</v>
      </c>
      <c r="I58" s="78">
        <f ca="1" t="shared" si="18"/>
        <v>9</v>
      </c>
      <c r="J58" s="78">
        <f ca="1" t="shared" si="19"/>
        <v>19</v>
      </c>
      <c r="K58" s="78">
        <f ca="1" t="shared" si="20"/>
        <v>13</v>
      </c>
      <c r="L58" s="78">
        <f ca="1" t="shared" si="21"/>
        <v>949</v>
      </c>
      <c r="N58" s="87">
        <v>54</v>
      </c>
      <c r="O58" s="87">
        <f ca="1" t="shared" si="22"/>
        <v>19</v>
      </c>
      <c r="P58" s="87">
        <f ca="1" t="shared" si="23"/>
        <v>13</v>
      </c>
      <c r="Q58" s="87">
        <f ca="1" t="shared" si="24"/>
        <v>10</v>
      </c>
      <c r="R58" s="87">
        <f ca="1" t="shared" si="25"/>
        <v>10</v>
      </c>
      <c r="S58" s="87">
        <f ca="1" t="shared" si="26"/>
        <v>10</v>
      </c>
      <c r="T58" s="87">
        <f ca="1" t="shared" si="27"/>
        <v>10</v>
      </c>
      <c r="U58" s="87">
        <f ca="1" t="shared" si="28"/>
        <v>28</v>
      </c>
      <c r="V58" s="87">
        <f ca="1" t="shared" si="29"/>
        <v>12</v>
      </c>
      <c r="W58" s="87">
        <f ca="1" t="shared" si="30"/>
        <v>24</v>
      </c>
      <c r="X58" s="87">
        <f ca="1" t="shared" si="31"/>
        <v>16</v>
      </c>
      <c r="Y58" s="87">
        <f ca="1" t="shared" si="32"/>
        <v>1186</v>
      </c>
      <c r="AA58" s="93">
        <v>54</v>
      </c>
      <c r="AB58" s="93">
        <f ca="1" t="shared" si="33"/>
        <v>24</v>
      </c>
      <c r="AC58" s="93">
        <f ca="1" t="shared" si="34"/>
        <v>17</v>
      </c>
      <c r="AD58" s="93">
        <f ca="1" t="shared" si="35"/>
        <v>12</v>
      </c>
      <c r="AE58" s="93">
        <f ca="1" t="shared" si="36"/>
        <v>12</v>
      </c>
      <c r="AF58" s="93">
        <f ca="1" t="shared" si="37"/>
        <v>12</v>
      </c>
      <c r="AG58" s="93">
        <f ca="1" t="shared" si="38"/>
        <v>12</v>
      </c>
      <c r="AH58" s="93">
        <f ca="1" t="shared" si="39"/>
        <v>34</v>
      </c>
      <c r="AI58" s="93">
        <f ca="1" t="shared" si="40"/>
        <v>14</v>
      </c>
      <c r="AJ58" s="93">
        <f ca="1" t="shared" si="41"/>
        <v>29</v>
      </c>
      <c r="AK58" s="93">
        <f ca="1" t="shared" si="42"/>
        <v>20</v>
      </c>
      <c r="AL58" s="93">
        <f ca="1" t="shared" si="43"/>
        <v>1471</v>
      </c>
      <c r="AN58" s="99">
        <v>54</v>
      </c>
      <c r="AO58" s="99">
        <f ca="1">VLOOKUP(AN58,参照表!$A$1:参照表!$C$113,2,0)</f>
        <v>30</v>
      </c>
      <c r="AP58" s="99">
        <f ca="1" t="shared" si="44"/>
        <v>21</v>
      </c>
      <c r="AQ58" s="99">
        <f ca="1" t="shared" si="45"/>
        <v>15</v>
      </c>
      <c r="AR58" s="99">
        <f ca="1" t="shared" si="46"/>
        <v>15</v>
      </c>
      <c r="AS58" s="99">
        <f ca="1" t="shared" si="47"/>
        <v>15</v>
      </c>
      <c r="AT58" s="99">
        <f ca="1" t="shared" si="48"/>
        <v>15</v>
      </c>
      <c r="AU58" s="99">
        <f ca="1" t="shared" si="49"/>
        <v>43</v>
      </c>
      <c r="AV58" s="99">
        <f ca="1" t="shared" si="50"/>
        <v>18</v>
      </c>
      <c r="AW58" s="99">
        <f ca="1" t="shared" si="51"/>
        <v>37</v>
      </c>
      <c r="AX58" s="99">
        <f ca="1" t="shared" si="52"/>
        <v>25</v>
      </c>
      <c r="AY58" s="99">
        <f ca="1" t="shared" si="53"/>
        <v>1850</v>
      </c>
      <c r="BA58" s="105">
        <v>54</v>
      </c>
      <c r="BB58" s="105">
        <f ca="1" t="shared" si="120"/>
        <v>38</v>
      </c>
      <c r="BC58" s="105">
        <f ca="1" t="shared" si="88"/>
        <v>27</v>
      </c>
      <c r="BD58" s="105">
        <f ca="1" t="shared" si="89"/>
        <v>19</v>
      </c>
      <c r="BE58" s="105">
        <f ca="1" t="shared" si="90"/>
        <v>19</v>
      </c>
      <c r="BF58" s="105">
        <f ca="1" t="shared" si="91"/>
        <v>19</v>
      </c>
      <c r="BG58" s="105">
        <f ca="1" t="shared" si="92"/>
        <v>19</v>
      </c>
      <c r="BH58" s="105">
        <f ca="1" t="shared" si="93"/>
        <v>55</v>
      </c>
      <c r="BI58" s="105">
        <f ca="1" t="shared" si="94"/>
        <v>23</v>
      </c>
      <c r="BJ58" s="105">
        <f ca="1" t="shared" si="95"/>
        <v>47</v>
      </c>
      <c r="BK58" s="105">
        <f ca="1" t="shared" si="96"/>
        <v>32</v>
      </c>
      <c r="BL58" s="105">
        <f ca="1" t="shared" si="97"/>
        <v>2372</v>
      </c>
      <c r="BN58" s="111">
        <v>54</v>
      </c>
      <c r="BO58" s="111">
        <f ca="1" t="shared" si="98"/>
        <v>49</v>
      </c>
      <c r="BP58" s="111">
        <f ca="1" t="shared" si="99"/>
        <v>34</v>
      </c>
      <c r="BQ58" s="111">
        <f ca="1" t="shared" si="100"/>
        <v>25</v>
      </c>
      <c r="BR58" s="111">
        <f ca="1" t="shared" si="101"/>
        <v>25</v>
      </c>
      <c r="BS58" s="111">
        <f ca="1" t="shared" si="102"/>
        <v>25</v>
      </c>
      <c r="BT58" s="111">
        <f ca="1" t="shared" si="103"/>
        <v>25</v>
      </c>
      <c r="BU58" s="111">
        <f ca="1" t="shared" si="104"/>
        <v>71</v>
      </c>
      <c r="BV58" s="111">
        <f ca="1" t="shared" si="105"/>
        <v>30</v>
      </c>
      <c r="BW58" s="111">
        <f ca="1" t="shared" si="106"/>
        <v>61</v>
      </c>
      <c r="BX58" s="111">
        <f ca="1" t="shared" si="107"/>
        <v>41</v>
      </c>
      <c r="BY58" s="111">
        <f ca="1" t="shared" si="108"/>
        <v>3036</v>
      </c>
      <c r="CA58" s="117">
        <v>54</v>
      </c>
      <c r="CB58" s="117">
        <f ca="1" t="shared" si="109"/>
        <v>65</v>
      </c>
      <c r="CC58" s="117">
        <f ca="1" t="shared" si="110"/>
        <v>45</v>
      </c>
      <c r="CD58" s="117">
        <f ca="1" t="shared" si="111"/>
        <v>32</v>
      </c>
      <c r="CE58" s="117">
        <f ca="1" t="shared" si="112"/>
        <v>32</v>
      </c>
      <c r="CF58" s="117">
        <f ca="1" t="shared" si="113"/>
        <v>32</v>
      </c>
      <c r="CG58" s="117">
        <f ca="1" t="shared" si="114"/>
        <v>32</v>
      </c>
      <c r="CH58" s="117">
        <f ca="1" t="shared" si="115"/>
        <v>93</v>
      </c>
      <c r="CI58" s="117">
        <f ca="1" t="shared" si="116"/>
        <v>39</v>
      </c>
      <c r="CJ58" s="117">
        <f ca="1" t="shared" si="117"/>
        <v>80</v>
      </c>
      <c r="CK58" s="117">
        <f ca="1" t="shared" si="118"/>
        <v>54</v>
      </c>
      <c r="CL58" s="117">
        <f ca="1" t="shared" si="119"/>
        <v>3985</v>
      </c>
    </row>
    <row r="59" ht="16.5" spans="1:90">
      <c r="A59" s="78">
        <v>55</v>
      </c>
      <c r="B59" s="78">
        <f ca="1" t="shared" si="11"/>
        <v>17</v>
      </c>
      <c r="C59" s="78">
        <f ca="1" t="shared" si="12"/>
        <v>12</v>
      </c>
      <c r="D59" s="78">
        <f ca="1" t="shared" si="13"/>
        <v>9</v>
      </c>
      <c r="E59" s="78">
        <f ca="1" t="shared" si="14"/>
        <v>9</v>
      </c>
      <c r="F59" s="78">
        <f ca="1" t="shared" si="15"/>
        <v>9</v>
      </c>
      <c r="G59" s="78">
        <f ca="1" t="shared" si="16"/>
        <v>9</v>
      </c>
      <c r="H59" s="78">
        <f ca="1" t="shared" si="17"/>
        <v>24</v>
      </c>
      <c r="I59" s="78">
        <f ca="1" t="shared" si="18"/>
        <v>10</v>
      </c>
      <c r="J59" s="78">
        <f ca="1" t="shared" si="19"/>
        <v>21</v>
      </c>
      <c r="K59" s="78">
        <f ca="1" t="shared" si="20"/>
        <v>14</v>
      </c>
      <c r="L59" s="78">
        <f ca="1" t="shared" si="21"/>
        <v>1044</v>
      </c>
      <c r="N59" s="87">
        <v>55</v>
      </c>
      <c r="O59" s="87">
        <f ca="1" t="shared" si="22"/>
        <v>21</v>
      </c>
      <c r="P59" s="87">
        <f ca="1" t="shared" si="23"/>
        <v>15</v>
      </c>
      <c r="Q59" s="87">
        <f ca="1" t="shared" si="24"/>
        <v>11</v>
      </c>
      <c r="R59" s="87">
        <f ca="1" t="shared" si="25"/>
        <v>11</v>
      </c>
      <c r="S59" s="87">
        <f ca="1" t="shared" si="26"/>
        <v>11</v>
      </c>
      <c r="T59" s="87">
        <f ca="1" t="shared" si="27"/>
        <v>11</v>
      </c>
      <c r="U59" s="87">
        <f ca="1" t="shared" si="28"/>
        <v>30</v>
      </c>
      <c r="V59" s="87">
        <f ca="1" t="shared" si="29"/>
        <v>13</v>
      </c>
      <c r="W59" s="87">
        <f ca="1" t="shared" si="30"/>
        <v>26</v>
      </c>
      <c r="X59" s="87">
        <f ca="1" t="shared" si="31"/>
        <v>17</v>
      </c>
      <c r="Y59" s="87">
        <f ca="1" t="shared" si="32"/>
        <v>1304</v>
      </c>
      <c r="AA59" s="93">
        <v>55</v>
      </c>
      <c r="AB59" s="93">
        <f ca="1" t="shared" si="33"/>
        <v>26</v>
      </c>
      <c r="AC59" s="93">
        <f ca="1" t="shared" si="34"/>
        <v>18</v>
      </c>
      <c r="AD59" s="93">
        <f ca="1" t="shared" si="35"/>
        <v>14</v>
      </c>
      <c r="AE59" s="93">
        <f ca="1" t="shared" si="36"/>
        <v>14</v>
      </c>
      <c r="AF59" s="93">
        <f ca="1" t="shared" si="37"/>
        <v>14</v>
      </c>
      <c r="AG59" s="93">
        <f ca="1" t="shared" si="38"/>
        <v>14</v>
      </c>
      <c r="AH59" s="93">
        <f ca="1" t="shared" si="39"/>
        <v>37</v>
      </c>
      <c r="AI59" s="93">
        <f ca="1" t="shared" si="40"/>
        <v>16</v>
      </c>
      <c r="AJ59" s="93">
        <f ca="1" t="shared" si="41"/>
        <v>33</v>
      </c>
      <c r="AK59" s="93">
        <f ca="1" t="shared" si="42"/>
        <v>21</v>
      </c>
      <c r="AL59" s="93">
        <f ca="1" t="shared" si="43"/>
        <v>1618</v>
      </c>
      <c r="AN59" s="99">
        <v>55</v>
      </c>
      <c r="AO59" s="99">
        <f ca="1">VLOOKUP(AN59,参照表!$A$1:参照表!$C$113,2,0)</f>
        <v>33</v>
      </c>
      <c r="AP59" s="99">
        <f ca="1" t="shared" si="44"/>
        <v>23</v>
      </c>
      <c r="AQ59" s="99">
        <f ca="1" t="shared" si="45"/>
        <v>17</v>
      </c>
      <c r="AR59" s="99">
        <f ca="1" t="shared" si="46"/>
        <v>17</v>
      </c>
      <c r="AS59" s="99">
        <f ca="1" t="shared" si="47"/>
        <v>17</v>
      </c>
      <c r="AT59" s="99">
        <f ca="1" t="shared" si="48"/>
        <v>17</v>
      </c>
      <c r="AU59" s="99">
        <f ca="1" t="shared" si="49"/>
        <v>47</v>
      </c>
      <c r="AV59" s="99">
        <f ca="1" t="shared" si="50"/>
        <v>20</v>
      </c>
      <c r="AW59" s="99">
        <f ca="1" t="shared" si="51"/>
        <v>41</v>
      </c>
      <c r="AX59" s="99">
        <f ca="1" t="shared" si="52"/>
        <v>27</v>
      </c>
      <c r="AY59" s="99">
        <f ca="1" t="shared" si="53"/>
        <v>2035</v>
      </c>
      <c r="BA59" s="105">
        <v>55</v>
      </c>
      <c r="BB59" s="105">
        <f ca="1" t="shared" si="120"/>
        <v>42</v>
      </c>
      <c r="BC59" s="105">
        <f ca="1" t="shared" si="88"/>
        <v>29</v>
      </c>
      <c r="BD59" s="105">
        <f ca="1" t="shared" si="89"/>
        <v>22</v>
      </c>
      <c r="BE59" s="105">
        <f ca="1" t="shared" si="90"/>
        <v>22</v>
      </c>
      <c r="BF59" s="105">
        <f ca="1" t="shared" si="91"/>
        <v>22</v>
      </c>
      <c r="BG59" s="105">
        <f ca="1" t="shared" si="92"/>
        <v>22</v>
      </c>
      <c r="BH59" s="105">
        <f ca="1" t="shared" si="93"/>
        <v>60</v>
      </c>
      <c r="BI59" s="105">
        <f ca="1" t="shared" si="94"/>
        <v>26</v>
      </c>
      <c r="BJ59" s="105">
        <f ca="1" t="shared" si="95"/>
        <v>53</v>
      </c>
      <c r="BK59" s="105">
        <f ca="1" t="shared" si="96"/>
        <v>35</v>
      </c>
      <c r="BL59" s="105">
        <f ca="1" t="shared" si="97"/>
        <v>2609</v>
      </c>
      <c r="BN59" s="111">
        <v>55</v>
      </c>
      <c r="BO59" s="111">
        <f ca="1" t="shared" si="98"/>
        <v>54</v>
      </c>
      <c r="BP59" s="111">
        <f ca="1" t="shared" si="99"/>
        <v>38</v>
      </c>
      <c r="BQ59" s="111">
        <f ca="1" t="shared" si="100"/>
        <v>28</v>
      </c>
      <c r="BR59" s="111">
        <f ca="1" t="shared" si="101"/>
        <v>28</v>
      </c>
      <c r="BS59" s="111">
        <f ca="1" t="shared" si="102"/>
        <v>28</v>
      </c>
      <c r="BT59" s="111">
        <f ca="1" t="shared" si="103"/>
        <v>28</v>
      </c>
      <c r="BU59" s="111">
        <f ca="1" t="shared" si="104"/>
        <v>77</v>
      </c>
      <c r="BV59" s="111">
        <f ca="1" t="shared" si="105"/>
        <v>33</v>
      </c>
      <c r="BW59" s="111">
        <f ca="1" t="shared" si="106"/>
        <v>67</v>
      </c>
      <c r="BX59" s="111">
        <f ca="1" t="shared" si="107"/>
        <v>44</v>
      </c>
      <c r="BY59" s="111">
        <f ca="1" t="shared" si="108"/>
        <v>3339</v>
      </c>
      <c r="CA59" s="117">
        <v>55</v>
      </c>
      <c r="CB59" s="117">
        <f ca="1" t="shared" si="109"/>
        <v>71</v>
      </c>
      <c r="CC59" s="117">
        <f ca="1" t="shared" si="110"/>
        <v>50</v>
      </c>
      <c r="CD59" s="117">
        <f ca="1" t="shared" si="111"/>
        <v>37</v>
      </c>
      <c r="CE59" s="117">
        <f ca="1" t="shared" si="112"/>
        <v>37</v>
      </c>
      <c r="CF59" s="117">
        <f ca="1" t="shared" si="113"/>
        <v>37</v>
      </c>
      <c r="CG59" s="117">
        <f ca="1" t="shared" si="114"/>
        <v>37</v>
      </c>
      <c r="CH59" s="117">
        <f ca="1" t="shared" si="115"/>
        <v>101</v>
      </c>
      <c r="CI59" s="117">
        <f ca="1" t="shared" si="116"/>
        <v>43</v>
      </c>
      <c r="CJ59" s="117">
        <f ca="1" t="shared" si="117"/>
        <v>88</v>
      </c>
      <c r="CK59" s="117">
        <f ca="1" t="shared" si="118"/>
        <v>58</v>
      </c>
      <c r="CL59" s="117">
        <f ca="1" t="shared" si="119"/>
        <v>4383</v>
      </c>
    </row>
    <row r="60" ht="16.5" spans="1:90">
      <c r="A60" s="78">
        <v>56</v>
      </c>
      <c r="B60" s="78">
        <f ca="1" t="shared" si="11"/>
        <v>17</v>
      </c>
      <c r="C60" s="78">
        <f ca="1" t="shared" si="12"/>
        <v>12</v>
      </c>
      <c r="D60" s="78">
        <f ca="1" t="shared" si="13"/>
        <v>9</v>
      </c>
      <c r="E60" s="78">
        <f ca="1" t="shared" si="14"/>
        <v>9</v>
      </c>
      <c r="F60" s="78">
        <f ca="1" t="shared" si="15"/>
        <v>9</v>
      </c>
      <c r="G60" s="78">
        <f ca="1" t="shared" si="16"/>
        <v>9</v>
      </c>
      <c r="H60" s="78">
        <f ca="1" t="shared" si="17"/>
        <v>24</v>
      </c>
      <c r="I60" s="78">
        <f ca="1" t="shared" si="18"/>
        <v>10</v>
      </c>
      <c r="J60" s="78">
        <f ca="1" t="shared" si="19"/>
        <v>21</v>
      </c>
      <c r="K60" s="78">
        <f ca="1" t="shared" si="20"/>
        <v>14</v>
      </c>
      <c r="L60" s="78">
        <f ca="1" t="shared" si="21"/>
        <v>1044</v>
      </c>
      <c r="N60" s="87">
        <v>56</v>
      </c>
      <c r="O60" s="87">
        <f ca="1" t="shared" si="22"/>
        <v>21</v>
      </c>
      <c r="P60" s="87">
        <f ca="1" t="shared" si="23"/>
        <v>15</v>
      </c>
      <c r="Q60" s="87">
        <f ca="1" t="shared" si="24"/>
        <v>11</v>
      </c>
      <c r="R60" s="87">
        <f ca="1" t="shared" si="25"/>
        <v>11</v>
      </c>
      <c r="S60" s="87">
        <f ca="1" t="shared" si="26"/>
        <v>11</v>
      </c>
      <c r="T60" s="87">
        <f ca="1" t="shared" si="27"/>
        <v>11</v>
      </c>
      <c r="U60" s="87">
        <f ca="1" t="shared" si="28"/>
        <v>30</v>
      </c>
      <c r="V60" s="87">
        <f ca="1" t="shared" si="29"/>
        <v>13</v>
      </c>
      <c r="W60" s="87">
        <f ca="1" t="shared" si="30"/>
        <v>26</v>
      </c>
      <c r="X60" s="87">
        <f ca="1" t="shared" si="31"/>
        <v>17</v>
      </c>
      <c r="Y60" s="87">
        <f ca="1" t="shared" si="32"/>
        <v>1304</v>
      </c>
      <c r="AA60" s="93">
        <v>56</v>
      </c>
      <c r="AB60" s="93">
        <f ca="1" t="shared" si="33"/>
        <v>26</v>
      </c>
      <c r="AC60" s="93">
        <f ca="1" t="shared" si="34"/>
        <v>18</v>
      </c>
      <c r="AD60" s="93">
        <f ca="1" t="shared" si="35"/>
        <v>14</v>
      </c>
      <c r="AE60" s="93">
        <f ca="1" t="shared" si="36"/>
        <v>14</v>
      </c>
      <c r="AF60" s="93">
        <f ca="1" t="shared" si="37"/>
        <v>14</v>
      </c>
      <c r="AG60" s="93">
        <f ca="1" t="shared" si="38"/>
        <v>14</v>
      </c>
      <c r="AH60" s="93">
        <f ca="1" t="shared" si="39"/>
        <v>37</v>
      </c>
      <c r="AI60" s="93">
        <f ca="1" t="shared" si="40"/>
        <v>16</v>
      </c>
      <c r="AJ60" s="93">
        <f ca="1" t="shared" si="41"/>
        <v>33</v>
      </c>
      <c r="AK60" s="93">
        <f ca="1" t="shared" si="42"/>
        <v>21</v>
      </c>
      <c r="AL60" s="93">
        <f ca="1" t="shared" si="43"/>
        <v>1618</v>
      </c>
      <c r="AN60" s="99">
        <v>56</v>
      </c>
      <c r="AO60" s="99">
        <f ca="1">VLOOKUP(AN60,参照表!$A$1:参照表!$C$113,2,0)</f>
        <v>33</v>
      </c>
      <c r="AP60" s="99">
        <f ca="1" t="shared" si="44"/>
        <v>23</v>
      </c>
      <c r="AQ60" s="99">
        <f ca="1" t="shared" si="45"/>
        <v>17</v>
      </c>
      <c r="AR60" s="99">
        <f ca="1" t="shared" si="46"/>
        <v>17</v>
      </c>
      <c r="AS60" s="99">
        <f ca="1" t="shared" si="47"/>
        <v>17</v>
      </c>
      <c r="AT60" s="99">
        <f ca="1" t="shared" si="48"/>
        <v>17</v>
      </c>
      <c r="AU60" s="99">
        <f ca="1" t="shared" si="49"/>
        <v>47</v>
      </c>
      <c r="AV60" s="99">
        <f ca="1" t="shared" si="50"/>
        <v>20</v>
      </c>
      <c r="AW60" s="99">
        <f ca="1" t="shared" si="51"/>
        <v>41</v>
      </c>
      <c r="AX60" s="99">
        <f ca="1" t="shared" si="52"/>
        <v>27</v>
      </c>
      <c r="AY60" s="99">
        <f ca="1" t="shared" si="53"/>
        <v>2035</v>
      </c>
      <c r="BA60" s="105">
        <v>56</v>
      </c>
      <c r="BB60" s="105">
        <f ca="1" t="shared" si="120"/>
        <v>42</v>
      </c>
      <c r="BC60" s="105">
        <f ca="1" t="shared" si="88"/>
        <v>29</v>
      </c>
      <c r="BD60" s="105">
        <f ca="1" t="shared" si="89"/>
        <v>22</v>
      </c>
      <c r="BE60" s="105">
        <f ca="1" t="shared" si="90"/>
        <v>22</v>
      </c>
      <c r="BF60" s="105">
        <f ca="1" t="shared" si="91"/>
        <v>22</v>
      </c>
      <c r="BG60" s="105">
        <f ca="1" t="shared" si="92"/>
        <v>22</v>
      </c>
      <c r="BH60" s="105">
        <f ca="1" t="shared" si="93"/>
        <v>60</v>
      </c>
      <c r="BI60" s="105">
        <f ca="1" t="shared" si="94"/>
        <v>26</v>
      </c>
      <c r="BJ60" s="105">
        <f ca="1" t="shared" si="95"/>
        <v>53</v>
      </c>
      <c r="BK60" s="105">
        <f ca="1" t="shared" si="96"/>
        <v>35</v>
      </c>
      <c r="BL60" s="105">
        <f ca="1" t="shared" si="97"/>
        <v>2609</v>
      </c>
      <c r="BN60" s="111">
        <v>56</v>
      </c>
      <c r="BO60" s="111">
        <f ca="1" t="shared" si="98"/>
        <v>54</v>
      </c>
      <c r="BP60" s="111">
        <f ca="1" t="shared" si="99"/>
        <v>38</v>
      </c>
      <c r="BQ60" s="111">
        <f ca="1" t="shared" si="100"/>
        <v>28</v>
      </c>
      <c r="BR60" s="111">
        <f ca="1" t="shared" si="101"/>
        <v>28</v>
      </c>
      <c r="BS60" s="111">
        <f ca="1" t="shared" si="102"/>
        <v>28</v>
      </c>
      <c r="BT60" s="111">
        <f ca="1" t="shared" si="103"/>
        <v>28</v>
      </c>
      <c r="BU60" s="111">
        <f ca="1" t="shared" si="104"/>
        <v>77</v>
      </c>
      <c r="BV60" s="111">
        <f ca="1" t="shared" si="105"/>
        <v>33</v>
      </c>
      <c r="BW60" s="111">
        <f ca="1" t="shared" si="106"/>
        <v>67</v>
      </c>
      <c r="BX60" s="111">
        <f ca="1" t="shared" si="107"/>
        <v>44</v>
      </c>
      <c r="BY60" s="111">
        <f ca="1" t="shared" si="108"/>
        <v>3339</v>
      </c>
      <c r="CA60" s="117">
        <v>56</v>
      </c>
      <c r="CB60" s="117">
        <f ca="1" t="shared" si="109"/>
        <v>71</v>
      </c>
      <c r="CC60" s="117">
        <f ca="1" t="shared" si="110"/>
        <v>50</v>
      </c>
      <c r="CD60" s="117">
        <f ca="1" t="shared" si="111"/>
        <v>37</v>
      </c>
      <c r="CE60" s="117">
        <f ca="1" t="shared" si="112"/>
        <v>37</v>
      </c>
      <c r="CF60" s="117">
        <f ca="1" t="shared" si="113"/>
        <v>37</v>
      </c>
      <c r="CG60" s="117">
        <f ca="1" t="shared" si="114"/>
        <v>37</v>
      </c>
      <c r="CH60" s="117">
        <f ca="1" t="shared" si="115"/>
        <v>101</v>
      </c>
      <c r="CI60" s="117">
        <f ca="1" t="shared" si="116"/>
        <v>43</v>
      </c>
      <c r="CJ60" s="117">
        <f ca="1" t="shared" si="117"/>
        <v>88</v>
      </c>
      <c r="CK60" s="117">
        <f ca="1" t="shared" si="118"/>
        <v>58</v>
      </c>
      <c r="CL60" s="117">
        <f ca="1" t="shared" si="119"/>
        <v>4383</v>
      </c>
    </row>
    <row r="61" ht="16.5" spans="1:90">
      <c r="A61" s="78">
        <v>57</v>
      </c>
      <c r="B61" s="78">
        <f ca="1" t="shared" si="11"/>
        <v>17</v>
      </c>
      <c r="C61" s="78">
        <f ca="1" t="shared" si="12"/>
        <v>12</v>
      </c>
      <c r="D61" s="78">
        <f ca="1" t="shared" si="13"/>
        <v>9</v>
      </c>
      <c r="E61" s="78">
        <f ca="1" t="shared" si="14"/>
        <v>9</v>
      </c>
      <c r="F61" s="78">
        <f ca="1" t="shared" si="15"/>
        <v>9</v>
      </c>
      <c r="G61" s="78">
        <f ca="1" t="shared" si="16"/>
        <v>9</v>
      </c>
      <c r="H61" s="78">
        <f ca="1" t="shared" si="17"/>
        <v>24</v>
      </c>
      <c r="I61" s="78">
        <f ca="1" t="shared" si="18"/>
        <v>10</v>
      </c>
      <c r="J61" s="78">
        <f ca="1" t="shared" si="19"/>
        <v>21</v>
      </c>
      <c r="K61" s="78">
        <f ca="1" t="shared" si="20"/>
        <v>14</v>
      </c>
      <c r="L61" s="78">
        <f ca="1" t="shared" si="21"/>
        <v>1044</v>
      </c>
      <c r="N61" s="87">
        <v>57</v>
      </c>
      <c r="O61" s="87">
        <f ca="1" t="shared" si="22"/>
        <v>21</v>
      </c>
      <c r="P61" s="87">
        <f ca="1" t="shared" si="23"/>
        <v>15</v>
      </c>
      <c r="Q61" s="87">
        <f ca="1" t="shared" si="24"/>
        <v>11</v>
      </c>
      <c r="R61" s="87">
        <f ca="1" t="shared" si="25"/>
        <v>11</v>
      </c>
      <c r="S61" s="87">
        <f ca="1" t="shared" si="26"/>
        <v>11</v>
      </c>
      <c r="T61" s="87">
        <f ca="1" t="shared" si="27"/>
        <v>11</v>
      </c>
      <c r="U61" s="87">
        <f ca="1" t="shared" si="28"/>
        <v>30</v>
      </c>
      <c r="V61" s="87">
        <f ca="1" t="shared" si="29"/>
        <v>13</v>
      </c>
      <c r="W61" s="87">
        <f ca="1" t="shared" si="30"/>
        <v>26</v>
      </c>
      <c r="X61" s="87">
        <f ca="1" t="shared" si="31"/>
        <v>17</v>
      </c>
      <c r="Y61" s="87">
        <f ca="1" t="shared" si="32"/>
        <v>1304</v>
      </c>
      <c r="AA61" s="93">
        <v>57</v>
      </c>
      <c r="AB61" s="93">
        <f ca="1" t="shared" si="33"/>
        <v>26</v>
      </c>
      <c r="AC61" s="93">
        <f ca="1" t="shared" si="34"/>
        <v>18</v>
      </c>
      <c r="AD61" s="93">
        <f ca="1" t="shared" si="35"/>
        <v>14</v>
      </c>
      <c r="AE61" s="93">
        <f ca="1" t="shared" si="36"/>
        <v>14</v>
      </c>
      <c r="AF61" s="93">
        <f ca="1" t="shared" si="37"/>
        <v>14</v>
      </c>
      <c r="AG61" s="93">
        <f ca="1" t="shared" si="38"/>
        <v>14</v>
      </c>
      <c r="AH61" s="93">
        <f ca="1" t="shared" si="39"/>
        <v>37</v>
      </c>
      <c r="AI61" s="93">
        <f ca="1" t="shared" si="40"/>
        <v>16</v>
      </c>
      <c r="AJ61" s="93">
        <f ca="1" t="shared" si="41"/>
        <v>33</v>
      </c>
      <c r="AK61" s="93">
        <f ca="1" t="shared" si="42"/>
        <v>21</v>
      </c>
      <c r="AL61" s="93">
        <f ca="1" t="shared" si="43"/>
        <v>1618</v>
      </c>
      <c r="AN61" s="99">
        <v>57</v>
      </c>
      <c r="AO61" s="99">
        <f ca="1">VLOOKUP(AN61,参照表!$A$1:参照表!$C$113,2,0)</f>
        <v>33</v>
      </c>
      <c r="AP61" s="99">
        <f ca="1" t="shared" si="44"/>
        <v>23</v>
      </c>
      <c r="AQ61" s="99">
        <f ca="1" t="shared" si="45"/>
        <v>17</v>
      </c>
      <c r="AR61" s="99">
        <f ca="1" t="shared" si="46"/>
        <v>17</v>
      </c>
      <c r="AS61" s="99">
        <f ca="1" t="shared" si="47"/>
        <v>17</v>
      </c>
      <c r="AT61" s="99">
        <f ca="1" t="shared" si="48"/>
        <v>17</v>
      </c>
      <c r="AU61" s="99">
        <f ca="1" t="shared" si="49"/>
        <v>47</v>
      </c>
      <c r="AV61" s="99">
        <f ca="1" t="shared" si="50"/>
        <v>20</v>
      </c>
      <c r="AW61" s="99">
        <f ca="1" t="shared" si="51"/>
        <v>41</v>
      </c>
      <c r="AX61" s="99">
        <f ca="1" t="shared" si="52"/>
        <v>27</v>
      </c>
      <c r="AY61" s="99">
        <f ca="1" t="shared" si="53"/>
        <v>2035</v>
      </c>
      <c r="BA61" s="105">
        <v>57</v>
      </c>
      <c r="BB61" s="105">
        <f ca="1" t="shared" si="120"/>
        <v>42</v>
      </c>
      <c r="BC61" s="105">
        <f ca="1" t="shared" si="88"/>
        <v>29</v>
      </c>
      <c r="BD61" s="105">
        <f ca="1" t="shared" si="89"/>
        <v>22</v>
      </c>
      <c r="BE61" s="105">
        <f ca="1" t="shared" si="90"/>
        <v>22</v>
      </c>
      <c r="BF61" s="105">
        <f ca="1" t="shared" si="91"/>
        <v>22</v>
      </c>
      <c r="BG61" s="105">
        <f ca="1" t="shared" si="92"/>
        <v>22</v>
      </c>
      <c r="BH61" s="105">
        <f ca="1" t="shared" si="93"/>
        <v>60</v>
      </c>
      <c r="BI61" s="105">
        <f ca="1" t="shared" si="94"/>
        <v>26</v>
      </c>
      <c r="BJ61" s="105">
        <f ca="1" t="shared" si="95"/>
        <v>53</v>
      </c>
      <c r="BK61" s="105">
        <f ca="1" t="shared" si="96"/>
        <v>35</v>
      </c>
      <c r="BL61" s="105">
        <f ca="1" t="shared" si="97"/>
        <v>2609</v>
      </c>
      <c r="BN61" s="111">
        <v>57</v>
      </c>
      <c r="BO61" s="111">
        <f ca="1" t="shared" si="98"/>
        <v>54</v>
      </c>
      <c r="BP61" s="111">
        <f ca="1" t="shared" si="99"/>
        <v>38</v>
      </c>
      <c r="BQ61" s="111">
        <f ca="1" t="shared" si="100"/>
        <v>28</v>
      </c>
      <c r="BR61" s="111">
        <f ca="1" t="shared" si="101"/>
        <v>28</v>
      </c>
      <c r="BS61" s="111">
        <f ca="1" t="shared" si="102"/>
        <v>28</v>
      </c>
      <c r="BT61" s="111">
        <f ca="1" t="shared" si="103"/>
        <v>28</v>
      </c>
      <c r="BU61" s="111">
        <f ca="1" t="shared" si="104"/>
        <v>77</v>
      </c>
      <c r="BV61" s="111">
        <f ca="1" t="shared" si="105"/>
        <v>33</v>
      </c>
      <c r="BW61" s="111">
        <f ca="1" t="shared" si="106"/>
        <v>67</v>
      </c>
      <c r="BX61" s="111">
        <f ca="1" t="shared" si="107"/>
        <v>44</v>
      </c>
      <c r="BY61" s="111">
        <f ca="1" t="shared" si="108"/>
        <v>3339</v>
      </c>
      <c r="CA61" s="117">
        <v>57</v>
      </c>
      <c r="CB61" s="117">
        <f ca="1" t="shared" si="109"/>
        <v>71</v>
      </c>
      <c r="CC61" s="117">
        <f ca="1" t="shared" si="110"/>
        <v>50</v>
      </c>
      <c r="CD61" s="117">
        <f ca="1" t="shared" si="111"/>
        <v>37</v>
      </c>
      <c r="CE61" s="117">
        <f ca="1" t="shared" si="112"/>
        <v>37</v>
      </c>
      <c r="CF61" s="117">
        <f ca="1" t="shared" si="113"/>
        <v>37</v>
      </c>
      <c r="CG61" s="117">
        <f ca="1" t="shared" si="114"/>
        <v>37</v>
      </c>
      <c r="CH61" s="117">
        <f ca="1" t="shared" si="115"/>
        <v>101</v>
      </c>
      <c r="CI61" s="117">
        <f ca="1" t="shared" si="116"/>
        <v>43</v>
      </c>
      <c r="CJ61" s="117">
        <f ca="1" t="shared" si="117"/>
        <v>88</v>
      </c>
      <c r="CK61" s="117">
        <f ca="1" t="shared" si="118"/>
        <v>58</v>
      </c>
      <c r="CL61" s="117">
        <f ca="1" t="shared" si="119"/>
        <v>4383</v>
      </c>
    </row>
    <row r="62" ht="16.5" spans="1:90">
      <c r="A62" s="78">
        <v>58</v>
      </c>
      <c r="B62" s="78">
        <f ca="1" t="shared" si="11"/>
        <v>17</v>
      </c>
      <c r="C62" s="78">
        <f ca="1" t="shared" si="12"/>
        <v>12</v>
      </c>
      <c r="D62" s="78">
        <f ca="1" t="shared" si="13"/>
        <v>9</v>
      </c>
      <c r="E62" s="78">
        <f ca="1" t="shared" si="14"/>
        <v>9</v>
      </c>
      <c r="F62" s="78">
        <f ca="1" t="shared" si="15"/>
        <v>9</v>
      </c>
      <c r="G62" s="78">
        <f ca="1" t="shared" si="16"/>
        <v>9</v>
      </c>
      <c r="H62" s="78">
        <f ca="1" t="shared" si="17"/>
        <v>24</v>
      </c>
      <c r="I62" s="78">
        <f ca="1" t="shared" si="18"/>
        <v>10</v>
      </c>
      <c r="J62" s="78">
        <f ca="1" t="shared" si="19"/>
        <v>21</v>
      </c>
      <c r="K62" s="78">
        <f ca="1" t="shared" si="20"/>
        <v>14</v>
      </c>
      <c r="L62" s="78">
        <f ca="1" t="shared" si="21"/>
        <v>1044</v>
      </c>
      <c r="N62" s="87">
        <v>58</v>
      </c>
      <c r="O62" s="87">
        <f ca="1" t="shared" si="22"/>
        <v>21</v>
      </c>
      <c r="P62" s="87">
        <f ca="1" t="shared" si="23"/>
        <v>15</v>
      </c>
      <c r="Q62" s="87">
        <f ca="1" t="shared" si="24"/>
        <v>11</v>
      </c>
      <c r="R62" s="87">
        <f ca="1" t="shared" si="25"/>
        <v>11</v>
      </c>
      <c r="S62" s="87">
        <f ca="1" t="shared" si="26"/>
        <v>11</v>
      </c>
      <c r="T62" s="87">
        <f ca="1" t="shared" si="27"/>
        <v>11</v>
      </c>
      <c r="U62" s="87">
        <f ca="1" t="shared" si="28"/>
        <v>30</v>
      </c>
      <c r="V62" s="87">
        <f ca="1" t="shared" si="29"/>
        <v>13</v>
      </c>
      <c r="W62" s="87">
        <f ca="1" t="shared" si="30"/>
        <v>26</v>
      </c>
      <c r="X62" s="87">
        <f ca="1" t="shared" si="31"/>
        <v>17</v>
      </c>
      <c r="Y62" s="87">
        <f ca="1" t="shared" si="32"/>
        <v>1304</v>
      </c>
      <c r="AA62" s="93">
        <v>58</v>
      </c>
      <c r="AB62" s="93">
        <f ca="1" t="shared" si="33"/>
        <v>26</v>
      </c>
      <c r="AC62" s="93">
        <f ca="1" t="shared" si="34"/>
        <v>18</v>
      </c>
      <c r="AD62" s="93">
        <f ca="1" t="shared" si="35"/>
        <v>14</v>
      </c>
      <c r="AE62" s="93">
        <f ca="1" t="shared" si="36"/>
        <v>14</v>
      </c>
      <c r="AF62" s="93">
        <f ca="1" t="shared" si="37"/>
        <v>14</v>
      </c>
      <c r="AG62" s="93">
        <f ca="1" t="shared" si="38"/>
        <v>14</v>
      </c>
      <c r="AH62" s="93">
        <f ca="1" t="shared" si="39"/>
        <v>37</v>
      </c>
      <c r="AI62" s="93">
        <f ca="1" t="shared" si="40"/>
        <v>16</v>
      </c>
      <c r="AJ62" s="93">
        <f ca="1" t="shared" si="41"/>
        <v>33</v>
      </c>
      <c r="AK62" s="93">
        <f ca="1" t="shared" si="42"/>
        <v>21</v>
      </c>
      <c r="AL62" s="93">
        <f ca="1" t="shared" si="43"/>
        <v>1618</v>
      </c>
      <c r="AN62" s="99">
        <v>58</v>
      </c>
      <c r="AO62" s="99">
        <f ca="1">VLOOKUP(AN62,参照表!$A$1:参照表!$C$113,2,0)</f>
        <v>33</v>
      </c>
      <c r="AP62" s="99">
        <f ca="1" t="shared" si="44"/>
        <v>23</v>
      </c>
      <c r="AQ62" s="99">
        <f ca="1" t="shared" si="45"/>
        <v>17</v>
      </c>
      <c r="AR62" s="99">
        <f ca="1" t="shared" si="46"/>
        <v>17</v>
      </c>
      <c r="AS62" s="99">
        <f ca="1" t="shared" si="47"/>
        <v>17</v>
      </c>
      <c r="AT62" s="99">
        <f ca="1" t="shared" si="48"/>
        <v>17</v>
      </c>
      <c r="AU62" s="99">
        <f ca="1" t="shared" si="49"/>
        <v>47</v>
      </c>
      <c r="AV62" s="99">
        <f ca="1" t="shared" si="50"/>
        <v>20</v>
      </c>
      <c r="AW62" s="99">
        <f ca="1" t="shared" si="51"/>
        <v>41</v>
      </c>
      <c r="AX62" s="99">
        <f ca="1" t="shared" si="52"/>
        <v>27</v>
      </c>
      <c r="AY62" s="99">
        <f ca="1" t="shared" si="53"/>
        <v>2035</v>
      </c>
      <c r="BA62" s="105">
        <v>58</v>
      </c>
      <c r="BB62" s="105">
        <f ca="1" t="shared" ref="BB62:BB84" si="121">ROUND(AO62/$AN$2*$BA$2,0)</f>
        <v>42</v>
      </c>
      <c r="BC62" s="105">
        <f ca="1" t="shared" si="88"/>
        <v>29</v>
      </c>
      <c r="BD62" s="105">
        <f ca="1" t="shared" si="89"/>
        <v>22</v>
      </c>
      <c r="BE62" s="105">
        <f ca="1" t="shared" si="90"/>
        <v>22</v>
      </c>
      <c r="BF62" s="105">
        <f ca="1" t="shared" si="91"/>
        <v>22</v>
      </c>
      <c r="BG62" s="105">
        <f ca="1" t="shared" si="92"/>
        <v>22</v>
      </c>
      <c r="BH62" s="105">
        <f ca="1" t="shared" si="93"/>
        <v>60</v>
      </c>
      <c r="BI62" s="105">
        <f ca="1" t="shared" si="94"/>
        <v>26</v>
      </c>
      <c r="BJ62" s="105">
        <f ca="1" t="shared" si="95"/>
        <v>53</v>
      </c>
      <c r="BK62" s="105">
        <f ca="1" t="shared" si="96"/>
        <v>35</v>
      </c>
      <c r="BL62" s="105">
        <f ca="1" t="shared" si="97"/>
        <v>2609</v>
      </c>
      <c r="BN62" s="111">
        <v>58</v>
      </c>
      <c r="BO62" s="111">
        <f ca="1" t="shared" si="98"/>
        <v>54</v>
      </c>
      <c r="BP62" s="111">
        <f ca="1" t="shared" si="99"/>
        <v>38</v>
      </c>
      <c r="BQ62" s="111">
        <f ca="1" t="shared" si="100"/>
        <v>28</v>
      </c>
      <c r="BR62" s="111">
        <f ca="1" t="shared" si="101"/>
        <v>28</v>
      </c>
      <c r="BS62" s="111">
        <f ca="1" t="shared" si="102"/>
        <v>28</v>
      </c>
      <c r="BT62" s="111">
        <f ca="1" t="shared" si="103"/>
        <v>28</v>
      </c>
      <c r="BU62" s="111">
        <f ca="1" t="shared" si="104"/>
        <v>77</v>
      </c>
      <c r="BV62" s="111">
        <f ca="1" t="shared" si="105"/>
        <v>33</v>
      </c>
      <c r="BW62" s="111">
        <f ca="1" t="shared" si="106"/>
        <v>67</v>
      </c>
      <c r="BX62" s="111">
        <f ca="1" t="shared" si="107"/>
        <v>44</v>
      </c>
      <c r="BY62" s="111">
        <f ca="1" t="shared" si="108"/>
        <v>3339</v>
      </c>
      <c r="CA62" s="117">
        <v>58</v>
      </c>
      <c r="CB62" s="117">
        <f ca="1" t="shared" si="109"/>
        <v>71</v>
      </c>
      <c r="CC62" s="117">
        <f ca="1" t="shared" si="110"/>
        <v>50</v>
      </c>
      <c r="CD62" s="117">
        <f ca="1" t="shared" si="111"/>
        <v>37</v>
      </c>
      <c r="CE62" s="117">
        <f ca="1" t="shared" si="112"/>
        <v>37</v>
      </c>
      <c r="CF62" s="117">
        <f ca="1" t="shared" si="113"/>
        <v>37</v>
      </c>
      <c r="CG62" s="117">
        <f ca="1" t="shared" si="114"/>
        <v>37</v>
      </c>
      <c r="CH62" s="117">
        <f ca="1" t="shared" si="115"/>
        <v>101</v>
      </c>
      <c r="CI62" s="117">
        <f ca="1" t="shared" si="116"/>
        <v>43</v>
      </c>
      <c r="CJ62" s="117">
        <f ca="1" t="shared" si="117"/>
        <v>88</v>
      </c>
      <c r="CK62" s="117">
        <f ca="1" t="shared" si="118"/>
        <v>58</v>
      </c>
      <c r="CL62" s="117">
        <f ca="1" t="shared" si="119"/>
        <v>4383</v>
      </c>
    </row>
    <row r="63" ht="16.5" spans="1:90">
      <c r="A63" s="78">
        <v>59</v>
      </c>
      <c r="B63" s="78">
        <f ca="1" t="shared" si="11"/>
        <v>17</v>
      </c>
      <c r="C63" s="78">
        <f ca="1" t="shared" si="12"/>
        <v>12</v>
      </c>
      <c r="D63" s="78">
        <f ca="1" t="shared" si="13"/>
        <v>9</v>
      </c>
      <c r="E63" s="78">
        <f ca="1" t="shared" si="14"/>
        <v>9</v>
      </c>
      <c r="F63" s="78">
        <f ca="1" t="shared" si="15"/>
        <v>9</v>
      </c>
      <c r="G63" s="78">
        <f ca="1" t="shared" si="16"/>
        <v>9</v>
      </c>
      <c r="H63" s="78">
        <f ca="1" t="shared" si="17"/>
        <v>24</v>
      </c>
      <c r="I63" s="78">
        <f ca="1" t="shared" si="18"/>
        <v>10</v>
      </c>
      <c r="J63" s="78">
        <f ca="1" t="shared" si="19"/>
        <v>21</v>
      </c>
      <c r="K63" s="78">
        <f ca="1" t="shared" si="20"/>
        <v>14</v>
      </c>
      <c r="L63" s="78">
        <f ca="1" t="shared" si="21"/>
        <v>1044</v>
      </c>
      <c r="N63" s="87">
        <v>59</v>
      </c>
      <c r="O63" s="87">
        <f ca="1" t="shared" si="22"/>
        <v>21</v>
      </c>
      <c r="P63" s="87">
        <f ca="1" t="shared" si="23"/>
        <v>15</v>
      </c>
      <c r="Q63" s="87">
        <f ca="1" t="shared" si="24"/>
        <v>11</v>
      </c>
      <c r="R63" s="87">
        <f ca="1" t="shared" si="25"/>
        <v>11</v>
      </c>
      <c r="S63" s="87">
        <f ca="1" t="shared" si="26"/>
        <v>11</v>
      </c>
      <c r="T63" s="87">
        <f ca="1" t="shared" si="27"/>
        <v>11</v>
      </c>
      <c r="U63" s="87">
        <f ca="1" t="shared" si="28"/>
        <v>30</v>
      </c>
      <c r="V63" s="87">
        <f ca="1" t="shared" si="29"/>
        <v>13</v>
      </c>
      <c r="W63" s="87">
        <f ca="1" t="shared" si="30"/>
        <v>26</v>
      </c>
      <c r="X63" s="87">
        <f ca="1" t="shared" si="31"/>
        <v>17</v>
      </c>
      <c r="Y63" s="87">
        <f ca="1" t="shared" si="32"/>
        <v>1304</v>
      </c>
      <c r="AA63" s="93">
        <v>59</v>
      </c>
      <c r="AB63" s="93">
        <f ca="1" t="shared" si="33"/>
        <v>26</v>
      </c>
      <c r="AC63" s="93">
        <f ca="1" t="shared" si="34"/>
        <v>18</v>
      </c>
      <c r="AD63" s="93">
        <f ca="1" t="shared" si="35"/>
        <v>14</v>
      </c>
      <c r="AE63" s="93">
        <f ca="1" t="shared" si="36"/>
        <v>14</v>
      </c>
      <c r="AF63" s="93">
        <f ca="1" t="shared" si="37"/>
        <v>14</v>
      </c>
      <c r="AG63" s="93">
        <f ca="1" t="shared" si="38"/>
        <v>14</v>
      </c>
      <c r="AH63" s="93">
        <f ca="1" t="shared" si="39"/>
        <v>37</v>
      </c>
      <c r="AI63" s="93">
        <f ca="1" t="shared" si="40"/>
        <v>16</v>
      </c>
      <c r="AJ63" s="93">
        <f ca="1" t="shared" si="41"/>
        <v>33</v>
      </c>
      <c r="AK63" s="93">
        <f ca="1" t="shared" si="42"/>
        <v>21</v>
      </c>
      <c r="AL63" s="93">
        <f ca="1" t="shared" si="43"/>
        <v>1618</v>
      </c>
      <c r="AN63" s="99">
        <v>59</v>
      </c>
      <c r="AO63" s="99">
        <f ca="1">VLOOKUP(AN63,参照表!$A$1:参照表!$C$113,2,0)</f>
        <v>33</v>
      </c>
      <c r="AP63" s="99">
        <f ca="1" t="shared" si="44"/>
        <v>23</v>
      </c>
      <c r="AQ63" s="99">
        <f ca="1" t="shared" si="45"/>
        <v>17</v>
      </c>
      <c r="AR63" s="99">
        <f ca="1" t="shared" si="46"/>
        <v>17</v>
      </c>
      <c r="AS63" s="99">
        <f ca="1" t="shared" si="47"/>
        <v>17</v>
      </c>
      <c r="AT63" s="99">
        <f ca="1" t="shared" si="48"/>
        <v>17</v>
      </c>
      <c r="AU63" s="99">
        <f ca="1" t="shared" si="49"/>
        <v>47</v>
      </c>
      <c r="AV63" s="99">
        <f ca="1" t="shared" si="50"/>
        <v>20</v>
      </c>
      <c r="AW63" s="99">
        <f ca="1" t="shared" si="51"/>
        <v>41</v>
      </c>
      <c r="AX63" s="99">
        <f ca="1" t="shared" si="52"/>
        <v>27</v>
      </c>
      <c r="AY63" s="99">
        <f ca="1" t="shared" si="53"/>
        <v>2035</v>
      </c>
      <c r="BA63" s="105">
        <v>59</v>
      </c>
      <c r="BB63" s="105">
        <f ca="1" t="shared" si="121"/>
        <v>42</v>
      </c>
      <c r="BC63" s="105">
        <f ca="1" t="shared" si="88"/>
        <v>29</v>
      </c>
      <c r="BD63" s="105">
        <f ca="1" t="shared" si="89"/>
        <v>22</v>
      </c>
      <c r="BE63" s="105">
        <f ca="1" t="shared" si="90"/>
        <v>22</v>
      </c>
      <c r="BF63" s="105">
        <f ca="1" t="shared" si="91"/>
        <v>22</v>
      </c>
      <c r="BG63" s="105">
        <f ca="1" t="shared" si="92"/>
        <v>22</v>
      </c>
      <c r="BH63" s="105">
        <f ca="1" t="shared" si="93"/>
        <v>60</v>
      </c>
      <c r="BI63" s="105">
        <f ca="1" t="shared" si="94"/>
        <v>26</v>
      </c>
      <c r="BJ63" s="105">
        <f ca="1" t="shared" si="95"/>
        <v>53</v>
      </c>
      <c r="BK63" s="105">
        <f ca="1" t="shared" si="96"/>
        <v>35</v>
      </c>
      <c r="BL63" s="105">
        <f ca="1" t="shared" si="97"/>
        <v>2609</v>
      </c>
      <c r="BN63" s="111">
        <v>59</v>
      </c>
      <c r="BO63" s="111">
        <f ca="1" t="shared" si="98"/>
        <v>54</v>
      </c>
      <c r="BP63" s="111">
        <f ca="1" t="shared" si="99"/>
        <v>38</v>
      </c>
      <c r="BQ63" s="111">
        <f ca="1" t="shared" si="100"/>
        <v>28</v>
      </c>
      <c r="BR63" s="111">
        <f ca="1" t="shared" si="101"/>
        <v>28</v>
      </c>
      <c r="BS63" s="111">
        <f ca="1" t="shared" si="102"/>
        <v>28</v>
      </c>
      <c r="BT63" s="111">
        <f ca="1" t="shared" si="103"/>
        <v>28</v>
      </c>
      <c r="BU63" s="111">
        <f ca="1" t="shared" si="104"/>
        <v>77</v>
      </c>
      <c r="BV63" s="111">
        <f ca="1" t="shared" si="105"/>
        <v>33</v>
      </c>
      <c r="BW63" s="111">
        <f ca="1" t="shared" si="106"/>
        <v>67</v>
      </c>
      <c r="BX63" s="111">
        <f ca="1" t="shared" si="107"/>
        <v>44</v>
      </c>
      <c r="BY63" s="111">
        <f ca="1" t="shared" si="108"/>
        <v>3339</v>
      </c>
      <c r="CA63" s="117">
        <v>59</v>
      </c>
      <c r="CB63" s="117">
        <f ca="1" t="shared" si="109"/>
        <v>71</v>
      </c>
      <c r="CC63" s="117">
        <f ca="1" t="shared" si="110"/>
        <v>50</v>
      </c>
      <c r="CD63" s="117">
        <f ca="1" t="shared" si="111"/>
        <v>37</v>
      </c>
      <c r="CE63" s="117">
        <f ca="1" t="shared" si="112"/>
        <v>37</v>
      </c>
      <c r="CF63" s="117">
        <f ca="1" t="shared" si="113"/>
        <v>37</v>
      </c>
      <c r="CG63" s="117">
        <f ca="1" t="shared" si="114"/>
        <v>37</v>
      </c>
      <c r="CH63" s="117">
        <f ca="1" t="shared" si="115"/>
        <v>101</v>
      </c>
      <c r="CI63" s="117">
        <f ca="1" t="shared" si="116"/>
        <v>43</v>
      </c>
      <c r="CJ63" s="117">
        <f ca="1" t="shared" si="117"/>
        <v>88</v>
      </c>
      <c r="CK63" s="117">
        <f ca="1" t="shared" si="118"/>
        <v>58</v>
      </c>
      <c r="CL63" s="117">
        <f ca="1" t="shared" si="119"/>
        <v>4383</v>
      </c>
    </row>
    <row r="64" ht="16.5" spans="1:90">
      <c r="A64" s="78">
        <v>60</v>
      </c>
      <c r="B64" s="78">
        <f ca="1" t="shared" si="11"/>
        <v>18</v>
      </c>
      <c r="C64" s="78">
        <f ca="1" t="shared" si="12"/>
        <v>13</v>
      </c>
      <c r="D64" s="78">
        <f ca="1" t="shared" si="13"/>
        <v>9</v>
      </c>
      <c r="E64" s="78">
        <f ca="1" t="shared" si="14"/>
        <v>9</v>
      </c>
      <c r="F64" s="78">
        <f ca="1" t="shared" si="15"/>
        <v>9</v>
      </c>
      <c r="G64" s="78">
        <f ca="1" t="shared" si="16"/>
        <v>9</v>
      </c>
      <c r="H64" s="78">
        <f ca="1" t="shared" si="17"/>
        <v>27</v>
      </c>
      <c r="I64" s="78">
        <f ca="1" t="shared" si="18"/>
        <v>11</v>
      </c>
      <c r="J64" s="78">
        <f ca="1" t="shared" si="19"/>
        <v>23</v>
      </c>
      <c r="K64" s="78">
        <f ca="1" t="shared" si="20"/>
        <v>15</v>
      </c>
      <c r="L64" s="78">
        <f ca="1" t="shared" si="21"/>
        <v>1138</v>
      </c>
      <c r="N64" s="87">
        <v>60</v>
      </c>
      <c r="O64" s="87">
        <f ca="1" t="shared" si="22"/>
        <v>23</v>
      </c>
      <c r="P64" s="87">
        <f ca="1" t="shared" si="23"/>
        <v>16</v>
      </c>
      <c r="Q64" s="87">
        <f ca="1" t="shared" si="24"/>
        <v>12</v>
      </c>
      <c r="R64" s="87">
        <f ca="1" t="shared" si="25"/>
        <v>12</v>
      </c>
      <c r="S64" s="87">
        <f ca="1" t="shared" si="26"/>
        <v>12</v>
      </c>
      <c r="T64" s="87">
        <f ca="1" t="shared" si="27"/>
        <v>12</v>
      </c>
      <c r="U64" s="87">
        <f ca="1" t="shared" si="28"/>
        <v>33</v>
      </c>
      <c r="V64" s="87">
        <f ca="1" t="shared" si="29"/>
        <v>14</v>
      </c>
      <c r="W64" s="87">
        <f ca="1" t="shared" si="30"/>
        <v>28</v>
      </c>
      <c r="X64" s="87">
        <f ca="1" t="shared" si="31"/>
        <v>19</v>
      </c>
      <c r="Y64" s="87">
        <f ca="1" t="shared" si="32"/>
        <v>1423</v>
      </c>
      <c r="AA64" s="93">
        <v>60</v>
      </c>
      <c r="AB64" s="93">
        <f ca="1" t="shared" si="33"/>
        <v>29</v>
      </c>
      <c r="AC64" s="93">
        <f ca="1" t="shared" si="34"/>
        <v>20</v>
      </c>
      <c r="AD64" s="93">
        <f ca="1" t="shared" si="35"/>
        <v>14</v>
      </c>
      <c r="AE64" s="93">
        <f ca="1" t="shared" si="36"/>
        <v>14</v>
      </c>
      <c r="AF64" s="93">
        <f ca="1" t="shared" si="37"/>
        <v>14</v>
      </c>
      <c r="AG64" s="93">
        <f ca="1" t="shared" si="38"/>
        <v>14</v>
      </c>
      <c r="AH64" s="93">
        <f ca="1" t="shared" si="39"/>
        <v>41</v>
      </c>
      <c r="AI64" s="93">
        <f ca="1" t="shared" si="40"/>
        <v>17</v>
      </c>
      <c r="AJ64" s="93">
        <f ca="1" t="shared" si="41"/>
        <v>35</v>
      </c>
      <c r="AK64" s="93">
        <f ca="1" t="shared" si="42"/>
        <v>23</v>
      </c>
      <c r="AL64" s="93">
        <f ca="1" t="shared" si="43"/>
        <v>1765</v>
      </c>
      <c r="AN64" s="99">
        <v>60</v>
      </c>
      <c r="AO64" s="99">
        <f ca="1">VLOOKUP(AN64,参照表!$A$1:参照表!$C$113,2,0)</f>
        <v>36</v>
      </c>
      <c r="AP64" s="99">
        <f ca="1" t="shared" si="44"/>
        <v>25</v>
      </c>
      <c r="AQ64" s="99">
        <f ca="1" t="shared" si="45"/>
        <v>18</v>
      </c>
      <c r="AR64" s="99">
        <f ca="1" t="shared" si="46"/>
        <v>18</v>
      </c>
      <c r="AS64" s="99">
        <f ca="1" t="shared" si="47"/>
        <v>18</v>
      </c>
      <c r="AT64" s="99">
        <f ca="1" t="shared" si="48"/>
        <v>18</v>
      </c>
      <c r="AU64" s="99">
        <f ca="1" t="shared" si="49"/>
        <v>52</v>
      </c>
      <c r="AV64" s="99">
        <f ca="1" t="shared" si="50"/>
        <v>22</v>
      </c>
      <c r="AW64" s="99">
        <f ca="1" t="shared" si="51"/>
        <v>44</v>
      </c>
      <c r="AX64" s="99">
        <f ca="1" t="shared" si="52"/>
        <v>29</v>
      </c>
      <c r="AY64" s="99">
        <f ca="1" t="shared" si="53"/>
        <v>2220</v>
      </c>
      <c r="BA64" s="105">
        <v>60</v>
      </c>
      <c r="BB64" s="105">
        <f ca="1" t="shared" si="121"/>
        <v>46</v>
      </c>
      <c r="BC64" s="105">
        <f ca="1" t="shared" si="88"/>
        <v>32</v>
      </c>
      <c r="BD64" s="105">
        <f ca="1" t="shared" si="89"/>
        <v>23</v>
      </c>
      <c r="BE64" s="105">
        <f ca="1" t="shared" si="90"/>
        <v>23</v>
      </c>
      <c r="BF64" s="105">
        <f ca="1" t="shared" si="91"/>
        <v>23</v>
      </c>
      <c r="BG64" s="105">
        <f ca="1" t="shared" si="92"/>
        <v>23</v>
      </c>
      <c r="BH64" s="105">
        <f ca="1" t="shared" si="93"/>
        <v>67</v>
      </c>
      <c r="BI64" s="105">
        <f ca="1" t="shared" si="94"/>
        <v>28</v>
      </c>
      <c r="BJ64" s="105">
        <f ca="1" t="shared" si="95"/>
        <v>56</v>
      </c>
      <c r="BK64" s="105">
        <f ca="1" t="shared" si="96"/>
        <v>37</v>
      </c>
      <c r="BL64" s="105">
        <f ca="1" t="shared" si="97"/>
        <v>2846</v>
      </c>
      <c r="BN64" s="111">
        <v>60</v>
      </c>
      <c r="BO64" s="111">
        <f ca="1" t="shared" si="98"/>
        <v>59</v>
      </c>
      <c r="BP64" s="111">
        <f ca="1" t="shared" si="99"/>
        <v>41</v>
      </c>
      <c r="BQ64" s="111">
        <f ca="1" t="shared" si="100"/>
        <v>30</v>
      </c>
      <c r="BR64" s="111">
        <f ca="1" t="shared" si="101"/>
        <v>30</v>
      </c>
      <c r="BS64" s="111">
        <f ca="1" t="shared" si="102"/>
        <v>30</v>
      </c>
      <c r="BT64" s="111">
        <f ca="1" t="shared" si="103"/>
        <v>30</v>
      </c>
      <c r="BU64" s="111">
        <f ca="1" t="shared" si="104"/>
        <v>85</v>
      </c>
      <c r="BV64" s="111">
        <f ca="1" t="shared" si="105"/>
        <v>36</v>
      </c>
      <c r="BW64" s="111">
        <f ca="1" t="shared" si="106"/>
        <v>72</v>
      </c>
      <c r="BX64" s="111">
        <f ca="1" t="shared" si="107"/>
        <v>48</v>
      </c>
      <c r="BY64" s="111">
        <f ca="1" t="shared" si="108"/>
        <v>3643</v>
      </c>
      <c r="CA64" s="117">
        <v>60</v>
      </c>
      <c r="CB64" s="117">
        <f ca="1" t="shared" si="109"/>
        <v>78</v>
      </c>
      <c r="CC64" s="117">
        <f ca="1" t="shared" si="110"/>
        <v>54</v>
      </c>
      <c r="CD64" s="117">
        <f ca="1" t="shared" si="111"/>
        <v>39</v>
      </c>
      <c r="CE64" s="117">
        <f ca="1" t="shared" si="112"/>
        <v>39</v>
      </c>
      <c r="CF64" s="117">
        <f ca="1" t="shared" si="113"/>
        <v>39</v>
      </c>
      <c r="CG64" s="117">
        <f ca="1" t="shared" si="114"/>
        <v>39</v>
      </c>
      <c r="CH64" s="117">
        <f ca="1" t="shared" si="115"/>
        <v>112</v>
      </c>
      <c r="CI64" s="117">
        <f ca="1" t="shared" si="116"/>
        <v>47</v>
      </c>
      <c r="CJ64" s="117">
        <f ca="1" t="shared" si="117"/>
        <v>95</v>
      </c>
      <c r="CK64" s="117">
        <f ca="1" t="shared" si="118"/>
        <v>62</v>
      </c>
      <c r="CL64" s="117">
        <f ca="1" t="shared" si="119"/>
        <v>4782</v>
      </c>
    </row>
    <row r="65" ht="16.5" spans="1:90">
      <c r="A65" s="78">
        <v>61</v>
      </c>
      <c r="B65" s="78">
        <f ca="1" t="shared" si="11"/>
        <v>18</v>
      </c>
      <c r="C65" s="78">
        <f ca="1" t="shared" si="12"/>
        <v>13</v>
      </c>
      <c r="D65" s="78">
        <f ca="1" t="shared" si="13"/>
        <v>9</v>
      </c>
      <c r="E65" s="78">
        <f ca="1" t="shared" si="14"/>
        <v>9</v>
      </c>
      <c r="F65" s="78">
        <f ca="1" t="shared" si="15"/>
        <v>9</v>
      </c>
      <c r="G65" s="78">
        <f ca="1" t="shared" si="16"/>
        <v>9</v>
      </c>
      <c r="H65" s="78">
        <f ca="1" t="shared" si="17"/>
        <v>27</v>
      </c>
      <c r="I65" s="78">
        <f ca="1" t="shared" si="18"/>
        <v>11</v>
      </c>
      <c r="J65" s="78">
        <f ca="1" t="shared" si="19"/>
        <v>23</v>
      </c>
      <c r="K65" s="78">
        <f ca="1" t="shared" si="20"/>
        <v>15</v>
      </c>
      <c r="L65" s="78">
        <f ca="1" t="shared" si="21"/>
        <v>1138</v>
      </c>
      <c r="N65" s="87">
        <v>61</v>
      </c>
      <c r="O65" s="87">
        <f ca="1" t="shared" si="22"/>
        <v>23</v>
      </c>
      <c r="P65" s="87">
        <f ca="1" t="shared" si="23"/>
        <v>16</v>
      </c>
      <c r="Q65" s="87">
        <f ca="1" t="shared" si="24"/>
        <v>12</v>
      </c>
      <c r="R65" s="87">
        <f ca="1" t="shared" si="25"/>
        <v>12</v>
      </c>
      <c r="S65" s="87">
        <f ca="1" t="shared" si="26"/>
        <v>12</v>
      </c>
      <c r="T65" s="87">
        <f ca="1" t="shared" si="27"/>
        <v>12</v>
      </c>
      <c r="U65" s="87">
        <f ca="1" t="shared" si="28"/>
        <v>33</v>
      </c>
      <c r="V65" s="87">
        <f ca="1" t="shared" si="29"/>
        <v>14</v>
      </c>
      <c r="W65" s="87">
        <f ca="1" t="shared" si="30"/>
        <v>28</v>
      </c>
      <c r="X65" s="87">
        <f ca="1" t="shared" si="31"/>
        <v>19</v>
      </c>
      <c r="Y65" s="87">
        <f ca="1" t="shared" si="32"/>
        <v>1423</v>
      </c>
      <c r="AA65" s="93">
        <v>61</v>
      </c>
      <c r="AB65" s="93">
        <f ca="1" t="shared" si="33"/>
        <v>29</v>
      </c>
      <c r="AC65" s="93">
        <f ca="1" t="shared" si="34"/>
        <v>20</v>
      </c>
      <c r="AD65" s="93">
        <f ca="1" t="shared" si="35"/>
        <v>14</v>
      </c>
      <c r="AE65" s="93">
        <f ca="1" t="shared" si="36"/>
        <v>14</v>
      </c>
      <c r="AF65" s="93">
        <f ca="1" t="shared" si="37"/>
        <v>14</v>
      </c>
      <c r="AG65" s="93">
        <f ca="1" t="shared" si="38"/>
        <v>14</v>
      </c>
      <c r="AH65" s="93">
        <f ca="1" t="shared" si="39"/>
        <v>41</v>
      </c>
      <c r="AI65" s="93">
        <f ca="1" t="shared" si="40"/>
        <v>17</v>
      </c>
      <c r="AJ65" s="93">
        <f ca="1" t="shared" si="41"/>
        <v>35</v>
      </c>
      <c r="AK65" s="93">
        <f ca="1" t="shared" si="42"/>
        <v>23</v>
      </c>
      <c r="AL65" s="93">
        <f ca="1" t="shared" si="43"/>
        <v>1765</v>
      </c>
      <c r="AN65" s="99">
        <v>61</v>
      </c>
      <c r="AO65" s="99">
        <f ca="1">VLOOKUP(AN65,参照表!$A$1:参照表!$C$113,2,0)</f>
        <v>36</v>
      </c>
      <c r="AP65" s="99">
        <f ca="1" t="shared" si="44"/>
        <v>25</v>
      </c>
      <c r="AQ65" s="99">
        <f ca="1" t="shared" si="45"/>
        <v>18</v>
      </c>
      <c r="AR65" s="99">
        <f ca="1" t="shared" si="46"/>
        <v>18</v>
      </c>
      <c r="AS65" s="99">
        <f ca="1" t="shared" si="47"/>
        <v>18</v>
      </c>
      <c r="AT65" s="99">
        <f ca="1" t="shared" si="48"/>
        <v>18</v>
      </c>
      <c r="AU65" s="99">
        <f ca="1" t="shared" si="49"/>
        <v>52</v>
      </c>
      <c r="AV65" s="99">
        <f ca="1" t="shared" si="50"/>
        <v>22</v>
      </c>
      <c r="AW65" s="99">
        <f ca="1" t="shared" si="51"/>
        <v>44</v>
      </c>
      <c r="AX65" s="99">
        <f ca="1" t="shared" si="52"/>
        <v>29</v>
      </c>
      <c r="AY65" s="99">
        <f ca="1" t="shared" si="53"/>
        <v>2220</v>
      </c>
      <c r="BA65" s="105">
        <v>61</v>
      </c>
      <c r="BB65" s="105">
        <f ca="1" t="shared" si="121"/>
        <v>46</v>
      </c>
      <c r="BC65" s="105">
        <f ca="1" t="shared" si="88"/>
        <v>32</v>
      </c>
      <c r="BD65" s="105">
        <f ca="1" t="shared" si="89"/>
        <v>23</v>
      </c>
      <c r="BE65" s="105">
        <f ca="1" t="shared" si="90"/>
        <v>23</v>
      </c>
      <c r="BF65" s="105">
        <f ca="1" t="shared" si="91"/>
        <v>23</v>
      </c>
      <c r="BG65" s="105">
        <f ca="1" t="shared" si="92"/>
        <v>23</v>
      </c>
      <c r="BH65" s="105">
        <f ca="1" t="shared" si="93"/>
        <v>67</v>
      </c>
      <c r="BI65" s="105">
        <f ca="1" t="shared" si="94"/>
        <v>28</v>
      </c>
      <c r="BJ65" s="105">
        <f ca="1" t="shared" si="95"/>
        <v>56</v>
      </c>
      <c r="BK65" s="105">
        <f ca="1" t="shared" si="96"/>
        <v>37</v>
      </c>
      <c r="BL65" s="105">
        <f ca="1" t="shared" si="97"/>
        <v>2846</v>
      </c>
      <c r="BN65" s="111">
        <v>61</v>
      </c>
      <c r="BO65" s="111">
        <f ca="1" t="shared" si="98"/>
        <v>59</v>
      </c>
      <c r="BP65" s="111">
        <f ca="1" t="shared" si="99"/>
        <v>41</v>
      </c>
      <c r="BQ65" s="111">
        <f ca="1" t="shared" si="100"/>
        <v>30</v>
      </c>
      <c r="BR65" s="111">
        <f ca="1" t="shared" si="101"/>
        <v>30</v>
      </c>
      <c r="BS65" s="111">
        <f ca="1" t="shared" si="102"/>
        <v>30</v>
      </c>
      <c r="BT65" s="111">
        <f ca="1" t="shared" si="103"/>
        <v>30</v>
      </c>
      <c r="BU65" s="111">
        <f ca="1" t="shared" si="104"/>
        <v>85</v>
      </c>
      <c r="BV65" s="111">
        <f ca="1" t="shared" si="105"/>
        <v>36</v>
      </c>
      <c r="BW65" s="111">
        <f ca="1" t="shared" si="106"/>
        <v>72</v>
      </c>
      <c r="BX65" s="111">
        <f ca="1" t="shared" si="107"/>
        <v>48</v>
      </c>
      <c r="BY65" s="111">
        <f ca="1" t="shared" si="108"/>
        <v>3643</v>
      </c>
      <c r="CA65" s="117">
        <v>61</v>
      </c>
      <c r="CB65" s="117">
        <f ca="1" t="shared" si="109"/>
        <v>78</v>
      </c>
      <c r="CC65" s="117">
        <f ca="1" t="shared" si="110"/>
        <v>54</v>
      </c>
      <c r="CD65" s="117">
        <f ca="1" t="shared" si="111"/>
        <v>39</v>
      </c>
      <c r="CE65" s="117">
        <f ca="1" t="shared" si="112"/>
        <v>39</v>
      </c>
      <c r="CF65" s="117">
        <f ca="1" t="shared" si="113"/>
        <v>39</v>
      </c>
      <c r="CG65" s="117">
        <f ca="1" t="shared" si="114"/>
        <v>39</v>
      </c>
      <c r="CH65" s="117">
        <f ca="1" t="shared" si="115"/>
        <v>112</v>
      </c>
      <c r="CI65" s="117">
        <f ca="1" t="shared" si="116"/>
        <v>47</v>
      </c>
      <c r="CJ65" s="117">
        <f ca="1" t="shared" si="117"/>
        <v>95</v>
      </c>
      <c r="CK65" s="117">
        <f ca="1" t="shared" si="118"/>
        <v>62</v>
      </c>
      <c r="CL65" s="117">
        <f ca="1" t="shared" si="119"/>
        <v>4782</v>
      </c>
    </row>
    <row r="66" ht="16.5" spans="1:90">
      <c r="A66" s="78">
        <v>62</v>
      </c>
      <c r="B66" s="78">
        <f ca="1" t="shared" si="11"/>
        <v>18</v>
      </c>
      <c r="C66" s="78">
        <f ca="1" t="shared" si="12"/>
        <v>13</v>
      </c>
      <c r="D66" s="78">
        <f ca="1" t="shared" si="13"/>
        <v>9</v>
      </c>
      <c r="E66" s="78">
        <f ca="1" t="shared" si="14"/>
        <v>9</v>
      </c>
      <c r="F66" s="78">
        <f ca="1" t="shared" si="15"/>
        <v>9</v>
      </c>
      <c r="G66" s="78">
        <f ca="1" t="shared" si="16"/>
        <v>9</v>
      </c>
      <c r="H66" s="78">
        <f ca="1" t="shared" si="17"/>
        <v>27</v>
      </c>
      <c r="I66" s="78">
        <f ca="1" t="shared" si="18"/>
        <v>11</v>
      </c>
      <c r="J66" s="78">
        <f ca="1" t="shared" si="19"/>
        <v>23</v>
      </c>
      <c r="K66" s="78">
        <f ca="1" t="shared" si="20"/>
        <v>15</v>
      </c>
      <c r="L66" s="78">
        <f ca="1" t="shared" si="21"/>
        <v>1138</v>
      </c>
      <c r="N66" s="87">
        <v>62</v>
      </c>
      <c r="O66" s="87">
        <f ca="1" t="shared" si="22"/>
        <v>23</v>
      </c>
      <c r="P66" s="87">
        <f ca="1" t="shared" si="23"/>
        <v>16</v>
      </c>
      <c r="Q66" s="87">
        <f ca="1" t="shared" si="24"/>
        <v>12</v>
      </c>
      <c r="R66" s="87">
        <f ca="1" t="shared" si="25"/>
        <v>12</v>
      </c>
      <c r="S66" s="87">
        <f ca="1" t="shared" si="26"/>
        <v>12</v>
      </c>
      <c r="T66" s="87">
        <f ca="1" t="shared" si="27"/>
        <v>12</v>
      </c>
      <c r="U66" s="87">
        <f ca="1" t="shared" si="28"/>
        <v>33</v>
      </c>
      <c r="V66" s="87">
        <f ca="1" t="shared" si="29"/>
        <v>14</v>
      </c>
      <c r="W66" s="87">
        <f ca="1" t="shared" si="30"/>
        <v>28</v>
      </c>
      <c r="X66" s="87">
        <f ca="1" t="shared" si="31"/>
        <v>19</v>
      </c>
      <c r="Y66" s="87">
        <f ca="1" t="shared" si="32"/>
        <v>1423</v>
      </c>
      <c r="AA66" s="93">
        <v>62</v>
      </c>
      <c r="AB66" s="93">
        <f ca="1" t="shared" si="33"/>
        <v>29</v>
      </c>
      <c r="AC66" s="93">
        <f ca="1" t="shared" si="34"/>
        <v>20</v>
      </c>
      <c r="AD66" s="93">
        <f ca="1" t="shared" si="35"/>
        <v>14</v>
      </c>
      <c r="AE66" s="93">
        <f ca="1" t="shared" si="36"/>
        <v>14</v>
      </c>
      <c r="AF66" s="93">
        <f ca="1" t="shared" si="37"/>
        <v>14</v>
      </c>
      <c r="AG66" s="93">
        <f ca="1" t="shared" si="38"/>
        <v>14</v>
      </c>
      <c r="AH66" s="93">
        <f ca="1" t="shared" si="39"/>
        <v>41</v>
      </c>
      <c r="AI66" s="93">
        <f ca="1" t="shared" si="40"/>
        <v>17</v>
      </c>
      <c r="AJ66" s="93">
        <f ca="1" t="shared" si="41"/>
        <v>35</v>
      </c>
      <c r="AK66" s="93">
        <f ca="1" t="shared" si="42"/>
        <v>23</v>
      </c>
      <c r="AL66" s="93">
        <f ca="1" t="shared" si="43"/>
        <v>1765</v>
      </c>
      <c r="AN66" s="99">
        <v>62</v>
      </c>
      <c r="AO66" s="99">
        <f ca="1">VLOOKUP(AN66,参照表!$A$1:参照表!$C$113,2,0)</f>
        <v>36</v>
      </c>
      <c r="AP66" s="99">
        <f ca="1" t="shared" si="44"/>
        <v>25</v>
      </c>
      <c r="AQ66" s="99">
        <f ca="1" t="shared" si="45"/>
        <v>18</v>
      </c>
      <c r="AR66" s="99">
        <f ca="1" t="shared" si="46"/>
        <v>18</v>
      </c>
      <c r="AS66" s="99">
        <f ca="1" t="shared" si="47"/>
        <v>18</v>
      </c>
      <c r="AT66" s="99">
        <f ca="1" t="shared" si="48"/>
        <v>18</v>
      </c>
      <c r="AU66" s="99">
        <f ca="1" t="shared" si="49"/>
        <v>52</v>
      </c>
      <c r="AV66" s="99">
        <f ca="1" t="shared" si="50"/>
        <v>22</v>
      </c>
      <c r="AW66" s="99">
        <f ca="1" t="shared" si="51"/>
        <v>44</v>
      </c>
      <c r="AX66" s="99">
        <f ca="1" t="shared" si="52"/>
        <v>29</v>
      </c>
      <c r="AY66" s="99">
        <f ca="1" t="shared" si="53"/>
        <v>2220</v>
      </c>
      <c r="BA66" s="105">
        <v>62</v>
      </c>
      <c r="BB66" s="105">
        <f ca="1" t="shared" si="121"/>
        <v>46</v>
      </c>
      <c r="BC66" s="105">
        <f ca="1" t="shared" si="88"/>
        <v>32</v>
      </c>
      <c r="BD66" s="105">
        <f ca="1" t="shared" si="89"/>
        <v>23</v>
      </c>
      <c r="BE66" s="105">
        <f ca="1" t="shared" si="90"/>
        <v>23</v>
      </c>
      <c r="BF66" s="105">
        <f ca="1" t="shared" si="91"/>
        <v>23</v>
      </c>
      <c r="BG66" s="105">
        <f ca="1" t="shared" si="92"/>
        <v>23</v>
      </c>
      <c r="BH66" s="105">
        <f ca="1" t="shared" si="93"/>
        <v>67</v>
      </c>
      <c r="BI66" s="105">
        <f ca="1" t="shared" si="94"/>
        <v>28</v>
      </c>
      <c r="BJ66" s="105">
        <f ca="1" t="shared" si="95"/>
        <v>56</v>
      </c>
      <c r="BK66" s="105">
        <f ca="1" t="shared" si="96"/>
        <v>37</v>
      </c>
      <c r="BL66" s="105">
        <f ca="1" t="shared" si="97"/>
        <v>2846</v>
      </c>
      <c r="BN66" s="111">
        <v>62</v>
      </c>
      <c r="BO66" s="111">
        <f ca="1" t="shared" si="98"/>
        <v>59</v>
      </c>
      <c r="BP66" s="111">
        <f ca="1" t="shared" si="99"/>
        <v>41</v>
      </c>
      <c r="BQ66" s="111">
        <f ca="1" t="shared" si="100"/>
        <v>30</v>
      </c>
      <c r="BR66" s="111">
        <f ca="1" t="shared" si="101"/>
        <v>30</v>
      </c>
      <c r="BS66" s="111">
        <f ca="1" t="shared" si="102"/>
        <v>30</v>
      </c>
      <c r="BT66" s="111">
        <f ca="1" t="shared" si="103"/>
        <v>30</v>
      </c>
      <c r="BU66" s="111">
        <f ca="1" t="shared" si="104"/>
        <v>85</v>
      </c>
      <c r="BV66" s="111">
        <f ca="1" t="shared" si="105"/>
        <v>36</v>
      </c>
      <c r="BW66" s="111">
        <f ca="1" t="shared" si="106"/>
        <v>72</v>
      </c>
      <c r="BX66" s="111">
        <f ca="1" t="shared" si="107"/>
        <v>48</v>
      </c>
      <c r="BY66" s="111">
        <f ca="1" t="shared" si="108"/>
        <v>3643</v>
      </c>
      <c r="CA66" s="117">
        <v>62</v>
      </c>
      <c r="CB66" s="117">
        <f ca="1" t="shared" si="109"/>
        <v>78</v>
      </c>
      <c r="CC66" s="117">
        <f ca="1" t="shared" si="110"/>
        <v>54</v>
      </c>
      <c r="CD66" s="117">
        <f ca="1" t="shared" si="111"/>
        <v>39</v>
      </c>
      <c r="CE66" s="117">
        <f ca="1" t="shared" si="112"/>
        <v>39</v>
      </c>
      <c r="CF66" s="117">
        <f ca="1" t="shared" si="113"/>
        <v>39</v>
      </c>
      <c r="CG66" s="117">
        <f ca="1" t="shared" si="114"/>
        <v>39</v>
      </c>
      <c r="CH66" s="117">
        <f ca="1" t="shared" si="115"/>
        <v>112</v>
      </c>
      <c r="CI66" s="117">
        <f ca="1" t="shared" si="116"/>
        <v>47</v>
      </c>
      <c r="CJ66" s="117">
        <f ca="1" t="shared" si="117"/>
        <v>95</v>
      </c>
      <c r="CK66" s="117">
        <f ca="1" t="shared" si="118"/>
        <v>62</v>
      </c>
      <c r="CL66" s="117">
        <f ca="1" t="shared" si="119"/>
        <v>4782</v>
      </c>
    </row>
    <row r="67" ht="16.5" spans="1:90">
      <c r="A67" s="78">
        <v>63</v>
      </c>
      <c r="B67" s="78">
        <f ca="1" t="shared" si="11"/>
        <v>18</v>
      </c>
      <c r="C67" s="78">
        <f ca="1" t="shared" si="12"/>
        <v>13</v>
      </c>
      <c r="D67" s="78">
        <f ca="1" t="shared" si="13"/>
        <v>9</v>
      </c>
      <c r="E67" s="78">
        <f ca="1" t="shared" si="14"/>
        <v>9</v>
      </c>
      <c r="F67" s="78">
        <f ca="1" t="shared" si="15"/>
        <v>9</v>
      </c>
      <c r="G67" s="78">
        <f ca="1" t="shared" si="16"/>
        <v>9</v>
      </c>
      <c r="H67" s="78">
        <f ca="1" t="shared" si="17"/>
        <v>27</v>
      </c>
      <c r="I67" s="78">
        <f ca="1" t="shared" si="18"/>
        <v>11</v>
      </c>
      <c r="J67" s="78">
        <f ca="1" t="shared" si="19"/>
        <v>23</v>
      </c>
      <c r="K67" s="78">
        <f ca="1" t="shared" si="20"/>
        <v>15</v>
      </c>
      <c r="L67" s="78">
        <f ca="1" t="shared" si="21"/>
        <v>1138</v>
      </c>
      <c r="N67" s="87">
        <v>63</v>
      </c>
      <c r="O67" s="87">
        <f ca="1" t="shared" si="22"/>
        <v>23</v>
      </c>
      <c r="P67" s="87">
        <f ca="1" t="shared" si="23"/>
        <v>16</v>
      </c>
      <c r="Q67" s="87">
        <f ca="1" t="shared" si="24"/>
        <v>12</v>
      </c>
      <c r="R67" s="87">
        <f ca="1" t="shared" si="25"/>
        <v>12</v>
      </c>
      <c r="S67" s="87">
        <f ca="1" t="shared" si="26"/>
        <v>12</v>
      </c>
      <c r="T67" s="87">
        <f ca="1" t="shared" si="27"/>
        <v>12</v>
      </c>
      <c r="U67" s="87">
        <f ca="1" t="shared" si="28"/>
        <v>33</v>
      </c>
      <c r="V67" s="87">
        <f ca="1" t="shared" si="29"/>
        <v>14</v>
      </c>
      <c r="W67" s="87">
        <f ca="1" t="shared" si="30"/>
        <v>28</v>
      </c>
      <c r="X67" s="87">
        <f ca="1" t="shared" si="31"/>
        <v>19</v>
      </c>
      <c r="Y67" s="87">
        <f ca="1" t="shared" si="32"/>
        <v>1423</v>
      </c>
      <c r="AA67" s="93">
        <v>63</v>
      </c>
      <c r="AB67" s="93">
        <f ca="1" t="shared" si="33"/>
        <v>29</v>
      </c>
      <c r="AC67" s="93">
        <f ca="1" t="shared" si="34"/>
        <v>20</v>
      </c>
      <c r="AD67" s="93">
        <f ca="1" t="shared" si="35"/>
        <v>14</v>
      </c>
      <c r="AE67" s="93">
        <f ca="1" t="shared" si="36"/>
        <v>14</v>
      </c>
      <c r="AF67" s="93">
        <f ca="1" t="shared" si="37"/>
        <v>14</v>
      </c>
      <c r="AG67" s="93">
        <f ca="1" t="shared" si="38"/>
        <v>14</v>
      </c>
      <c r="AH67" s="93">
        <f ca="1" t="shared" si="39"/>
        <v>41</v>
      </c>
      <c r="AI67" s="93">
        <f ca="1" t="shared" si="40"/>
        <v>17</v>
      </c>
      <c r="AJ67" s="93">
        <f ca="1" t="shared" si="41"/>
        <v>35</v>
      </c>
      <c r="AK67" s="93">
        <f ca="1" t="shared" si="42"/>
        <v>23</v>
      </c>
      <c r="AL67" s="93">
        <f ca="1" t="shared" si="43"/>
        <v>1765</v>
      </c>
      <c r="AN67" s="99">
        <v>63</v>
      </c>
      <c r="AO67" s="99">
        <f ca="1">VLOOKUP(AN67,参照表!$A$1:参照表!$C$113,2,0)</f>
        <v>36</v>
      </c>
      <c r="AP67" s="99">
        <f ca="1" t="shared" si="44"/>
        <v>25</v>
      </c>
      <c r="AQ67" s="99">
        <f ca="1" t="shared" si="45"/>
        <v>18</v>
      </c>
      <c r="AR67" s="99">
        <f ca="1" t="shared" si="46"/>
        <v>18</v>
      </c>
      <c r="AS67" s="99">
        <f ca="1" t="shared" si="47"/>
        <v>18</v>
      </c>
      <c r="AT67" s="99">
        <f ca="1" t="shared" si="48"/>
        <v>18</v>
      </c>
      <c r="AU67" s="99">
        <f ca="1" t="shared" si="49"/>
        <v>52</v>
      </c>
      <c r="AV67" s="99">
        <f ca="1" t="shared" si="50"/>
        <v>22</v>
      </c>
      <c r="AW67" s="99">
        <f ca="1" t="shared" si="51"/>
        <v>44</v>
      </c>
      <c r="AX67" s="99">
        <f ca="1" t="shared" si="52"/>
        <v>29</v>
      </c>
      <c r="AY67" s="99">
        <f ca="1" t="shared" si="53"/>
        <v>2220</v>
      </c>
      <c r="BA67" s="105">
        <v>63</v>
      </c>
      <c r="BB67" s="105">
        <f ca="1" t="shared" si="121"/>
        <v>46</v>
      </c>
      <c r="BC67" s="105">
        <f ca="1" t="shared" si="88"/>
        <v>32</v>
      </c>
      <c r="BD67" s="105">
        <f ca="1" t="shared" si="89"/>
        <v>23</v>
      </c>
      <c r="BE67" s="105">
        <f ca="1" t="shared" si="90"/>
        <v>23</v>
      </c>
      <c r="BF67" s="105">
        <f ca="1" t="shared" si="91"/>
        <v>23</v>
      </c>
      <c r="BG67" s="105">
        <f ca="1" t="shared" si="92"/>
        <v>23</v>
      </c>
      <c r="BH67" s="105">
        <f ca="1" t="shared" si="93"/>
        <v>67</v>
      </c>
      <c r="BI67" s="105">
        <f ca="1" t="shared" si="94"/>
        <v>28</v>
      </c>
      <c r="BJ67" s="105">
        <f ca="1" t="shared" si="95"/>
        <v>56</v>
      </c>
      <c r="BK67" s="105">
        <f ca="1" t="shared" si="96"/>
        <v>37</v>
      </c>
      <c r="BL67" s="105">
        <f ca="1" t="shared" si="97"/>
        <v>2846</v>
      </c>
      <c r="BN67" s="111">
        <v>63</v>
      </c>
      <c r="BO67" s="111">
        <f ca="1" t="shared" si="98"/>
        <v>59</v>
      </c>
      <c r="BP67" s="111">
        <f ca="1" t="shared" si="99"/>
        <v>41</v>
      </c>
      <c r="BQ67" s="111">
        <f ca="1" t="shared" si="100"/>
        <v>30</v>
      </c>
      <c r="BR67" s="111">
        <f ca="1" t="shared" si="101"/>
        <v>30</v>
      </c>
      <c r="BS67" s="111">
        <f ca="1" t="shared" si="102"/>
        <v>30</v>
      </c>
      <c r="BT67" s="111">
        <f ca="1" t="shared" si="103"/>
        <v>30</v>
      </c>
      <c r="BU67" s="111">
        <f ca="1" t="shared" si="104"/>
        <v>85</v>
      </c>
      <c r="BV67" s="111">
        <f ca="1" t="shared" si="105"/>
        <v>36</v>
      </c>
      <c r="BW67" s="111">
        <f ca="1" t="shared" si="106"/>
        <v>72</v>
      </c>
      <c r="BX67" s="111">
        <f ca="1" t="shared" si="107"/>
        <v>48</v>
      </c>
      <c r="BY67" s="111">
        <f ca="1" t="shared" si="108"/>
        <v>3643</v>
      </c>
      <c r="CA67" s="117">
        <v>63</v>
      </c>
      <c r="CB67" s="117">
        <f ca="1" t="shared" si="109"/>
        <v>78</v>
      </c>
      <c r="CC67" s="117">
        <f ca="1" t="shared" si="110"/>
        <v>54</v>
      </c>
      <c r="CD67" s="117">
        <f ca="1" t="shared" si="111"/>
        <v>39</v>
      </c>
      <c r="CE67" s="117">
        <f ca="1" t="shared" si="112"/>
        <v>39</v>
      </c>
      <c r="CF67" s="117">
        <f ca="1" t="shared" si="113"/>
        <v>39</v>
      </c>
      <c r="CG67" s="117">
        <f ca="1" t="shared" si="114"/>
        <v>39</v>
      </c>
      <c r="CH67" s="117">
        <f ca="1" t="shared" si="115"/>
        <v>112</v>
      </c>
      <c r="CI67" s="117">
        <f ca="1" t="shared" si="116"/>
        <v>47</v>
      </c>
      <c r="CJ67" s="117">
        <f ca="1" t="shared" si="117"/>
        <v>95</v>
      </c>
      <c r="CK67" s="117">
        <f ca="1" t="shared" si="118"/>
        <v>62</v>
      </c>
      <c r="CL67" s="117">
        <f ca="1" t="shared" si="119"/>
        <v>4782</v>
      </c>
    </row>
    <row r="68" ht="16.5" spans="1:90">
      <c r="A68" s="78">
        <v>64</v>
      </c>
      <c r="B68" s="78">
        <f ca="1" t="shared" si="11"/>
        <v>18</v>
      </c>
      <c r="C68" s="78">
        <f ca="1" t="shared" si="12"/>
        <v>13</v>
      </c>
      <c r="D68" s="78">
        <f ca="1" t="shared" si="13"/>
        <v>9</v>
      </c>
      <c r="E68" s="78">
        <f ca="1" t="shared" si="14"/>
        <v>9</v>
      </c>
      <c r="F68" s="78">
        <f ca="1" t="shared" si="15"/>
        <v>9</v>
      </c>
      <c r="G68" s="78">
        <f ca="1" t="shared" si="16"/>
        <v>9</v>
      </c>
      <c r="H68" s="78">
        <f ca="1" t="shared" si="17"/>
        <v>27</v>
      </c>
      <c r="I68" s="78">
        <f ca="1" t="shared" si="18"/>
        <v>11</v>
      </c>
      <c r="J68" s="78">
        <f ca="1" t="shared" si="19"/>
        <v>23</v>
      </c>
      <c r="K68" s="78">
        <f ca="1" t="shared" si="20"/>
        <v>15</v>
      </c>
      <c r="L68" s="78">
        <f ca="1" t="shared" si="21"/>
        <v>1138</v>
      </c>
      <c r="N68" s="87">
        <v>64</v>
      </c>
      <c r="O68" s="87">
        <f ca="1" t="shared" si="22"/>
        <v>23</v>
      </c>
      <c r="P68" s="87">
        <f ca="1" t="shared" si="23"/>
        <v>16</v>
      </c>
      <c r="Q68" s="87">
        <f ca="1" t="shared" si="24"/>
        <v>12</v>
      </c>
      <c r="R68" s="87">
        <f ca="1" t="shared" si="25"/>
        <v>12</v>
      </c>
      <c r="S68" s="87">
        <f ca="1" t="shared" si="26"/>
        <v>12</v>
      </c>
      <c r="T68" s="87">
        <f ca="1" t="shared" si="27"/>
        <v>12</v>
      </c>
      <c r="U68" s="87">
        <f ca="1" t="shared" si="28"/>
        <v>33</v>
      </c>
      <c r="V68" s="87">
        <f ca="1" t="shared" si="29"/>
        <v>14</v>
      </c>
      <c r="W68" s="87">
        <f ca="1" t="shared" si="30"/>
        <v>28</v>
      </c>
      <c r="X68" s="87">
        <f ca="1" t="shared" si="31"/>
        <v>19</v>
      </c>
      <c r="Y68" s="87">
        <f ca="1" t="shared" si="32"/>
        <v>1423</v>
      </c>
      <c r="AA68" s="93">
        <v>64</v>
      </c>
      <c r="AB68" s="93">
        <f ca="1" t="shared" si="33"/>
        <v>29</v>
      </c>
      <c r="AC68" s="93">
        <f ca="1" t="shared" si="34"/>
        <v>20</v>
      </c>
      <c r="AD68" s="93">
        <f ca="1" t="shared" si="35"/>
        <v>14</v>
      </c>
      <c r="AE68" s="93">
        <f ca="1" t="shared" si="36"/>
        <v>14</v>
      </c>
      <c r="AF68" s="93">
        <f ca="1" t="shared" si="37"/>
        <v>14</v>
      </c>
      <c r="AG68" s="93">
        <f ca="1" t="shared" si="38"/>
        <v>14</v>
      </c>
      <c r="AH68" s="93">
        <f ca="1" t="shared" si="39"/>
        <v>41</v>
      </c>
      <c r="AI68" s="93">
        <f ca="1" t="shared" si="40"/>
        <v>17</v>
      </c>
      <c r="AJ68" s="93">
        <f ca="1" t="shared" si="41"/>
        <v>35</v>
      </c>
      <c r="AK68" s="93">
        <f ca="1" t="shared" si="42"/>
        <v>23</v>
      </c>
      <c r="AL68" s="93">
        <f ca="1" t="shared" si="43"/>
        <v>1765</v>
      </c>
      <c r="AN68" s="99">
        <v>64</v>
      </c>
      <c r="AO68" s="99">
        <f ca="1">VLOOKUP(AN68,参照表!$A$1:参照表!$C$113,2,0)</f>
        <v>36</v>
      </c>
      <c r="AP68" s="99">
        <f ca="1" t="shared" si="44"/>
        <v>25</v>
      </c>
      <c r="AQ68" s="99">
        <f ca="1" t="shared" si="45"/>
        <v>18</v>
      </c>
      <c r="AR68" s="99">
        <f ca="1" t="shared" si="46"/>
        <v>18</v>
      </c>
      <c r="AS68" s="99">
        <f ca="1" t="shared" si="47"/>
        <v>18</v>
      </c>
      <c r="AT68" s="99">
        <f ca="1" t="shared" si="48"/>
        <v>18</v>
      </c>
      <c r="AU68" s="99">
        <f ca="1" t="shared" si="49"/>
        <v>52</v>
      </c>
      <c r="AV68" s="99">
        <f ca="1" t="shared" si="50"/>
        <v>22</v>
      </c>
      <c r="AW68" s="99">
        <f ca="1" t="shared" si="51"/>
        <v>44</v>
      </c>
      <c r="AX68" s="99">
        <f ca="1" t="shared" si="52"/>
        <v>29</v>
      </c>
      <c r="AY68" s="99">
        <f ca="1" t="shared" si="53"/>
        <v>2220</v>
      </c>
      <c r="BA68" s="105">
        <v>64</v>
      </c>
      <c r="BB68" s="105">
        <f ca="1" t="shared" si="121"/>
        <v>46</v>
      </c>
      <c r="BC68" s="105">
        <f ca="1" t="shared" si="88"/>
        <v>32</v>
      </c>
      <c r="BD68" s="105">
        <f ca="1" t="shared" si="89"/>
        <v>23</v>
      </c>
      <c r="BE68" s="105">
        <f ca="1" t="shared" si="90"/>
        <v>23</v>
      </c>
      <c r="BF68" s="105">
        <f ca="1" t="shared" si="91"/>
        <v>23</v>
      </c>
      <c r="BG68" s="105">
        <f ca="1" t="shared" si="92"/>
        <v>23</v>
      </c>
      <c r="BH68" s="105">
        <f ca="1" t="shared" si="93"/>
        <v>67</v>
      </c>
      <c r="BI68" s="105">
        <f ca="1" t="shared" si="94"/>
        <v>28</v>
      </c>
      <c r="BJ68" s="105">
        <f ca="1" t="shared" si="95"/>
        <v>56</v>
      </c>
      <c r="BK68" s="105">
        <f ca="1" t="shared" si="96"/>
        <v>37</v>
      </c>
      <c r="BL68" s="105">
        <f ca="1" t="shared" si="97"/>
        <v>2846</v>
      </c>
      <c r="BN68" s="111">
        <v>64</v>
      </c>
      <c r="BO68" s="111">
        <f ca="1" t="shared" si="98"/>
        <v>59</v>
      </c>
      <c r="BP68" s="111">
        <f ca="1" t="shared" si="99"/>
        <v>41</v>
      </c>
      <c r="BQ68" s="111">
        <f ca="1" t="shared" si="100"/>
        <v>30</v>
      </c>
      <c r="BR68" s="111">
        <f ca="1" t="shared" si="101"/>
        <v>30</v>
      </c>
      <c r="BS68" s="111">
        <f ca="1" t="shared" si="102"/>
        <v>30</v>
      </c>
      <c r="BT68" s="111">
        <f ca="1" t="shared" si="103"/>
        <v>30</v>
      </c>
      <c r="BU68" s="111">
        <f ca="1" t="shared" si="104"/>
        <v>85</v>
      </c>
      <c r="BV68" s="111">
        <f ca="1" t="shared" si="105"/>
        <v>36</v>
      </c>
      <c r="BW68" s="111">
        <f ca="1" t="shared" si="106"/>
        <v>72</v>
      </c>
      <c r="BX68" s="111">
        <f ca="1" t="shared" si="107"/>
        <v>48</v>
      </c>
      <c r="BY68" s="111">
        <f ca="1" t="shared" si="108"/>
        <v>3643</v>
      </c>
      <c r="CA68" s="117">
        <v>64</v>
      </c>
      <c r="CB68" s="117">
        <f ca="1" t="shared" si="109"/>
        <v>78</v>
      </c>
      <c r="CC68" s="117">
        <f ca="1" t="shared" si="110"/>
        <v>54</v>
      </c>
      <c r="CD68" s="117">
        <f ca="1" t="shared" si="111"/>
        <v>39</v>
      </c>
      <c r="CE68" s="117">
        <f ca="1" t="shared" si="112"/>
        <v>39</v>
      </c>
      <c r="CF68" s="117">
        <f ca="1" t="shared" si="113"/>
        <v>39</v>
      </c>
      <c r="CG68" s="117">
        <f ca="1" t="shared" si="114"/>
        <v>39</v>
      </c>
      <c r="CH68" s="117">
        <f ca="1" t="shared" si="115"/>
        <v>112</v>
      </c>
      <c r="CI68" s="117">
        <f ca="1" t="shared" si="116"/>
        <v>47</v>
      </c>
      <c r="CJ68" s="117">
        <f ca="1" t="shared" si="117"/>
        <v>95</v>
      </c>
      <c r="CK68" s="117">
        <f ca="1" t="shared" si="118"/>
        <v>62</v>
      </c>
      <c r="CL68" s="117">
        <f ca="1" t="shared" si="119"/>
        <v>4782</v>
      </c>
    </row>
    <row r="69" ht="16.5" spans="1:90">
      <c r="A69" s="78">
        <v>65</v>
      </c>
      <c r="B69" s="78">
        <f ca="1" t="shared" si="11"/>
        <v>20</v>
      </c>
      <c r="C69" s="78">
        <f ca="1" t="shared" si="12"/>
        <v>14</v>
      </c>
      <c r="D69" s="78">
        <f ca="1" t="shared" si="13"/>
        <v>10</v>
      </c>
      <c r="E69" s="78">
        <f ca="1" t="shared" si="14"/>
        <v>10</v>
      </c>
      <c r="F69" s="78">
        <f ca="1" t="shared" si="15"/>
        <v>10</v>
      </c>
      <c r="G69" s="78">
        <f ca="1" t="shared" si="16"/>
        <v>10</v>
      </c>
      <c r="H69" s="78">
        <f ca="1" t="shared" si="17"/>
        <v>29</v>
      </c>
      <c r="I69" s="78">
        <f ca="1" t="shared" si="18"/>
        <v>12</v>
      </c>
      <c r="J69" s="78">
        <f ca="1" t="shared" si="19"/>
        <v>25</v>
      </c>
      <c r="K69" s="78">
        <f ca="1" t="shared" si="20"/>
        <v>16</v>
      </c>
      <c r="L69" s="78">
        <f ca="1" t="shared" si="21"/>
        <v>1233</v>
      </c>
      <c r="N69" s="87">
        <v>65</v>
      </c>
      <c r="O69" s="87">
        <f ca="1" t="shared" si="22"/>
        <v>25</v>
      </c>
      <c r="P69" s="87">
        <f ca="1" t="shared" si="23"/>
        <v>17</v>
      </c>
      <c r="Q69" s="87">
        <f ca="1" t="shared" si="24"/>
        <v>13</v>
      </c>
      <c r="R69" s="87">
        <f ca="1" t="shared" si="25"/>
        <v>13</v>
      </c>
      <c r="S69" s="87">
        <f ca="1" t="shared" si="26"/>
        <v>13</v>
      </c>
      <c r="T69" s="87">
        <f ca="1" t="shared" si="27"/>
        <v>13</v>
      </c>
      <c r="U69" s="87">
        <f ca="1" t="shared" si="28"/>
        <v>36</v>
      </c>
      <c r="V69" s="87">
        <f ca="1" t="shared" si="29"/>
        <v>15</v>
      </c>
      <c r="W69" s="87">
        <f ca="1" t="shared" si="30"/>
        <v>31</v>
      </c>
      <c r="X69" s="87">
        <f ca="1" t="shared" si="31"/>
        <v>21</v>
      </c>
      <c r="Y69" s="87">
        <f ca="1" t="shared" si="32"/>
        <v>1542</v>
      </c>
      <c r="AA69" s="93">
        <v>65</v>
      </c>
      <c r="AB69" s="93">
        <f ca="1" t="shared" si="33"/>
        <v>31</v>
      </c>
      <c r="AC69" s="93">
        <f ca="1" t="shared" si="34"/>
        <v>21</v>
      </c>
      <c r="AD69" s="93">
        <f ca="1" t="shared" si="35"/>
        <v>16</v>
      </c>
      <c r="AE69" s="93">
        <f ca="1" t="shared" si="36"/>
        <v>16</v>
      </c>
      <c r="AF69" s="93">
        <f ca="1" t="shared" si="37"/>
        <v>16</v>
      </c>
      <c r="AG69" s="93">
        <f ca="1" t="shared" si="38"/>
        <v>16</v>
      </c>
      <c r="AH69" s="93">
        <f ca="1" t="shared" si="39"/>
        <v>45</v>
      </c>
      <c r="AI69" s="93">
        <f ca="1" t="shared" si="40"/>
        <v>19</v>
      </c>
      <c r="AJ69" s="93">
        <f ca="1" t="shared" si="41"/>
        <v>38</v>
      </c>
      <c r="AK69" s="93">
        <f ca="1" t="shared" si="42"/>
        <v>25</v>
      </c>
      <c r="AL69" s="93">
        <f ca="1" t="shared" si="43"/>
        <v>1912</v>
      </c>
      <c r="AN69" s="99">
        <v>65</v>
      </c>
      <c r="AO69" s="99">
        <f ca="1">VLOOKUP(AN69,参照表!$A$1:参照表!$C$113,2,0)</f>
        <v>39</v>
      </c>
      <c r="AP69" s="99">
        <f ca="1" t="shared" si="44"/>
        <v>27</v>
      </c>
      <c r="AQ69" s="99">
        <f ca="1" t="shared" si="45"/>
        <v>20</v>
      </c>
      <c r="AR69" s="99">
        <f ca="1" t="shared" si="46"/>
        <v>20</v>
      </c>
      <c r="AS69" s="99">
        <f ca="1" t="shared" si="47"/>
        <v>20</v>
      </c>
      <c r="AT69" s="99">
        <f ca="1" t="shared" si="48"/>
        <v>20</v>
      </c>
      <c r="AU69" s="99">
        <f ca="1" t="shared" si="49"/>
        <v>56</v>
      </c>
      <c r="AV69" s="99">
        <f ca="1" t="shared" si="50"/>
        <v>24</v>
      </c>
      <c r="AW69" s="99">
        <f ca="1" t="shared" si="51"/>
        <v>48</v>
      </c>
      <c r="AX69" s="99">
        <f ca="1" t="shared" si="52"/>
        <v>32</v>
      </c>
      <c r="AY69" s="99">
        <f ca="1" t="shared" si="53"/>
        <v>2405</v>
      </c>
      <c r="BA69" s="105">
        <v>65</v>
      </c>
      <c r="BB69" s="105">
        <f ca="1" t="shared" si="121"/>
        <v>50</v>
      </c>
      <c r="BC69" s="105">
        <f ca="1" t="shared" si="88"/>
        <v>35</v>
      </c>
      <c r="BD69" s="105">
        <f ca="1" t="shared" si="89"/>
        <v>26</v>
      </c>
      <c r="BE69" s="105">
        <f ca="1" t="shared" si="90"/>
        <v>26</v>
      </c>
      <c r="BF69" s="105">
        <f ca="1" t="shared" si="91"/>
        <v>26</v>
      </c>
      <c r="BG69" s="105">
        <f ca="1" t="shared" si="92"/>
        <v>26</v>
      </c>
      <c r="BH69" s="105">
        <f ca="1" t="shared" si="93"/>
        <v>72</v>
      </c>
      <c r="BI69" s="105">
        <f ca="1" t="shared" si="94"/>
        <v>31</v>
      </c>
      <c r="BJ69" s="105">
        <f ca="1" t="shared" si="95"/>
        <v>62</v>
      </c>
      <c r="BK69" s="105">
        <f ca="1" t="shared" si="96"/>
        <v>41</v>
      </c>
      <c r="BL69" s="105">
        <f ca="1" t="shared" si="97"/>
        <v>3083</v>
      </c>
      <c r="BN69" s="111">
        <v>65</v>
      </c>
      <c r="BO69" s="111">
        <f ca="1" t="shared" si="98"/>
        <v>64</v>
      </c>
      <c r="BP69" s="111">
        <f ca="1" t="shared" si="99"/>
        <v>44</v>
      </c>
      <c r="BQ69" s="111">
        <f ca="1" t="shared" si="100"/>
        <v>33</v>
      </c>
      <c r="BR69" s="111">
        <f ca="1" t="shared" si="101"/>
        <v>33</v>
      </c>
      <c r="BS69" s="111">
        <f ca="1" t="shared" si="102"/>
        <v>33</v>
      </c>
      <c r="BT69" s="111">
        <f ca="1" t="shared" si="103"/>
        <v>33</v>
      </c>
      <c r="BU69" s="111">
        <f ca="1" t="shared" si="104"/>
        <v>92</v>
      </c>
      <c r="BV69" s="111">
        <f ca="1" t="shared" si="105"/>
        <v>39</v>
      </c>
      <c r="BW69" s="111">
        <f ca="1" t="shared" si="106"/>
        <v>79</v>
      </c>
      <c r="BX69" s="111">
        <f ca="1" t="shared" si="107"/>
        <v>53</v>
      </c>
      <c r="BY69" s="111">
        <f ca="1" t="shared" si="108"/>
        <v>3947</v>
      </c>
      <c r="CA69" s="117">
        <v>65</v>
      </c>
      <c r="CB69" s="117">
        <f ca="1" t="shared" si="109"/>
        <v>84</v>
      </c>
      <c r="CC69" s="117">
        <f ca="1" t="shared" si="110"/>
        <v>58</v>
      </c>
      <c r="CD69" s="117">
        <f ca="1" t="shared" si="111"/>
        <v>43</v>
      </c>
      <c r="CE69" s="117">
        <f ca="1" t="shared" si="112"/>
        <v>43</v>
      </c>
      <c r="CF69" s="117">
        <f ca="1" t="shared" si="113"/>
        <v>43</v>
      </c>
      <c r="CG69" s="117">
        <f ca="1" t="shared" si="114"/>
        <v>43</v>
      </c>
      <c r="CH69" s="117">
        <f ca="1" t="shared" si="115"/>
        <v>121</v>
      </c>
      <c r="CI69" s="117">
        <f ca="1" t="shared" si="116"/>
        <v>52</v>
      </c>
      <c r="CJ69" s="117">
        <f ca="1" t="shared" si="117"/>
        <v>103</v>
      </c>
      <c r="CK69" s="117">
        <f ca="1" t="shared" si="118"/>
        <v>69</v>
      </c>
      <c r="CL69" s="117">
        <f ca="1" t="shared" si="119"/>
        <v>5180</v>
      </c>
    </row>
    <row r="70" ht="16.5" spans="1:90">
      <c r="A70" s="78">
        <v>66</v>
      </c>
      <c r="B70" s="78">
        <f ca="1" t="shared" ref="B70:B133" si="122">ROUND(AO70/$AN$2*$A$2,0)</f>
        <v>20</v>
      </c>
      <c r="C70" s="78">
        <f ca="1" t="shared" ref="C70:C104" si="123">ROUND(AP70/$AN$2*$A$2,0)</f>
        <v>14</v>
      </c>
      <c r="D70" s="78">
        <f ca="1" t="shared" ref="D70:D104" si="124">ROUND(AQ70/$AN$2*$A$2,0)</f>
        <v>10</v>
      </c>
      <c r="E70" s="78">
        <f ca="1" t="shared" ref="E70:E104" si="125">ROUND(AR70/$AN$2*$A$2,0)</f>
        <v>10</v>
      </c>
      <c r="F70" s="78">
        <f ca="1" t="shared" ref="F70:F104" si="126">ROUND(AS70/$AN$2*$A$2,0)</f>
        <v>10</v>
      </c>
      <c r="G70" s="78">
        <f ca="1" t="shared" ref="G70:G104" si="127">ROUND(AT70/$AN$2*$A$2,0)</f>
        <v>10</v>
      </c>
      <c r="H70" s="78">
        <f ca="1" t="shared" ref="H70:H104" si="128">ROUND(AU70/$AN$2*$A$2,0)</f>
        <v>29</v>
      </c>
      <c r="I70" s="78">
        <f ca="1" t="shared" ref="I70:I104" si="129">ROUND(AV70/$AN$2*$A$2,0)</f>
        <v>12</v>
      </c>
      <c r="J70" s="78">
        <f ca="1" t="shared" ref="J70:J104" si="130">ROUND(AW70/$AN$2*$A$2,0)</f>
        <v>25</v>
      </c>
      <c r="K70" s="78">
        <f ca="1" t="shared" ref="K70:K104" si="131">ROUND(AX70/$AN$2*$A$2,0)</f>
        <v>16</v>
      </c>
      <c r="L70" s="78">
        <f ca="1" t="shared" ref="L70:L104" si="132">ROUND(AY70/$AN$2*$A$2,0)</f>
        <v>1233</v>
      </c>
      <c r="N70" s="87">
        <v>66</v>
      </c>
      <c r="O70" s="87">
        <f ca="1" t="shared" ref="O70:O104" si="133">ROUND(AO70/$AN$2*$N$2,0)</f>
        <v>25</v>
      </c>
      <c r="P70" s="87">
        <f ca="1" t="shared" ref="P70:P104" si="134">ROUND(AP70/$AN$2*$N$2,0)</f>
        <v>17</v>
      </c>
      <c r="Q70" s="87">
        <f ca="1" t="shared" ref="Q70:Q104" si="135">ROUND(AQ70/$AN$2*$N$2,0)</f>
        <v>13</v>
      </c>
      <c r="R70" s="87">
        <f ca="1" t="shared" ref="R70:R104" si="136">ROUND(AR70/$AN$2*$N$2,0)</f>
        <v>13</v>
      </c>
      <c r="S70" s="87">
        <f ca="1" t="shared" ref="S70:S104" si="137">ROUND(AS70/$AN$2*$N$2,0)</f>
        <v>13</v>
      </c>
      <c r="T70" s="87">
        <f ca="1" t="shared" ref="T70:T104" si="138">ROUND(AT70/$AN$2*$N$2,0)</f>
        <v>13</v>
      </c>
      <c r="U70" s="87">
        <f ca="1" t="shared" ref="U70:U104" si="139">ROUND(AU70/$AN$2*$N$2,0)</f>
        <v>36</v>
      </c>
      <c r="V70" s="87">
        <f ca="1" t="shared" ref="V70:V104" si="140">ROUND(AV70/$AN$2*$N$2,0)</f>
        <v>15</v>
      </c>
      <c r="W70" s="87">
        <f ca="1" t="shared" ref="W70:W104" si="141">ROUND(AW70/$AN$2*$N$2,0)</f>
        <v>31</v>
      </c>
      <c r="X70" s="87">
        <f ca="1" t="shared" ref="X70:X104" si="142">ROUND(AX70/$AN$2*$N$2,0)</f>
        <v>21</v>
      </c>
      <c r="Y70" s="87">
        <f ca="1" t="shared" ref="Y70:Y104" si="143">ROUND(AY70/$AN$2*$N$2,0)</f>
        <v>1542</v>
      </c>
      <c r="AA70" s="93">
        <v>66</v>
      </c>
      <c r="AB70" s="93">
        <f ca="1" t="shared" ref="AB70:AB104" si="144">ROUND(AO70/$AN$2*$AA$2,0)</f>
        <v>31</v>
      </c>
      <c r="AC70" s="93">
        <f ca="1" t="shared" ref="AC70:AC104" si="145">ROUND(AP70/$AN$2*$AA$2,0)</f>
        <v>21</v>
      </c>
      <c r="AD70" s="93">
        <f ca="1" t="shared" ref="AD70:AD104" si="146">ROUND(AQ70/$AN$2*$AA$2,0)</f>
        <v>16</v>
      </c>
      <c r="AE70" s="93">
        <f ca="1" t="shared" ref="AE70:AE104" si="147">ROUND(AR70/$AN$2*$AA$2,0)</f>
        <v>16</v>
      </c>
      <c r="AF70" s="93">
        <f ca="1" t="shared" ref="AF70:AF104" si="148">ROUND(AS70/$AN$2*$AA$2,0)</f>
        <v>16</v>
      </c>
      <c r="AG70" s="93">
        <f ca="1" t="shared" ref="AG70:AG104" si="149">ROUND(AT70/$AN$2*$AA$2,0)</f>
        <v>16</v>
      </c>
      <c r="AH70" s="93">
        <f ca="1" t="shared" ref="AH70:AH104" si="150">ROUND(AU70/$AN$2*$AA$2,0)</f>
        <v>45</v>
      </c>
      <c r="AI70" s="93">
        <f ca="1" t="shared" ref="AI70:AI104" si="151">ROUND(AV70/$AN$2*$AA$2,0)</f>
        <v>19</v>
      </c>
      <c r="AJ70" s="93">
        <f ca="1" t="shared" ref="AJ70:AJ104" si="152">ROUND(AW70/$AN$2*$AA$2,0)</f>
        <v>38</v>
      </c>
      <c r="AK70" s="93">
        <f ca="1" t="shared" ref="AK70:AK104" si="153">ROUND(AX70/$AN$2*$AA$2,0)</f>
        <v>25</v>
      </c>
      <c r="AL70" s="93">
        <f ca="1" t="shared" ref="AL70:AL104" si="154">ROUND(AY70/$AN$2*$AA$2,0)</f>
        <v>1912</v>
      </c>
      <c r="AN70" s="99">
        <v>66</v>
      </c>
      <c r="AO70" s="99">
        <f ca="1">VLOOKUP(AN70,参照表!$A$1:参照表!$C$113,2,0)</f>
        <v>39</v>
      </c>
      <c r="AP70" s="99">
        <f ca="1" t="shared" ref="AP70:AP133" si="155">ROUND(AO70/$AO$4*$AP$4,0)</f>
        <v>27</v>
      </c>
      <c r="AQ70" s="99">
        <f ca="1" t="shared" ref="AQ70:AQ133" si="156">ROUND(AO70/$AO$4*$AQ$4,0)</f>
        <v>20</v>
      </c>
      <c r="AR70" s="99">
        <f ca="1" t="shared" ref="AR70:AR133" si="157">ROUND(AO70/$AO$4*$AR$4,0)</f>
        <v>20</v>
      </c>
      <c r="AS70" s="99">
        <f ca="1" t="shared" ref="AS70:AS133" si="158">ROUND(AO70/$AO$4*$AS$4,0)</f>
        <v>20</v>
      </c>
      <c r="AT70" s="99">
        <f ca="1" t="shared" ref="AT70:AT133" si="159">ROUND(AO70/$AO$4*$AT$4,0)</f>
        <v>20</v>
      </c>
      <c r="AU70" s="99">
        <f ca="1" t="shared" ref="AU70:AU133" si="160">ROUND(AO70*SUM($AO$4:$AT$4)/$AO$2*$AU$2*$AU$4,0)</f>
        <v>56</v>
      </c>
      <c r="AV70" s="99">
        <f ca="1" t="shared" ref="AV70:AV133" si="161">ROUND(AU70/$AU$4*$AV$4,0)</f>
        <v>24</v>
      </c>
      <c r="AW70" s="99">
        <f ca="1" t="shared" ref="AW70:AW133" si="162">ROUND(AO70*SUM($AO$4:$AT$4)/$AO$2*$AW$2*$AW$4,0)</f>
        <v>48</v>
      </c>
      <c r="AX70" s="99">
        <f ca="1" t="shared" ref="AX70:AX133" si="163">ROUND(AW70/$AW$4*$AX$4,0)</f>
        <v>32</v>
      </c>
      <c r="AY70" s="99">
        <f ca="1" t="shared" ref="AY70:AY133" si="164">ROUND(AO70*SUM($AO$4:$AT$4)/$AO$2*$AY$2,0)</f>
        <v>2405</v>
      </c>
      <c r="BA70" s="105">
        <v>66</v>
      </c>
      <c r="BB70" s="105">
        <f ca="1" t="shared" si="121"/>
        <v>50</v>
      </c>
      <c r="BC70" s="105">
        <f ca="1" t="shared" si="88"/>
        <v>35</v>
      </c>
      <c r="BD70" s="105">
        <f ca="1" t="shared" si="89"/>
        <v>26</v>
      </c>
      <c r="BE70" s="105">
        <f ca="1" t="shared" si="90"/>
        <v>26</v>
      </c>
      <c r="BF70" s="105">
        <f ca="1" t="shared" si="91"/>
        <v>26</v>
      </c>
      <c r="BG70" s="105">
        <f ca="1" t="shared" si="92"/>
        <v>26</v>
      </c>
      <c r="BH70" s="105">
        <f ca="1" t="shared" si="93"/>
        <v>72</v>
      </c>
      <c r="BI70" s="105">
        <f ca="1" t="shared" si="94"/>
        <v>31</v>
      </c>
      <c r="BJ70" s="105">
        <f ca="1" t="shared" si="95"/>
        <v>62</v>
      </c>
      <c r="BK70" s="105">
        <f ca="1" t="shared" si="96"/>
        <v>41</v>
      </c>
      <c r="BL70" s="105">
        <f ca="1" t="shared" si="97"/>
        <v>3083</v>
      </c>
      <c r="BN70" s="111">
        <v>66</v>
      </c>
      <c r="BO70" s="111">
        <f ca="1" t="shared" ref="BO70:BO101" si="165">ROUND(AO70/$AN$2*$BN$2,0)</f>
        <v>64</v>
      </c>
      <c r="BP70" s="111">
        <f ca="1" t="shared" ref="BP70:BP101" si="166">ROUND(AP70/$AN$2*$BN$2,0)</f>
        <v>44</v>
      </c>
      <c r="BQ70" s="111">
        <f ca="1" t="shared" ref="BQ70:BQ101" si="167">ROUND(AQ70/$AN$2*$BN$2,0)</f>
        <v>33</v>
      </c>
      <c r="BR70" s="111">
        <f ca="1" t="shared" ref="BR70:BR101" si="168">ROUND(AR70/$AN$2*$BN$2,0)</f>
        <v>33</v>
      </c>
      <c r="BS70" s="111">
        <f ca="1" t="shared" ref="BS70:BS101" si="169">ROUND(AS70/$AN$2*$BN$2,0)</f>
        <v>33</v>
      </c>
      <c r="BT70" s="111">
        <f ca="1" t="shared" ref="BT70:BT101" si="170">ROUND(AT70/$AN$2*$BN$2,0)</f>
        <v>33</v>
      </c>
      <c r="BU70" s="111">
        <f ca="1" t="shared" ref="BU70:BU101" si="171">ROUND(AU70/$AN$2*$BN$2,0)</f>
        <v>92</v>
      </c>
      <c r="BV70" s="111">
        <f ca="1" t="shared" ref="BV70:BV101" si="172">ROUND(AV70/$AN$2*$BN$2,0)</f>
        <v>39</v>
      </c>
      <c r="BW70" s="111">
        <f ca="1" t="shared" ref="BW70:BW101" si="173">ROUND(AW70/$AN$2*$BN$2,0)</f>
        <v>79</v>
      </c>
      <c r="BX70" s="111">
        <f ca="1" t="shared" ref="BX70:BX101" si="174">ROUND(AX70/$AN$2*$BN$2,0)</f>
        <v>53</v>
      </c>
      <c r="BY70" s="111">
        <f ca="1" t="shared" ref="BY70:BY101" si="175">ROUND(AY70/$AN$2*$BN$2,0)</f>
        <v>3947</v>
      </c>
      <c r="CA70" s="117">
        <v>66</v>
      </c>
      <c r="CB70" s="117">
        <f ca="1" t="shared" ref="CB70:CB101" si="176">ROUND(AO70/$AN$2*$CA$2,0)</f>
        <v>84</v>
      </c>
      <c r="CC70" s="117">
        <f ca="1" t="shared" ref="CC70:CC101" si="177">ROUND(AP70/$AN$2*$CA$2,0)</f>
        <v>58</v>
      </c>
      <c r="CD70" s="117">
        <f ca="1" t="shared" ref="CD70:CD101" si="178">ROUND(AQ70/$AN$2*$CA$2,0)</f>
        <v>43</v>
      </c>
      <c r="CE70" s="117">
        <f ca="1" t="shared" ref="CE70:CE101" si="179">ROUND(AR70/$AN$2*$CA$2,0)</f>
        <v>43</v>
      </c>
      <c r="CF70" s="117">
        <f ca="1" t="shared" ref="CF70:CF101" si="180">ROUND(AS70/$AN$2*$CA$2,0)</f>
        <v>43</v>
      </c>
      <c r="CG70" s="117">
        <f ca="1" t="shared" ref="CG70:CG101" si="181">ROUND(AT70/$AN$2*$CA$2,0)</f>
        <v>43</v>
      </c>
      <c r="CH70" s="117">
        <f ca="1" t="shared" ref="CH70:CH101" si="182">ROUND(AU70/$AN$2*$CA$2,0)</f>
        <v>121</v>
      </c>
      <c r="CI70" s="117">
        <f ca="1" t="shared" ref="CI70:CI101" si="183">ROUND(AV70/$AN$2*$CA$2,0)</f>
        <v>52</v>
      </c>
      <c r="CJ70" s="117">
        <f ca="1" t="shared" ref="CJ70:CJ101" si="184">ROUND(AW70/$AN$2*$CA$2,0)</f>
        <v>103</v>
      </c>
      <c r="CK70" s="117">
        <f ca="1" t="shared" ref="CK70:CK101" si="185">ROUND(AX70/$AN$2*$CA$2,0)</f>
        <v>69</v>
      </c>
      <c r="CL70" s="117">
        <f ca="1" t="shared" ref="CL70:CL101" si="186">ROUND(AY70/$AN$2*$CA$2,0)</f>
        <v>5180</v>
      </c>
    </row>
    <row r="71" ht="16.5" spans="1:90">
      <c r="A71" s="78">
        <v>67</v>
      </c>
      <c r="B71" s="78">
        <f ca="1" t="shared" si="122"/>
        <v>20</v>
      </c>
      <c r="C71" s="78">
        <f ca="1" t="shared" si="123"/>
        <v>14</v>
      </c>
      <c r="D71" s="78">
        <f ca="1" t="shared" si="124"/>
        <v>10</v>
      </c>
      <c r="E71" s="78">
        <f ca="1" t="shared" si="125"/>
        <v>10</v>
      </c>
      <c r="F71" s="78">
        <f ca="1" t="shared" si="126"/>
        <v>10</v>
      </c>
      <c r="G71" s="78">
        <f ca="1" t="shared" si="127"/>
        <v>10</v>
      </c>
      <c r="H71" s="78">
        <f ca="1" t="shared" si="128"/>
        <v>29</v>
      </c>
      <c r="I71" s="78">
        <f ca="1" t="shared" si="129"/>
        <v>12</v>
      </c>
      <c r="J71" s="78">
        <f ca="1" t="shared" si="130"/>
        <v>25</v>
      </c>
      <c r="K71" s="78">
        <f ca="1" t="shared" si="131"/>
        <v>16</v>
      </c>
      <c r="L71" s="78">
        <f ca="1" t="shared" si="132"/>
        <v>1233</v>
      </c>
      <c r="N71" s="87">
        <v>67</v>
      </c>
      <c r="O71" s="87">
        <f ca="1" t="shared" si="133"/>
        <v>25</v>
      </c>
      <c r="P71" s="87">
        <f ca="1" t="shared" si="134"/>
        <v>17</v>
      </c>
      <c r="Q71" s="87">
        <f ca="1" t="shared" si="135"/>
        <v>13</v>
      </c>
      <c r="R71" s="87">
        <f ca="1" t="shared" si="136"/>
        <v>13</v>
      </c>
      <c r="S71" s="87">
        <f ca="1" t="shared" si="137"/>
        <v>13</v>
      </c>
      <c r="T71" s="87">
        <f ca="1" t="shared" si="138"/>
        <v>13</v>
      </c>
      <c r="U71" s="87">
        <f ca="1" t="shared" si="139"/>
        <v>36</v>
      </c>
      <c r="V71" s="87">
        <f ca="1" t="shared" si="140"/>
        <v>15</v>
      </c>
      <c r="W71" s="87">
        <f ca="1" t="shared" si="141"/>
        <v>31</v>
      </c>
      <c r="X71" s="87">
        <f ca="1" t="shared" si="142"/>
        <v>21</v>
      </c>
      <c r="Y71" s="87">
        <f ca="1" t="shared" si="143"/>
        <v>1542</v>
      </c>
      <c r="AA71" s="93">
        <v>67</v>
      </c>
      <c r="AB71" s="93">
        <f ca="1" t="shared" si="144"/>
        <v>31</v>
      </c>
      <c r="AC71" s="93">
        <f ca="1" t="shared" si="145"/>
        <v>21</v>
      </c>
      <c r="AD71" s="93">
        <f ca="1" t="shared" si="146"/>
        <v>16</v>
      </c>
      <c r="AE71" s="93">
        <f ca="1" t="shared" si="147"/>
        <v>16</v>
      </c>
      <c r="AF71" s="93">
        <f ca="1" t="shared" si="148"/>
        <v>16</v>
      </c>
      <c r="AG71" s="93">
        <f ca="1" t="shared" si="149"/>
        <v>16</v>
      </c>
      <c r="AH71" s="93">
        <f ca="1" t="shared" si="150"/>
        <v>45</v>
      </c>
      <c r="AI71" s="93">
        <f ca="1" t="shared" si="151"/>
        <v>19</v>
      </c>
      <c r="AJ71" s="93">
        <f ca="1" t="shared" si="152"/>
        <v>38</v>
      </c>
      <c r="AK71" s="93">
        <f ca="1" t="shared" si="153"/>
        <v>25</v>
      </c>
      <c r="AL71" s="93">
        <f ca="1" t="shared" si="154"/>
        <v>1912</v>
      </c>
      <c r="AN71" s="99">
        <v>67</v>
      </c>
      <c r="AO71" s="99">
        <f ca="1">VLOOKUP(AN71,参照表!$A$1:参照表!$C$113,2,0)</f>
        <v>39</v>
      </c>
      <c r="AP71" s="99">
        <f ca="1" t="shared" si="155"/>
        <v>27</v>
      </c>
      <c r="AQ71" s="99">
        <f ca="1" t="shared" si="156"/>
        <v>20</v>
      </c>
      <c r="AR71" s="99">
        <f ca="1" t="shared" si="157"/>
        <v>20</v>
      </c>
      <c r="AS71" s="99">
        <f ca="1" t="shared" si="158"/>
        <v>20</v>
      </c>
      <c r="AT71" s="99">
        <f ca="1" t="shared" si="159"/>
        <v>20</v>
      </c>
      <c r="AU71" s="99">
        <f ca="1" t="shared" si="160"/>
        <v>56</v>
      </c>
      <c r="AV71" s="99">
        <f ca="1" t="shared" si="161"/>
        <v>24</v>
      </c>
      <c r="AW71" s="99">
        <f ca="1" t="shared" si="162"/>
        <v>48</v>
      </c>
      <c r="AX71" s="99">
        <f ca="1" t="shared" si="163"/>
        <v>32</v>
      </c>
      <c r="AY71" s="99">
        <f ca="1" t="shared" si="164"/>
        <v>2405</v>
      </c>
      <c r="BA71" s="105">
        <v>67</v>
      </c>
      <c r="BB71" s="105">
        <f ca="1" t="shared" si="121"/>
        <v>50</v>
      </c>
      <c r="BC71" s="105">
        <f ca="1" t="shared" si="88"/>
        <v>35</v>
      </c>
      <c r="BD71" s="105">
        <f ca="1" t="shared" si="89"/>
        <v>26</v>
      </c>
      <c r="BE71" s="105">
        <f ca="1" t="shared" si="90"/>
        <v>26</v>
      </c>
      <c r="BF71" s="105">
        <f ca="1" t="shared" si="91"/>
        <v>26</v>
      </c>
      <c r="BG71" s="105">
        <f ca="1" t="shared" si="92"/>
        <v>26</v>
      </c>
      <c r="BH71" s="105">
        <f ca="1" t="shared" si="93"/>
        <v>72</v>
      </c>
      <c r="BI71" s="105">
        <f ca="1" t="shared" si="94"/>
        <v>31</v>
      </c>
      <c r="BJ71" s="105">
        <f ca="1" t="shared" si="95"/>
        <v>62</v>
      </c>
      <c r="BK71" s="105">
        <f ca="1" t="shared" si="96"/>
        <v>41</v>
      </c>
      <c r="BL71" s="105">
        <f ca="1" t="shared" si="97"/>
        <v>3083</v>
      </c>
      <c r="BN71" s="111">
        <v>67</v>
      </c>
      <c r="BO71" s="111">
        <f ca="1" t="shared" si="165"/>
        <v>64</v>
      </c>
      <c r="BP71" s="111">
        <f ca="1" t="shared" si="166"/>
        <v>44</v>
      </c>
      <c r="BQ71" s="111">
        <f ca="1" t="shared" si="167"/>
        <v>33</v>
      </c>
      <c r="BR71" s="111">
        <f ca="1" t="shared" si="168"/>
        <v>33</v>
      </c>
      <c r="BS71" s="111">
        <f ca="1" t="shared" si="169"/>
        <v>33</v>
      </c>
      <c r="BT71" s="111">
        <f ca="1" t="shared" si="170"/>
        <v>33</v>
      </c>
      <c r="BU71" s="111">
        <f ca="1" t="shared" si="171"/>
        <v>92</v>
      </c>
      <c r="BV71" s="111">
        <f ca="1" t="shared" si="172"/>
        <v>39</v>
      </c>
      <c r="BW71" s="111">
        <f ca="1" t="shared" si="173"/>
        <v>79</v>
      </c>
      <c r="BX71" s="111">
        <f ca="1" t="shared" si="174"/>
        <v>53</v>
      </c>
      <c r="BY71" s="111">
        <f ca="1" t="shared" si="175"/>
        <v>3947</v>
      </c>
      <c r="CA71" s="117">
        <v>67</v>
      </c>
      <c r="CB71" s="117">
        <f ca="1" t="shared" si="176"/>
        <v>84</v>
      </c>
      <c r="CC71" s="117">
        <f ca="1" t="shared" si="177"/>
        <v>58</v>
      </c>
      <c r="CD71" s="117">
        <f ca="1" t="shared" si="178"/>
        <v>43</v>
      </c>
      <c r="CE71" s="117">
        <f ca="1" t="shared" si="179"/>
        <v>43</v>
      </c>
      <c r="CF71" s="117">
        <f ca="1" t="shared" si="180"/>
        <v>43</v>
      </c>
      <c r="CG71" s="117">
        <f ca="1" t="shared" si="181"/>
        <v>43</v>
      </c>
      <c r="CH71" s="117">
        <f ca="1" t="shared" si="182"/>
        <v>121</v>
      </c>
      <c r="CI71" s="117">
        <f ca="1" t="shared" si="183"/>
        <v>52</v>
      </c>
      <c r="CJ71" s="117">
        <f ca="1" t="shared" si="184"/>
        <v>103</v>
      </c>
      <c r="CK71" s="117">
        <f ca="1" t="shared" si="185"/>
        <v>69</v>
      </c>
      <c r="CL71" s="117">
        <f ca="1" t="shared" si="186"/>
        <v>5180</v>
      </c>
    </row>
    <row r="72" ht="16.5" spans="1:90">
      <c r="A72" s="78">
        <v>68</v>
      </c>
      <c r="B72" s="78">
        <f ca="1" t="shared" si="122"/>
        <v>20</v>
      </c>
      <c r="C72" s="78">
        <f ca="1" t="shared" si="123"/>
        <v>14</v>
      </c>
      <c r="D72" s="78">
        <f ca="1" t="shared" si="124"/>
        <v>10</v>
      </c>
      <c r="E72" s="78">
        <f ca="1" t="shared" si="125"/>
        <v>10</v>
      </c>
      <c r="F72" s="78">
        <f ca="1" t="shared" si="126"/>
        <v>10</v>
      </c>
      <c r="G72" s="78">
        <f ca="1" t="shared" si="127"/>
        <v>10</v>
      </c>
      <c r="H72" s="78">
        <f ca="1" t="shared" si="128"/>
        <v>29</v>
      </c>
      <c r="I72" s="78">
        <f ca="1" t="shared" si="129"/>
        <v>12</v>
      </c>
      <c r="J72" s="78">
        <f ca="1" t="shared" si="130"/>
        <v>25</v>
      </c>
      <c r="K72" s="78">
        <f ca="1" t="shared" si="131"/>
        <v>16</v>
      </c>
      <c r="L72" s="78">
        <f ca="1" t="shared" si="132"/>
        <v>1233</v>
      </c>
      <c r="N72" s="87">
        <v>68</v>
      </c>
      <c r="O72" s="87">
        <f ca="1" t="shared" si="133"/>
        <v>25</v>
      </c>
      <c r="P72" s="87">
        <f ca="1" t="shared" si="134"/>
        <v>17</v>
      </c>
      <c r="Q72" s="87">
        <f ca="1" t="shared" si="135"/>
        <v>13</v>
      </c>
      <c r="R72" s="87">
        <f ca="1" t="shared" si="136"/>
        <v>13</v>
      </c>
      <c r="S72" s="87">
        <f ca="1" t="shared" si="137"/>
        <v>13</v>
      </c>
      <c r="T72" s="87">
        <f ca="1" t="shared" si="138"/>
        <v>13</v>
      </c>
      <c r="U72" s="87">
        <f ca="1" t="shared" si="139"/>
        <v>36</v>
      </c>
      <c r="V72" s="87">
        <f ca="1" t="shared" si="140"/>
        <v>15</v>
      </c>
      <c r="W72" s="87">
        <f ca="1" t="shared" si="141"/>
        <v>31</v>
      </c>
      <c r="X72" s="87">
        <f ca="1" t="shared" si="142"/>
        <v>21</v>
      </c>
      <c r="Y72" s="87">
        <f ca="1" t="shared" si="143"/>
        <v>1542</v>
      </c>
      <c r="AA72" s="93">
        <v>68</v>
      </c>
      <c r="AB72" s="93">
        <f ca="1" t="shared" si="144"/>
        <v>31</v>
      </c>
      <c r="AC72" s="93">
        <f ca="1" t="shared" si="145"/>
        <v>21</v>
      </c>
      <c r="AD72" s="93">
        <f ca="1" t="shared" si="146"/>
        <v>16</v>
      </c>
      <c r="AE72" s="93">
        <f ca="1" t="shared" si="147"/>
        <v>16</v>
      </c>
      <c r="AF72" s="93">
        <f ca="1" t="shared" si="148"/>
        <v>16</v>
      </c>
      <c r="AG72" s="93">
        <f ca="1" t="shared" si="149"/>
        <v>16</v>
      </c>
      <c r="AH72" s="93">
        <f ca="1" t="shared" si="150"/>
        <v>45</v>
      </c>
      <c r="AI72" s="93">
        <f ca="1" t="shared" si="151"/>
        <v>19</v>
      </c>
      <c r="AJ72" s="93">
        <f ca="1" t="shared" si="152"/>
        <v>38</v>
      </c>
      <c r="AK72" s="93">
        <f ca="1" t="shared" si="153"/>
        <v>25</v>
      </c>
      <c r="AL72" s="93">
        <f ca="1" t="shared" si="154"/>
        <v>1912</v>
      </c>
      <c r="AN72" s="99">
        <v>68</v>
      </c>
      <c r="AO72" s="99">
        <f ca="1">VLOOKUP(AN72,参照表!$A$1:参照表!$C$113,2,0)</f>
        <v>39</v>
      </c>
      <c r="AP72" s="99">
        <f ca="1" t="shared" si="155"/>
        <v>27</v>
      </c>
      <c r="AQ72" s="99">
        <f ca="1" t="shared" si="156"/>
        <v>20</v>
      </c>
      <c r="AR72" s="99">
        <f ca="1" t="shared" si="157"/>
        <v>20</v>
      </c>
      <c r="AS72" s="99">
        <f ca="1" t="shared" si="158"/>
        <v>20</v>
      </c>
      <c r="AT72" s="99">
        <f ca="1" t="shared" si="159"/>
        <v>20</v>
      </c>
      <c r="AU72" s="99">
        <f ca="1" t="shared" si="160"/>
        <v>56</v>
      </c>
      <c r="AV72" s="99">
        <f ca="1" t="shared" si="161"/>
        <v>24</v>
      </c>
      <c r="AW72" s="99">
        <f ca="1" t="shared" si="162"/>
        <v>48</v>
      </c>
      <c r="AX72" s="99">
        <f ca="1" t="shared" si="163"/>
        <v>32</v>
      </c>
      <c r="AY72" s="99">
        <f ca="1" t="shared" si="164"/>
        <v>2405</v>
      </c>
      <c r="BA72" s="105">
        <v>68</v>
      </c>
      <c r="BB72" s="105">
        <f ca="1" t="shared" si="121"/>
        <v>50</v>
      </c>
      <c r="BC72" s="105">
        <f ca="1" t="shared" si="88"/>
        <v>35</v>
      </c>
      <c r="BD72" s="105">
        <f ca="1" t="shared" si="89"/>
        <v>26</v>
      </c>
      <c r="BE72" s="105">
        <f ca="1" t="shared" si="90"/>
        <v>26</v>
      </c>
      <c r="BF72" s="105">
        <f ca="1" t="shared" si="91"/>
        <v>26</v>
      </c>
      <c r="BG72" s="105">
        <f ca="1" t="shared" si="92"/>
        <v>26</v>
      </c>
      <c r="BH72" s="105">
        <f ca="1" t="shared" si="93"/>
        <v>72</v>
      </c>
      <c r="BI72" s="105">
        <f ca="1" t="shared" si="94"/>
        <v>31</v>
      </c>
      <c r="BJ72" s="105">
        <f ca="1" t="shared" si="95"/>
        <v>62</v>
      </c>
      <c r="BK72" s="105">
        <f ca="1" t="shared" si="96"/>
        <v>41</v>
      </c>
      <c r="BL72" s="105">
        <f ca="1" t="shared" si="97"/>
        <v>3083</v>
      </c>
      <c r="BN72" s="111">
        <v>68</v>
      </c>
      <c r="BO72" s="111">
        <f ca="1" t="shared" si="165"/>
        <v>64</v>
      </c>
      <c r="BP72" s="111">
        <f ca="1" t="shared" si="166"/>
        <v>44</v>
      </c>
      <c r="BQ72" s="111">
        <f ca="1" t="shared" si="167"/>
        <v>33</v>
      </c>
      <c r="BR72" s="111">
        <f ca="1" t="shared" si="168"/>
        <v>33</v>
      </c>
      <c r="BS72" s="111">
        <f ca="1" t="shared" si="169"/>
        <v>33</v>
      </c>
      <c r="BT72" s="111">
        <f ca="1" t="shared" si="170"/>
        <v>33</v>
      </c>
      <c r="BU72" s="111">
        <f ca="1" t="shared" si="171"/>
        <v>92</v>
      </c>
      <c r="BV72" s="111">
        <f ca="1" t="shared" si="172"/>
        <v>39</v>
      </c>
      <c r="BW72" s="111">
        <f ca="1" t="shared" si="173"/>
        <v>79</v>
      </c>
      <c r="BX72" s="111">
        <f ca="1" t="shared" si="174"/>
        <v>53</v>
      </c>
      <c r="BY72" s="111">
        <f ca="1" t="shared" si="175"/>
        <v>3947</v>
      </c>
      <c r="CA72" s="117">
        <v>68</v>
      </c>
      <c r="CB72" s="117">
        <f ca="1" t="shared" si="176"/>
        <v>84</v>
      </c>
      <c r="CC72" s="117">
        <f ca="1" t="shared" si="177"/>
        <v>58</v>
      </c>
      <c r="CD72" s="117">
        <f ca="1" t="shared" si="178"/>
        <v>43</v>
      </c>
      <c r="CE72" s="117">
        <f ca="1" t="shared" si="179"/>
        <v>43</v>
      </c>
      <c r="CF72" s="117">
        <f ca="1" t="shared" si="180"/>
        <v>43</v>
      </c>
      <c r="CG72" s="117">
        <f ca="1" t="shared" si="181"/>
        <v>43</v>
      </c>
      <c r="CH72" s="117">
        <f ca="1" t="shared" si="182"/>
        <v>121</v>
      </c>
      <c r="CI72" s="117">
        <f ca="1" t="shared" si="183"/>
        <v>52</v>
      </c>
      <c r="CJ72" s="117">
        <f ca="1" t="shared" si="184"/>
        <v>103</v>
      </c>
      <c r="CK72" s="117">
        <f ca="1" t="shared" si="185"/>
        <v>69</v>
      </c>
      <c r="CL72" s="117">
        <f ca="1" t="shared" si="186"/>
        <v>5180</v>
      </c>
    </row>
    <row r="73" ht="16.5" spans="1:90">
      <c r="A73" s="78">
        <v>69</v>
      </c>
      <c r="B73" s="78">
        <f ca="1" t="shared" si="122"/>
        <v>20</v>
      </c>
      <c r="C73" s="78">
        <f ca="1" t="shared" si="123"/>
        <v>14</v>
      </c>
      <c r="D73" s="78">
        <f ca="1" t="shared" si="124"/>
        <v>10</v>
      </c>
      <c r="E73" s="78">
        <f ca="1" t="shared" si="125"/>
        <v>10</v>
      </c>
      <c r="F73" s="78">
        <f ca="1" t="shared" si="126"/>
        <v>10</v>
      </c>
      <c r="G73" s="78">
        <f ca="1" t="shared" si="127"/>
        <v>10</v>
      </c>
      <c r="H73" s="78">
        <f ca="1" t="shared" si="128"/>
        <v>29</v>
      </c>
      <c r="I73" s="78">
        <f ca="1" t="shared" si="129"/>
        <v>12</v>
      </c>
      <c r="J73" s="78">
        <f ca="1" t="shared" si="130"/>
        <v>25</v>
      </c>
      <c r="K73" s="78">
        <f ca="1" t="shared" si="131"/>
        <v>16</v>
      </c>
      <c r="L73" s="78">
        <f ca="1" t="shared" si="132"/>
        <v>1233</v>
      </c>
      <c r="N73" s="87">
        <v>69</v>
      </c>
      <c r="O73" s="87">
        <f ca="1" t="shared" si="133"/>
        <v>25</v>
      </c>
      <c r="P73" s="87">
        <f ca="1" t="shared" si="134"/>
        <v>17</v>
      </c>
      <c r="Q73" s="87">
        <f ca="1" t="shared" si="135"/>
        <v>13</v>
      </c>
      <c r="R73" s="87">
        <f ca="1" t="shared" si="136"/>
        <v>13</v>
      </c>
      <c r="S73" s="87">
        <f ca="1" t="shared" si="137"/>
        <v>13</v>
      </c>
      <c r="T73" s="87">
        <f ca="1" t="shared" si="138"/>
        <v>13</v>
      </c>
      <c r="U73" s="87">
        <f ca="1" t="shared" si="139"/>
        <v>36</v>
      </c>
      <c r="V73" s="87">
        <f ca="1" t="shared" si="140"/>
        <v>15</v>
      </c>
      <c r="W73" s="87">
        <f ca="1" t="shared" si="141"/>
        <v>31</v>
      </c>
      <c r="X73" s="87">
        <f ca="1" t="shared" si="142"/>
        <v>21</v>
      </c>
      <c r="Y73" s="87">
        <f ca="1" t="shared" si="143"/>
        <v>1542</v>
      </c>
      <c r="AA73" s="93">
        <v>69</v>
      </c>
      <c r="AB73" s="93">
        <f ca="1" t="shared" si="144"/>
        <v>31</v>
      </c>
      <c r="AC73" s="93">
        <f ca="1" t="shared" si="145"/>
        <v>21</v>
      </c>
      <c r="AD73" s="93">
        <f ca="1" t="shared" si="146"/>
        <v>16</v>
      </c>
      <c r="AE73" s="93">
        <f ca="1" t="shared" si="147"/>
        <v>16</v>
      </c>
      <c r="AF73" s="93">
        <f ca="1" t="shared" si="148"/>
        <v>16</v>
      </c>
      <c r="AG73" s="93">
        <f ca="1" t="shared" si="149"/>
        <v>16</v>
      </c>
      <c r="AH73" s="93">
        <f ca="1" t="shared" si="150"/>
        <v>45</v>
      </c>
      <c r="AI73" s="93">
        <f ca="1" t="shared" si="151"/>
        <v>19</v>
      </c>
      <c r="AJ73" s="93">
        <f ca="1" t="shared" si="152"/>
        <v>38</v>
      </c>
      <c r="AK73" s="93">
        <f ca="1" t="shared" si="153"/>
        <v>25</v>
      </c>
      <c r="AL73" s="93">
        <f ca="1" t="shared" si="154"/>
        <v>1912</v>
      </c>
      <c r="AN73" s="99">
        <v>69</v>
      </c>
      <c r="AO73" s="99">
        <f ca="1">VLOOKUP(AN73,参照表!$A$1:参照表!$C$113,2,0)</f>
        <v>39</v>
      </c>
      <c r="AP73" s="99">
        <f ca="1" t="shared" si="155"/>
        <v>27</v>
      </c>
      <c r="AQ73" s="99">
        <f ca="1" t="shared" si="156"/>
        <v>20</v>
      </c>
      <c r="AR73" s="99">
        <f ca="1" t="shared" si="157"/>
        <v>20</v>
      </c>
      <c r="AS73" s="99">
        <f ca="1" t="shared" si="158"/>
        <v>20</v>
      </c>
      <c r="AT73" s="99">
        <f ca="1" t="shared" si="159"/>
        <v>20</v>
      </c>
      <c r="AU73" s="99">
        <f ca="1" t="shared" si="160"/>
        <v>56</v>
      </c>
      <c r="AV73" s="99">
        <f ca="1" t="shared" si="161"/>
        <v>24</v>
      </c>
      <c r="AW73" s="99">
        <f ca="1" t="shared" si="162"/>
        <v>48</v>
      </c>
      <c r="AX73" s="99">
        <f ca="1" t="shared" si="163"/>
        <v>32</v>
      </c>
      <c r="AY73" s="99">
        <f ca="1" t="shared" si="164"/>
        <v>2405</v>
      </c>
      <c r="BA73" s="105">
        <v>69</v>
      </c>
      <c r="BB73" s="105">
        <f ca="1" t="shared" si="121"/>
        <v>50</v>
      </c>
      <c r="BC73" s="105">
        <f ca="1" t="shared" si="88"/>
        <v>35</v>
      </c>
      <c r="BD73" s="105">
        <f ca="1" t="shared" si="89"/>
        <v>26</v>
      </c>
      <c r="BE73" s="105">
        <f ca="1" t="shared" si="90"/>
        <v>26</v>
      </c>
      <c r="BF73" s="105">
        <f ca="1" t="shared" si="91"/>
        <v>26</v>
      </c>
      <c r="BG73" s="105">
        <f ca="1" t="shared" si="92"/>
        <v>26</v>
      </c>
      <c r="BH73" s="105">
        <f ca="1" t="shared" si="93"/>
        <v>72</v>
      </c>
      <c r="BI73" s="105">
        <f ca="1" t="shared" si="94"/>
        <v>31</v>
      </c>
      <c r="BJ73" s="105">
        <f ca="1" t="shared" si="95"/>
        <v>62</v>
      </c>
      <c r="BK73" s="105">
        <f ca="1" t="shared" si="96"/>
        <v>41</v>
      </c>
      <c r="BL73" s="105">
        <f ca="1" t="shared" si="97"/>
        <v>3083</v>
      </c>
      <c r="BN73" s="111">
        <v>69</v>
      </c>
      <c r="BO73" s="111">
        <f ca="1" t="shared" si="165"/>
        <v>64</v>
      </c>
      <c r="BP73" s="111">
        <f ca="1" t="shared" si="166"/>
        <v>44</v>
      </c>
      <c r="BQ73" s="111">
        <f ca="1" t="shared" si="167"/>
        <v>33</v>
      </c>
      <c r="BR73" s="111">
        <f ca="1" t="shared" si="168"/>
        <v>33</v>
      </c>
      <c r="BS73" s="111">
        <f ca="1" t="shared" si="169"/>
        <v>33</v>
      </c>
      <c r="BT73" s="111">
        <f ca="1" t="shared" si="170"/>
        <v>33</v>
      </c>
      <c r="BU73" s="111">
        <f ca="1" t="shared" si="171"/>
        <v>92</v>
      </c>
      <c r="BV73" s="111">
        <f ca="1" t="shared" si="172"/>
        <v>39</v>
      </c>
      <c r="BW73" s="111">
        <f ca="1" t="shared" si="173"/>
        <v>79</v>
      </c>
      <c r="BX73" s="111">
        <f ca="1" t="shared" si="174"/>
        <v>53</v>
      </c>
      <c r="BY73" s="111">
        <f ca="1" t="shared" si="175"/>
        <v>3947</v>
      </c>
      <c r="CA73" s="117">
        <v>69</v>
      </c>
      <c r="CB73" s="117">
        <f ca="1" t="shared" si="176"/>
        <v>84</v>
      </c>
      <c r="CC73" s="117">
        <f ca="1" t="shared" si="177"/>
        <v>58</v>
      </c>
      <c r="CD73" s="117">
        <f ca="1" t="shared" si="178"/>
        <v>43</v>
      </c>
      <c r="CE73" s="117">
        <f ca="1" t="shared" si="179"/>
        <v>43</v>
      </c>
      <c r="CF73" s="117">
        <f ca="1" t="shared" si="180"/>
        <v>43</v>
      </c>
      <c r="CG73" s="117">
        <f ca="1" t="shared" si="181"/>
        <v>43</v>
      </c>
      <c r="CH73" s="117">
        <f ca="1" t="shared" si="182"/>
        <v>121</v>
      </c>
      <c r="CI73" s="117">
        <f ca="1" t="shared" si="183"/>
        <v>52</v>
      </c>
      <c r="CJ73" s="117">
        <f ca="1" t="shared" si="184"/>
        <v>103</v>
      </c>
      <c r="CK73" s="117">
        <f ca="1" t="shared" si="185"/>
        <v>69</v>
      </c>
      <c r="CL73" s="117">
        <f ca="1" t="shared" si="186"/>
        <v>5180</v>
      </c>
    </row>
    <row r="74" ht="16.5" spans="1:90">
      <c r="A74" s="78">
        <v>70</v>
      </c>
      <c r="B74" s="78">
        <f ca="1" t="shared" si="122"/>
        <v>22</v>
      </c>
      <c r="C74" s="78">
        <f ca="1" t="shared" si="123"/>
        <v>15</v>
      </c>
      <c r="D74" s="78">
        <f ca="1" t="shared" si="124"/>
        <v>11</v>
      </c>
      <c r="E74" s="78">
        <f ca="1" t="shared" si="125"/>
        <v>11</v>
      </c>
      <c r="F74" s="78">
        <f ca="1" t="shared" si="126"/>
        <v>11</v>
      </c>
      <c r="G74" s="78">
        <f ca="1" t="shared" si="127"/>
        <v>11</v>
      </c>
      <c r="H74" s="78">
        <f ca="1" t="shared" si="128"/>
        <v>31</v>
      </c>
      <c r="I74" s="78">
        <f ca="1" t="shared" si="129"/>
        <v>13</v>
      </c>
      <c r="J74" s="78">
        <f ca="1" t="shared" si="130"/>
        <v>27</v>
      </c>
      <c r="K74" s="78">
        <f ca="1" t="shared" si="131"/>
        <v>18</v>
      </c>
      <c r="L74" s="78">
        <f ca="1" t="shared" si="132"/>
        <v>1328</v>
      </c>
      <c r="N74" s="87">
        <v>70</v>
      </c>
      <c r="O74" s="87">
        <f ca="1" t="shared" si="133"/>
        <v>27</v>
      </c>
      <c r="P74" s="87">
        <f ca="1" t="shared" si="134"/>
        <v>19</v>
      </c>
      <c r="Q74" s="87">
        <f ca="1" t="shared" si="135"/>
        <v>13</v>
      </c>
      <c r="R74" s="87">
        <f ca="1" t="shared" si="136"/>
        <v>13</v>
      </c>
      <c r="S74" s="87">
        <f ca="1" t="shared" si="137"/>
        <v>13</v>
      </c>
      <c r="T74" s="87">
        <f ca="1" t="shared" si="138"/>
        <v>13</v>
      </c>
      <c r="U74" s="87">
        <f ca="1" t="shared" si="139"/>
        <v>38</v>
      </c>
      <c r="V74" s="87">
        <f ca="1" t="shared" si="140"/>
        <v>17</v>
      </c>
      <c r="W74" s="87">
        <f ca="1" t="shared" si="141"/>
        <v>33</v>
      </c>
      <c r="X74" s="87">
        <f ca="1" t="shared" si="142"/>
        <v>22</v>
      </c>
      <c r="Y74" s="87">
        <f ca="1" t="shared" si="143"/>
        <v>1660</v>
      </c>
      <c r="AA74" s="93">
        <v>70</v>
      </c>
      <c r="AB74" s="93">
        <f ca="1" t="shared" si="144"/>
        <v>33</v>
      </c>
      <c r="AC74" s="93">
        <f ca="1" t="shared" si="145"/>
        <v>23</v>
      </c>
      <c r="AD74" s="93">
        <f ca="1" t="shared" si="146"/>
        <v>17</v>
      </c>
      <c r="AE74" s="93">
        <f ca="1" t="shared" si="147"/>
        <v>17</v>
      </c>
      <c r="AF74" s="93">
        <f ca="1" t="shared" si="148"/>
        <v>17</v>
      </c>
      <c r="AG74" s="93">
        <f ca="1" t="shared" si="149"/>
        <v>17</v>
      </c>
      <c r="AH74" s="93">
        <f ca="1" t="shared" si="150"/>
        <v>48</v>
      </c>
      <c r="AI74" s="93">
        <f ca="1" t="shared" si="151"/>
        <v>21</v>
      </c>
      <c r="AJ74" s="93">
        <f ca="1" t="shared" si="152"/>
        <v>41</v>
      </c>
      <c r="AK74" s="93">
        <f ca="1" t="shared" si="153"/>
        <v>28</v>
      </c>
      <c r="AL74" s="93">
        <f ca="1" t="shared" si="154"/>
        <v>2059</v>
      </c>
      <c r="AN74" s="99">
        <v>70</v>
      </c>
      <c r="AO74" s="99">
        <f ca="1">VLOOKUP(AN74,参照表!$A$1:参照表!$C$113,2,0)</f>
        <v>42</v>
      </c>
      <c r="AP74" s="99">
        <f ca="1" t="shared" si="155"/>
        <v>29</v>
      </c>
      <c r="AQ74" s="99">
        <f ca="1" t="shared" si="156"/>
        <v>21</v>
      </c>
      <c r="AR74" s="99">
        <f ca="1" t="shared" si="157"/>
        <v>21</v>
      </c>
      <c r="AS74" s="99">
        <f ca="1" t="shared" si="158"/>
        <v>21</v>
      </c>
      <c r="AT74" s="99">
        <f ca="1" t="shared" si="159"/>
        <v>21</v>
      </c>
      <c r="AU74" s="99">
        <f ca="1" t="shared" si="160"/>
        <v>60</v>
      </c>
      <c r="AV74" s="99">
        <f ca="1" t="shared" si="161"/>
        <v>26</v>
      </c>
      <c r="AW74" s="99">
        <f ca="1" t="shared" si="162"/>
        <v>52</v>
      </c>
      <c r="AX74" s="99">
        <f ca="1" t="shared" si="163"/>
        <v>35</v>
      </c>
      <c r="AY74" s="99">
        <f ca="1" t="shared" si="164"/>
        <v>2590</v>
      </c>
      <c r="BA74" s="105">
        <v>70</v>
      </c>
      <c r="BB74" s="105">
        <f ca="1" t="shared" si="121"/>
        <v>54</v>
      </c>
      <c r="BC74" s="105">
        <f ca="1" t="shared" si="88"/>
        <v>37</v>
      </c>
      <c r="BD74" s="105">
        <f ca="1" t="shared" si="89"/>
        <v>27</v>
      </c>
      <c r="BE74" s="105">
        <f ca="1" t="shared" si="90"/>
        <v>27</v>
      </c>
      <c r="BF74" s="105">
        <f ca="1" t="shared" si="91"/>
        <v>27</v>
      </c>
      <c r="BG74" s="105">
        <f ca="1" t="shared" si="92"/>
        <v>27</v>
      </c>
      <c r="BH74" s="105">
        <f ca="1" t="shared" si="93"/>
        <v>77</v>
      </c>
      <c r="BI74" s="105">
        <f ca="1" t="shared" si="94"/>
        <v>33</v>
      </c>
      <c r="BJ74" s="105">
        <f ca="1" t="shared" si="95"/>
        <v>67</v>
      </c>
      <c r="BK74" s="105">
        <f ca="1" t="shared" si="96"/>
        <v>45</v>
      </c>
      <c r="BL74" s="105">
        <f ca="1" t="shared" si="97"/>
        <v>3321</v>
      </c>
      <c r="BN74" s="111">
        <v>70</v>
      </c>
      <c r="BO74" s="111">
        <f ca="1" t="shared" si="165"/>
        <v>69</v>
      </c>
      <c r="BP74" s="111">
        <f ca="1" t="shared" si="166"/>
        <v>48</v>
      </c>
      <c r="BQ74" s="111">
        <f ca="1" t="shared" si="167"/>
        <v>34</v>
      </c>
      <c r="BR74" s="111">
        <f ca="1" t="shared" si="168"/>
        <v>34</v>
      </c>
      <c r="BS74" s="111">
        <f ca="1" t="shared" si="169"/>
        <v>34</v>
      </c>
      <c r="BT74" s="111">
        <f ca="1" t="shared" si="170"/>
        <v>34</v>
      </c>
      <c r="BU74" s="111">
        <f ca="1" t="shared" si="171"/>
        <v>98</v>
      </c>
      <c r="BV74" s="111">
        <f ca="1" t="shared" si="172"/>
        <v>43</v>
      </c>
      <c r="BW74" s="111">
        <f ca="1" t="shared" si="173"/>
        <v>85</v>
      </c>
      <c r="BX74" s="111">
        <f ca="1" t="shared" si="174"/>
        <v>57</v>
      </c>
      <c r="BY74" s="111">
        <f ca="1" t="shared" si="175"/>
        <v>4250</v>
      </c>
      <c r="CA74" s="117">
        <v>70</v>
      </c>
      <c r="CB74" s="117">
        <f ca="1" t="shared" si="176"/>
        <v>90</v>
      </c>
      <c r="CC74" s="117">
        <f ca="1" t="shared" si="177"/>
        <v>62</v>
      </c>
      <c r="CD74" s="117">
        <f ca="1" t="shared" si="178"/>
        <v>45</v>
      </c>
      <c r="CE74" s="117">
        <f ca="1" t="shared" si="179"/>
        <v>45</v>
      </c>
      <c r="CF74" s="117">
        <f ca="1" t="shared" si="180"/>
        <v>45</v>
      </c>
      <c r="CG74" s="117">
        <f ca="1" t="shared" si="181"/>
        <v>45</v>
      </c>
      <c r="CH74" s="117">
        <f ca="1" t="shared" si="182"/>
        <v>129</v>
      </c>
      <c r="CI74" s="117">
        <f ca="1" t="shared" si="183"/>
        <v>56</v>
      </c>
      <c r="CJ74" s="117">
        <f ca="1" t="shared" si="184"/>
        <v>112</v>
      </c>
      <c r="CK74" s="117">
        <f ca="1" t="shared" si="185"/>
        <v>75</v>
      </c>
      <c r="CL74" s="117">
        <f ca="1" t="shared" si="186"/>
        <v>5578</v>
      </c>
    </row>
    <row r="75" ht="16.5" spans="1:90">
      <c r="A75" s="78">
        <v>71</v>
      </c>
      <c r="B75" s="78">
        <f ca="1" t="shared" si="122"/>
        <v>22</v>
      </c>
      <c r="C75" s="78">
        <f ca="1" t="shared" si="123"/>
        <v>15</v>
      </c>
      <c r="D75" s="78">
        <f ca="1" t="shared" si="124"/>
        <v>11</v>
      </c>
      <c r="E75" s="78">
        <f ca="1" t="shared" si="125"/>
        <v>11</v>
      </c>
      <c r="F75" s="78">
        <f ca="1" t="shared" si="126"/>
        <v>11</v>
      </c>
      <c r="G75" s="78">
        <f ca="1" t="shared" si="127"/>
        <v>11</v>
      </c>
      <c r="H75" s="78">
        <f ca="1" t="shared" si="128"/>
        <v>31</v>
      </c>
      <c r="I75" s="78">
        <f ca="1" t="shared" si="129"/>
        <v>13</v>
      </c>
      <c r="J75" s="78">
        <f ca="1" t="shared" si="130"/>
        <v>27</v>
      </c>
      <c r="K75" s="78">
        <f ca="1" t="shared" si="131"/>
        <v>18</v>
      </c>
      <c r="L75" s="78">
        <f ca="1" t="shared" si="132"/>
        <v>1328</v>
      </c>
      <c r="N75" s="87">
        <v>71</v>
      </c>
      <c r="O75" s="87">
        <f ca="1" t="shared" si="133"/>
        <v>27</v>
      </c>
      <c r="P75" s="87">
        <f ca="1" t="shared" si="134"/>
        <v>19</v>
      </c>
      <c r="Q75" s="87">
        <f ca="1" t="shared" si="135"/>
        <v>13</v>
      </c>
      <c r="R75" s="87">
        <f ca="1" t="shared" si="136"/>
        <v>13</v>
      </c>
      <c r="S75" s="87">
        <f ca="1" t="shared" si="137"/>
        <v>13</v>
      </c>
      <c r="T75" s="87">
        <f ca="1" t="shared" si="138"/>
        <v>13</v>
      </c>
      <c r="U75" s="87">
        <f ca="1" t="shared" si="139"/>
        <v>38</v>
      </c>
      <c r="V75" s="87">
        <f ca="1" t="shared" si="140"/>
        <v>17</v>
      </c>
      <c r="W75" s="87">
        <f ca="1" t="shared" si="141"/>
        <v>33</v>
      </c>
      <c r="X75" s="87">
        <f ca="1" t="shared" si="142"/>
        <v>22</v>
      </c>
      <c r="Y75" s="87">
        <f ca="1" t="shared" si="143"/>
        <v>1660</v>
      </c>
      <c r="AA75" s="93">
        <v>71</v>
      </c>
      <c r="AB75" s="93">
        <f ca="1" t="shared" si="144"/>
        <v>33</v>
      </c>
      <c r="AC75" s="93">
        <f ca="1" t="shared" si="145"/>
        <v>23</v>
      </c>
      <c r="AD75" s="93">
        <f ca="1" t="shared" si="146"/>
        <v>17</v>
      </c>
      <c r="AE75" s="93">
        <f ca="1" t="shared" si="147"/>
        <v>17</v>
      </c>
      <c r="AF75" s="93">
        <f ca="1" t="shared" si="148"/>
        <v>17</v>
      </c>
      <c r="AG75" s="93">
        <f ca="1" t="shared" si="149"/>
        <v>17</v>
      </c>
      <c r="AH75" s="93">
        <f ca="1" t="shared" si="150"/>
        <v>48</v>
      </c>
      <c r="AI75" s="93">
        <f ca="1" t="shared" si="151"/>
        <v>21</v>
      </c>
      <c r="AJ75" s="93">
        <f ca="1" t="shared" si="152"/>
        <v>41</v>
      </c>
      <c r="AK75" s="93">
        <f ca="1" t="shared" si="153"/>
        <v>28</v>
      </c>
      <c r="AL75" s="93">
        <f ca="1" t="shared" si="154"/>
        <v>2059</v>
      </c>
      <c r="AN75" s="99">
        <v>71</v>
      </c>
      <c r="AO75" s="99">
        <f ca="1">VLOOKUP(AN75,参照表!$A$1:参照表!$C$113,2,0)</f>
        <v>42</v>
      </c>
      <c r="AP75" s="99">
        <f ca="1" t="shared" si="155"/>
        <v>29</v>
      </c>
      <c r="AQ75" s="99">
        <f ca="1" t="shared" si="156"/>
        <v>21</v>
      </c>
      <c r="AR75" s="99">
        <f ca="1" t="shared" si="157"/>
        <v>21</v>
      </c>
      <c r="AS75" s="99">
        <f ca="1" t="shared" si="158"/>
        <v>21</v>
      </c>
      <c r="AT75" s="99">
        <f ca="1" t="shared" si="159"/>
        <v>21</v>
      </c>
      <c r="AU75" s="99">
        <f ca="1" t="shared" si="160"/>
        <v>60</v>
      </c>
      <c r="AV75" s="99">
        <f ca="1" t="shared" si="161"/>
        <v>26</v>
      </c>
      <c r="AW75" s="99">
        <f ca="1" t="shared" si="162"/>
        <v>52</v>
      </c>
      <c r="AX75" s="99">
        <f ca="1" t="shared" si="163"/>
        <v>35</v>
      </c>
      <c r="AY75" s="99">
        <f ca="1" t="shared" si="164"/>
        <v>2590</v>
      </c>
      <c r="BA75" s="105">
        <v>71</v>
      </c>
      <c r="BB75" s="105">
        <f ca="1" t="shared" si="121"/>
        <v>54</v>
      </c>
      <c r="BC75" s="105">
        <f ca="1" t="shared" si="88"/>
        <v>37</v>
      </c>
      <c r="BD75" s="105">
        <f ca="1" t="shared" si="89"/>
        <v>27</v>
      </c>
      <c r="BE75" s="105">
        <f ca="1" t="shared" si="90"/>
        <v>27</v>
      </c>
      <c r="BF75" s="105">
        <f ca="1" t="shared" si="91"/>
        <v>27</v>
      </c>
      <c r="BG75" s="105">
        <f ca="1" t="shared" si="92"/>
        <v>27</v>
      </c>
      <c r="BH75" s="105">
        <f ca="1" t="shared" si="93"/>
        <v>77</v>
      </c>
      <c r="BI75" s="105">
        <f ca="1" t="shared" si="94"/>
        <v>33</v>
      </c>
      <c r="BJ75" s="105">
        <f ca="1" t="shared" si="95"/>
        <v>67</v>
      </c>
      <c r="BK75" s="105">
        <f ca="1" t="shared" si="96"/>
        <v>45</v>
      </c>
      <c r="BL75" s="105">
        <f ca="1" t="shared" si="97"/>
        <v>3321</v>
      </c>
      <c r="BN75" s="111">
        <v>71</v>
      </c>
      <c r="BO75" s="111">
        <f ca="1" t="shared" si="165"/>
        <v>69</v>
      </c>
      <c r="BP75" s="111">
        <f ca="1" t="shared" si="166"/>
        <v>48</v>
      </c>
      <c r="BQ75" s="111">
        <f ca="1" t="shared" si="167"/>
        <v>34</v>
      </c>
      <c r="BR75" s="111">
        <f ca="1" t="shared" si="168"/>
        <v>34</v>
      </c>
      <c r="BS75" s="111">
        <f ca="1" t="shared" si="169"/>
        <v>34</v>
      </c>
      <c r="BT75" s="111">
        <f ca="1" t="shared" si="170"/>
        <v>34</v>
      </c>
      <c r="BU75" s="111">
        <f ca="1" t="shared" si="171"/>
        <v>98</v>
      </c>
      <c r="BV75" s="111">
        <f ca="1" t="shared" si="172"/>
        <v>43</v>
      </c>
      <c r="BW75" s="111">
        <f ca="1" t="shared" si="173"/>
        <v>85</v>
      </c>
      <c r="BX75" s="111">
        <f ca="1" t="shared" si="174"/>
        <v>57</v>
      </c>
      <c r="BY75" s="111">
        <f ca="1" t="shared" si="175"/>
        <v>4250</v>
      </c>
      <c r="CA75" s="117">
        <v>71</v>
      </c>
      <c r="CB75" s="117">
        <f ca="1" t="shared" si="176"/>
        <v>90</v>
      </c>
      <c r="CC75" s="117">
        <f ca="1" t="shared" si="177"/>
        <v>62</v>
      </c>
      <c r="CD75" s="117">
        <f ca="1" t="shared" si="178"/>
        <v>45</v>
      </c>
      <c r="CE75" s="117">
        <f ca="1" t="shared" si="179"/>
        <v>45</v>
      </c>
      <c r="CF75" s="117">
        <f ca="1" t="shared" si="180"/>
        <v>45</v>
      </c>
      <c r="CG75" s="117">
        <f ca="1" t="shared" si="181"/>
        <v>45</v>
      </c>
      <c r="CH75" s="117">
        <f ca="1" t="shared" si="182"/>
        <v>129</v>
      </c>
      <c r="CI75" s="117">
        <f ca="1" t="shared" si="183"/>
        <v>56</v>
      </c>
      <c r="CJ75" s="117">
        <f ca="1" t="shared" si="184"/>
        <v>112</v>
      </c>
      <c r="CK75" s="117">
        <f ca="1" t="shared" si="185"/>
        <v>75</v>
      </c>
      <c r="CL75" s="117">
        <f ca="1" t="shared" si="186"/>
        <v>5578</v>
      </c>
    </row>
    <row r="76" ht="16.5" spans="1:90">
      <c r="A76" s="78">
        <v>72</v>
      </c>
      <c r="B76" s="78">
        <f ca="1" t="shared" si="122"/>
        <v>22</v>
      </c>
      <c r="C76" s="78">
        <f ca="1" t="shared" si="123"/>
        <v>15</v>
      </c>
      <c r="D76" s="78">
        <f ca="1" t="shared" si="124"/>
        <v>11</v>
      </c>
      <c r="E76" s="78">
        <f ca="1" t="shared" si="125"/>
        <v>11</v>
      </c>
      <c r="F76" s="78">
        <f ca="1" t="shared" si="126"/>
        <v>11</v>
      </c>
      <c r="G76" s="78">
        <f ca="1" t="shared" si="127"/>
        <v>11</v>
      </c>
      <c r="H76" s="78">
        <f ca="1" t="shared" si="128"/>
        <v>31</v>
      </c>
      <c r="I76" s="78">
        <f ca="1" t="shared" si="129"/>
        <v>13</v>
      </c>
      <c r="J76" s="78">
        <f ca="1" t="shared" si="130"/>
        <v>27</v>
      </c>
      <c r="K76" s="78">
        <f ca="1" t="shared" si="131"/>
        <v>18</v>
      </c>
      <c r="L76" s="78">
        <f ca="1" t="shared" si="132"/>
        <v>1328</v>
      </c>
      <c r="N76" s="87">
        <v>72</v>
      </c>
      <c r="O76" s="87">
        <f ca="1" t="shared" si="133"/>
        <v>27</v>
      </c>
      <c r="P76" s="87">
        <f ca="1" t="shared" si="134"/>
        <v>19</v>
      </c>
      <c r="Q76" s="87">
        <f ca="1" t="shared" si="135"/>
        <v>13</v>
      </c>
      <c r="R76" s="87">
        <f ca="1" t="shared" si="136"/>
        <v>13</v>
      </c>
      <c r="S76" s="87">
        <f ca="1" t="shared" si="137"/>
        <v>13</v>
      </c>
      <c r="T76" s="87">
        <f ca="1" t="shared" si="138"/>
        <v>13</v>
      </c>
      <c r="U76" s="87">
        <f ca="1" t="shared" si="139"/>
        <v>38</v>
      </c>
      <c r="V76" s="87">
        <f ca="1" t="shared" si="140"/>
        <v>17</v>
      </c>
      <c r="W76" s="87">
        <f ca="1" t="shared" si="141"/>
        <v>33</v>
      </c>
      <c r="X76" s="87">
        <f ca="1" t="shared" si="142"/>
        <v>22</v>
      </c>
      <c r="Y76" s="87">
        <f ca="1" t="shared" si="143"/>
        <v>1660</v>
      </c>
      <c r="AA76" s="93">
        <v>72</v>
      </c>
      <c r="AB76" s="93">
        <f ca="1" t="shared" si="144"/>
        <v>33</v>
      </c>
      <c r="AC76" s="93">
        <f ca="1" t="shared" si="145"/>
        <v>23</v>
      </c>
      <c r="AD76" s="93">
        <f ca="1" t="shared" si="146"/>
        <v>17</v>
      </c>
      <c r="AE76" s="93">
        <f ca="1" t="shared" si="147"/>
        <v>17</v>
      </c>
      <c r="AF76" s="93">
        <f ca="1" t="shared" si="148"/>
        <v>17</v>
      </c>
      <c r="AG76" s="93">
        <f ca="1" t="shared" si="149"/>
        <v>17</v>
      </c>
      <c r="AH76" s="93">
        <f ca="1" t="shared" si="150"/>
        <v>48</v>
      </c>
      <c r="AI76" s="93">
        <f ca="1" t="shared" si="151"/>
        <v>21</v>
      </c>
      <c r="AJ76" s="93">
        <f ca="1" t="shared" si="152"/>
        <v>41</v>
      </c>
      <c r="AK76" s="93">
        <f ca="1" t="shared" si="153"/>
        <v>28</v>
      </c>
      <c r="AL76" s="93">
        <f ca="1" t="shared" si="154"/>
        <v>2059</v>
      </c>
      <c r="AN76" s="99">
        <v>72</v>
      </c>
      <c r="AO76" s="99">
        <f ca="1">VLOOKUP(AN76,参照表!$A$1:参照表!$C$113,2,0)</f>
        <v>42</v>
      </c>
      <c r="AP76" s="99">
        <f ca="1" t="shared" si="155"/>
        <v>29</v>
      </c>
      <c r="AQ76" s="99">
        <f ca="1" t="shared" si="156"/>
        <v>21</v>
      </c>
      <c r="AR76" s="99">
        <f ca="1" t="shared" si="157"/>
        <v>21</v>
      </c>
      <c r="AS76" s="99">
        <f ca="1" t="shared" si="158"/>
        <v>21</v>
      </c>
      <c r="AT76" s="99">
        <f ca="1" t="shared" si="159"/>
        <v>21</v>
      </c>
      <c r="AU76" s="99">
        <f ca="1" t="shared" si="160"/>
        <v>60</v>
      </c>
      <c r="AV76" s="99">
        <f ca="1" t="shared" si="161"/>
        <v>26</v>
      </c>
      <c r="AW76" s="99">
        <f ca="1" t="shared" si="162"/>
        <v>52</v>
      </c>
      <c r="AX76" s="99">
        <f ca="1" t="shared" si="163"/>
        <v>35</v>
      </c>
      <c r="AY76" s="99">
        <f ca="1" t="shared" si="164"/>
        <v>2590</v>
      </c>
      <c r="BA76" s="105">
        <v>72</v>
      </c>
      <c r="BB76" s="105">
        <f ca="1" t="shared" si="121"/>
        <v>54</v>
      </c>
      <c r="BC76" s="105">
        <f ca="1" t="shared" si="88"/>
        <v>37</v>
      </c>
      <c r="BD76" s="105">
        <f ca="1" t="shared" si="89"/>
        <v>27</v>
      </c>
      <c r="BE76" s="105">
        <f ca="1" t="shared" si="90"/>
        <v>27</v>
      </c>
      <c r="BF76" s="105">
        <f ca="1" t="shared" si="91"/>
        <v>27</v>
      </c>
      <c r="BG76" s="105">
        <f ca="1" t="shared" si="92"/>
        <v>27</v>
      </c>
      <c r="BH76" s="105">
        <f ca="1" t="shared" si="93"/>
        <v>77</v>
      </c>
      <c r="BI76" s="105">
        <f ca="1" t="shared" si="94"/>
        <v>33</v>
      </c>
      <c r="BJ76" s="105">
        <f ca="1" t="shared" si="95"/>
        <v>67</v>
      </c>
      <c r="BK76" s="105">
        <f ca="1" t="shared" si="96"/>
        <v>45</v>
      </c>
      <c r="BL76" s="105">
        <f ca="1" t="shared" si="97"/>
        <v>3321</v>
      </c>
      <c r="BN76" s="111">
        <v>72</v>
      </c>
      <c r="BO76" s="111">
        <f ca="1" t="shared" si="165"/>
        <v>69</v>
      </c>
      <c r="BP76" s="111">
        <f ca="1" t="shared" si="166"/>
        <v>48</v>
      </c>
      <c r="BQ76" s="111">
        <f ca="1" t="shared" si="167"/>
        <v>34</v>
      </c>
      <c r="BR76" s="111">
        <f ca="1" t="shared" si="168"/>
        <v>34</v>
      </c>
      <c r="BS76" s="111">
        <f ca="1" t="shared" si="169"/>
        <v>34</v>
      </c>
      <c r="BT76" s="111">
        <f ca="1" t="shared" si="170"/>
        <v>34</v>
      </c>
      <c r="BU76" s="111">
        <f ca="1" t="shared" si="171"/>
        <v>98</v>
      </c>
      <c r="BV76" s="111">
        <f ca="1" t="shared" si="172"/>
        <v>43</v>
      </c>
      <c r="BW76" s="111">
        <f ca="1" t="shared" si="173"/>
        <v>85</v>
      </c>
      <c r="BX76" s="111">
        <f ca="1" t="shared" si="174"/>
        <v>57</v>
      </c>
      <c r="BY76" s="111">
        <f ca="1" t="shared" si="175"/>
        <v>4250</v>
      </c>
      <c r="CA76" s="117">
        <v>72</v>
      </c>
      <c r="CB76" s="117">
        <f ca="1" t="shared" si="176"/>
        <v>90</v>
      </c>
      <c r="CC76" s="117">
        <f ca="1" t="shared" si="177"/>
        <v>62</v>
      </c>
      <c r="CD76" s="117">
        <f ca="1" t="shared" si="178"/>
        <v>45</v>
      </c>
      <c r="CE76" s="117">
        <f ca="1" t="shared" si="179"/>
        <v>45</v>
      </c>
      <c r="CF76" s="117">
        <f ca="1" t="shared" si="180"/>
        <v>45</v>
      </c>
      <c r="CG76" s="117">
        <f ca="1" t="shared" si="181"/>
        <v>45</v>
      </c>
      <c r="CH76" s="117">
        <f ca="1" t="shared" si="182"/>
        <v>129</v>
      </c>
      <c r="CI76" s="117">
        <f ca="1" t="shared" si="183"/>
        <v>56</v>
      </c>
      <c r="CJ76" s="117">
        <f ca="1" t="shared" si="184"/>
        <v>112</v>
      </c>
      <c r="CK76" s="117">
        <f ca="1" t="shared" si="185"/>
        <v>75</v>
      </c>
      <c r="CL76" s="117">
        <f ca="1" t="shared" si="186"/>
        <v>5578</v>
      </c>
    </row>
    <row r="77" ht="16.5" spans="1:90">
      <c r="A77" s="78">
        <v>73</v>
      </c>
      <c r="B77" s="78">
        <f ca="1" t="shared" si="122"/>
        <v>22</v>
      </c>
      <c r="C77" s="78">
        <f ca="1" t="shared" si="123"/>
        <v>15</v>
      </c>
      <c r="D77" s="78">
        <f ca="1" t="shared" si="124"/>
        <v>11</v>
      </c>
      <c r="E77" s="78">
        <f ca="1" t="shared" si="125"/>
        <v>11</v>
      </c>
      <c r="F77" s="78">
        <f ca="1" t="shared" si="126"/>
        <v>11</v>
      </c>
      <c r="G77" s="78">
        <f ca="1" t="shared" si="127"/>
        <v>11</v>
      </c>
      <c r="H77" s="78">
        <f ca="1" t="shared" si="128"/>
        <v>31</v>
      </c>
      <c r="I77" s="78">
        <f ca="1" t="shared" si="129"/>
        <v>13</v>
      </c>
      <c r="J77" s="78">
        <f ca="1" t="shared" si="130"/>
        <v>27</v>
      </c>
      <c r="K77" s="78">
        <f ca="1" t="shared" si="131"/>
        <v>18</v>
      </c>
      <c r="L77" s="78">
        <f ca="1" t="shared" si="132"/>
        <v>1328</v>
      </c>
      <c r="N77" s="87">
        <v>73</v>
      </c>
      <c r="O77" s="87">
        <f ca="1" t="shared" si="133"/>
        <v>27</v>
      </c>
      <c r="P77" s="87">
        <f ca="1" t="shared" si="134"/>
        <v>19</v>
      </c>
      <c r="Q77" s="87">
        <f ca="1" t="shared" si="135"/>
        <v>13</v>
      </c>
      <c r="R77" s="87">
        <f ca="1" t="shared" si="136"/>
        <v>13</v>
      </c>
      <c r="S77" s="87">
        <f ca="1" t="shared" si="137"/>
        <v>13</v>
      </c>
      <c r="T77" s="87">
        <f ca="1" t="shared" si="138"/>
        <v>13</v>
      </c>
      <c r="U77" s="87">
        <f ca="1" t="shared" si="139"/>
        <v>38</v>
      </c>
      <c r="V77" s="87">
        <f ca="1" t="shared" si="140"/>
        <v>17</v>
      </c>
      <c r="W77" s="87">
        <f ca="1" t="shared" si="141"/>
        <v>33</v>
      </c>
      <c r="X77" s="87">
        <f ca="1" t="shared" si="142"/>
        <v>22</v>
      </c>
      <c r="Y77" s="87">
        <f ca="1" t="shared" si="143"/>
        <v>1660</v>
      </c>
      <c r="AA77" s="93">
        <v>73</v>
      </c>
      <c r="AB77" s="93">
        <f ca="1" t="shared" si="144"/>
        <v>33</v>
      </c>
      <c r="AC77" s="93">
        <f ca="1" t="shared" si="145"/>
        <v>23</v>
      </c>
      <c r="AD77" s="93">
        <f ca="1" t="shared" si="146"/>
        <v>17</v>
      </c>
      <c r="AE77" s="93">
        <f ca="1" t="shared" si="147"/>
        <v>17</v>
      </c>
      <c r="AF77" s="93">
        <f ca="1" t="shared" si="148"/>
        <v>17</v>
      </c>
      <c r="AG77" s="93">
        <f ca="1" t="shared" si="149"/>
        <v>17</v>
      </c>
      <c r="AH77" s="93">
        <f ca="1" t="shared" si="150"/>
        <v>48</v>
      </c>
      <c r="AI77" s="93">
        <f ca="1" t="shared" si="151"/>
        <v>21</v>
      </c>
      <c r="AJ77" s="93">
        <f ca="1" t="shared" si="152"/>
        <v>41</v>
      </c>
      <c r="AK77" s="93">
        <f ca="1" t="shared" si="153"/>
        <v>28</v>
      </c>
      <c r="AL77" s="93">
        <f ca="1" t="shared" si="154"/>
        <v>2059</v>
      </c>
      <c r="AN77" s="99">
        <v>73</v>
      </c>
      <c r="AO77" s="99">
        <f ca="1">VLOOKUP(AN77,参照表!$A$1:参照表!$C$113,2,0)</f>
        <v>42</v>
      </c>
      <c r="AP77" s="99">
        <f ca="1" t="shared" si="155"/>
        <v>29</v>
      </c>
      <c r="AQ77" s="99">
        <f ca="1" t="shared" si="156"/>
        <v>21</v>
      </c>
      <c r="AR77" s="99">
        <f ca="1" t="shared" si="157"/>
        <v>21</v>
      </c>
      <c r="AS77" s="99">
        <f ca="1" t="shared" si="158"/>
        <v>21</v>
      </c>
      <c r="AT77" s="99">
        <f ca="1" t="shared" si="159"/>
        <v>21</v>
      </c>
      <c r="AU77" s="99">
        <f ca="1" t="shared" si="160"/>
        <v>60</v>
      </c>
      <c r="AV77" s="99">
        <f ca="1" t="shared" si="161"/>
        <v>26</v>
      </c>
      <c r="AW77" s="99">
        <f ca="1" t="shared" si="162"/>
        <v>52</v>
      </c>
      <c r="AX77" s="99">
        <f ca="1" t="shared" si="163"/>
        <v>35</v>
      </c>
      <c r="AY77" s="99">
        <f ca="1" t="shared" si="164"/>
        <v>2590</v>
      </c>
      <c r="BA77" s="105">
        <v>73</v>
      </c>
      <c r="BB77" s="105">
        <f ca="1" t="shared" si="121"/>
        <v>54</v>
      </c>
      <c r="BC77" s="105">
        <f ca="1" t="shared" si="88"/>
        <v>37</v>
      </c>
      <c r="BD77" s="105">
        <f ca="1" t="shared" si="89"/>
        <v>27</v>
      </c>
      <c r="BE77" s="105">
        <f ca="1" t="shared" si="90"/>
        <v>27</v>
      </c>
      <c r="BF77" s="105">
        <f ca="1" t="shared" si="91"/>
        <v>27</v>
      </c>
      <c r="BG77" s="105">
        <f ca="1" t="shared" si="92"/>
        <v>27</v>
      </c>
      <c r="BH77" s="105">
        <f ca="1" t="shared" si="93"/>
        <v>77</v>
      </c>
      <c r="BI77" s="105">
        <f ca="1" t="shared" si="94"/>
        <v>33</v>
      </c>
      <c r="BJ77" s="105">
        <f ca="1" t="shared" si="95"/>
        <v>67</v>
      </c>
      <c r="BK77" s="105">
        <f ca="1" t="shared" si="96"/>
        <v>45</v>
      </c>
      <c r="BL77" s="105">
        <f ca="1" t="shared" si="97"/>
        <v>3321</v>
      </c>
      <c r="BN77" s="111">
        <v>73</v>
      </c>
      <c r="BO77" s="111">
        <f ca="1" t="shared" si="165"/>
        <v>69</v>
      </c>
      <c r="BP77" s="111">
        <f ca="1" t="shared" si="166"/>
        <v>48</v>
      </c>
      <c r="BQ77" s="111">
        <f ca="1" t="shared" si="167"/>
        <v>34</v>
      </c>
      <c r="BR77" s="111">
        <f ca="1" t="shared" si="168"/>
        <v>34</v>
      </c>
      <c r="BS77" s="111">
        <f ca="1" t="shared" si="169"/>
        <v>34</v>
      </c>
      <c r="BT77" s="111">
        <f ca="1" t="shared" si="170"/>
        <v>34</v>
      </c>
      <c r="BU77" s="111">
        <f ca="1" t="shared" si="171"/>
        <v>98</v>
      </c>
      <c r="BV77" s="111">
        <f ca="1" t="shared" si="172"/>
        <v>43</v>
      </c>
      <c r="BW77" s="111">
        <f ca="1" t="shared" si="173"/>
        <v>85</v>
      </c>
      <c r="BX77" s="111">
        <f ca="1" t="shared" si="174"/>
        <v>57</v>
      </c>
      <c r="BY77" s="111">
        <f ca="1" t="shared" si="175"/>
        <v>4250</v>
      </c>
      <c r="CA77" s="117">
        <v>73</v>
      </c>
      <c r="CB77" s="117">
        <f ca="1" t="shared" si="176"/>
        <v>90</v>
      </c>
      <c r="CC77" s="117">
        <f ca="1" t="shared" si="177"/>
        <v>62</v>
      </c>
      <c r="CD77" s="117">
        <f ca="1" t="shared" si="178"/>
        <v>45</v>
      </c>
      <c r="CE77" s="117">
        <f ca="1" t="shared" si="179"/>
        <v>45</v>
      </c>
      <c r="CF77" s="117">
        <f ca="1" t="shared" si="180"/>
        <v>45</v>
      </c>
      <c r="CG77" s="117">
        <f ca="1" t="shared" si="181"/>
        <v>45</v>
      </c>
      <c r="CH77" s="117">
        <f ca="1" t="shared" si="182"/>
        <v>129</v>
      </c>
      <c r="CI77" s="117">
        <f ca="1" t="shared" si="183"/>
        <v>56</v>
      </c>
      <c r="CJ77" s="117">
        <f ca="1" t="shared" si="184"/>
        <v>112</v>
      </c>
      <c r="CK77" s="117">
        <f ca="1" t="shared" si="185"/>
        <v>75</v>
      </c>
      <c r="CL77" s="117">
        <f ca="1" t="shared" si="186"/>
        <v>5578</v>
      </c>
    </row>
    <row r="78" ht="16.5" spans="1:90">
      <c r="A78" s="78">
        <v>74</v>
      </c>
      <c r="B78" s="78">
        <f ca="1" t="shared" si="122"/>
        <v>22</v>
      </c>
      <c r="C78" s="78">
        <f ca="1" t="shared" si="123"/>
        <v>15</v>
      </c>
      <c r="D78" s="78">
        <f ca="1" t="shared" si="124"/>
        <v>11</v>
      </c>
      <c r="E78" s="78">
        <f ca="1" t="shared" si="125"/>
        <v>11</v>
      </c>
      <c r="F78" s="78">
        <f ca="1" t="shared" si="126"/>
        <v>11</v>
      </c>
      <c r="G78" s="78">
        <f ca="1" t="shared" si="127"/>
        <v>11</v>
      </c>
      <c r="H78" s="78">
        <f ca="1" t="shared" si="128"/>
        <v>31</v>
      </c>
      <c r="I78" s="78">
        <f ca="1" t="shared" si="129"/>
        <v>13</v>
      </c>
      <c r="J78" s="78">
        <f ca="1" t="shared" si="130"/>
        <v>27</v>
      </c>
      <c r="K78" s="78">
        <f ca="1" t="shared" si="131"/>
        <v>18</v>
      </c>
      <c r="L78" s="78">
        <f ca="1" t="shared" si="132"/>
        <v>1328</v>
      </c>
      <c r="N78" s="87">
        <v>74</v>
      </c>
      <c r="O78" s="87">
        <f ca="1" t="shared" si="133"/>
        <v>27</v>
      </c>
      <c r="P78" s="87">
        <f ca="1" t="shared" si="134"/>
        <v>19</v>
      </c>
      <c r="Q78" s="87">
        <f ca="1" t="shared" si="135"/>
        <v>13</v>
      </c>
      <c r="R78" s="87">
        <f ca="1" t="shared" si="136"/>
        <v>13</v>
      </c>
      <c r="S78" s="87">
        <f ca="1" t="shared" si="137"/>
        <v>13</v>
      </c>
      <c r="T78" s="87">
        <f ca="1" t="shared" si="138"/>
        <v>13</v>
      </c>
      <c r="U78" s="87">
        <f ca="1" t="shared" si="139"/>
        <v>38</v>
      </c>
      <c r="V78" s="87">
        <f ca="1" t="shared" si="140"/>
        <v>17</v>
      </c>
      <c r="W78" s="87">
        <f ca="1" t="shared" si="141"/>
        <v>33</v>
      </c>
      <c r="X78" s="87">
        <f ca="1" t="shared" si="142"/>
        <v>22</v>
      </c>
      <c r="Y78" s="87">
        <f ca="1" t="shared" si="143"/>
        <v>1660</v>
      </c>
      <c r="AA78" s="93">
        <v>74</v>
      </c>
      <c r="AB78" s="93">
        <f ca="1" t="shared" si="144"/>
        <v>33</v>
      </c>
      <c r="AC78" s="93">
        <f ca="1" t="shared" si="145"/>
        <v>23</v>
      </c>
      <c r="AD78" s="93">
        <f ca="1" t="shared" si="146"/>
        <v>17</v>
      </c>
      <c r="AE78" s="93">
        <f ca="1" t="shared" si="147"/>
        <v>17</v>
      </c>
      <c r="AF78" s="93">
        <f ca="1" t="shared" si="148"/>
        <v>17</v>
      </c>
      <c r="AG78" s="93">
        <f ca="1" t="shared" si="149"/>
        <v>17</v>
      </c>
      <c r="AH78" s="93">
        <f ca="1" t="shared" si="150"/>
        <v>48</v>
      </c>
      <c r="AI78" s="93">
        <f ca="1" t="shared" si="151"/>
        <v>21</v>
      </c>
      <c r="AJ78" s="93">
        <f ca="1" t="shared" si="152"/>
        <v>41</v>
      </c>
      <c r="AK78" s="93">
        <f ca="1" t="shared" si="153"/>
        <v>28</v>
      </c>
      <c r="AL78" s="93">
        <f ca="1" t="shared" si="154"/>
        <v>2059</v>
      </c>
      <c r="AN78" s="99">
        <v>74</v>
      </c>
      <c r="AO78" s="99">
        <f ca="1">VLOOKUP(AN78,参照表!$A$1:参照表!$C$113,2,0)</f>
        <v>42</v>
      </c>
      <c r="AP78" s="99">
        <f ca="1" t="shared" si="155"/>
        <v>29</v>
      </c>
      <c r="AQ78" s="99">
        <f ca="1" t="shared" si="156"/>
        <v>21</v>
      </c>
      <c r="AR78" s="99">
        <f ca="1" t="shared" si="157"/>
        <v>21</v>
      </c>
      <c r="AS78" s="99">
        <f ca="1" t="shared" si="158"/>
        <v>21</v>
      </c>
      <c r="AT78" s="99">
        <f ca="1" t="shared" si="159"/>
        <v>21</v>
      </c>
      <c r="AU78" s="99">
        <f ca="1" t="shared" si="160"/>
        <v>60</v>
      </c>
      <c r="AV78" s="99">
        <f ca="1" t="shared" si="161"/>
        <v>26</v>
      </c>
      <c r="AW78" s="99">
        <f ca="1" t="shared" si="162"/>
        <v>52</v>
      </c>
      <c r="AX78" s="99">
        <f ca="1" t="shared" si="163"/>
        <v>35</v>
      </c>
      <c r="AY78" s="99">
        <f ca="1" t="shared" si="164"/>
        <v>2590</v>
      </c>
      <c r="BA78" s="105">
        <v>74</v>
      </c>
      <c r="BB78" s="105">
        <f ca="1" t="shared" si="121"/>
        <v>54</v>
      </c>
      <c r="BC78" s="105">
        <f ca="1" t="shared" si="88"/>
        <v>37</v>
      </c>
      <c r="BD78" s="105">
        <f ca="1" t="shared" si="89"/>
        <v>27</v>
      </c>
      <c r="BE78" s="105">
        <f ca="1" t="shared" si="90"/>
        <v>27</v>
      </c>
      <c r="BF78" s="105">
        <f ca="1" t="shared" si="91"/>
        <v>27</v>
      </c>
      <c r="BG78" s="105">
        <f ca="1" t="shared" si="92"/>
        <v>27</v>
      </c>
      <c r="BH78" s="105">
        <f ca="1" t="shared" si="93"/>
        <v>77</v>
      </c>
      <c r="BI78" s="105">
        <f ca="1" t="shared" si="94"/>
        <v>33</v>
      </c>
      <c r="BJ78" s="105">
        <f ca="1" t="shared" si="95"/>
        <v>67</v>
      </c>
      <c r="BK78" s="105">
        <f ca="1" t="shared" si="96"/>
        <v>45</v>
      </c>
      <c r="BL78" s="105">
        <f ca="1" t="shared" si="97"/>
        <v>3321</v>
      </c>
      <c r="BN78" s="111">
        <v>74</v>
      </c>
      <c r="BO78" s="111">
        <f ca="1" t="shared" si="165"/>
        <v>69</v>
      </c>
      <c r="BP78" s="111">
        <f ca="1" t="shared" si="166"/>
        <v>48</v>
      </c>
      <c r="BQ78" s="111">
        <f ca="1" t="shared" si="167"/>
        <v>34</v>
      </c>
      <c r="BR78" s="111">
        <f ca="1" t="shared" si="168"/>
        <v>34</v>
      </c>
      <c r="BS78" s="111">
        <f ca="1" t="shared" si="169"/>
        <v>34</v>
      </c>
      <c r="BT78" s="111">
        <f ca="1" t="shared" si="170"/>
        <v>34</v>
      </c>
      <c r="BU78" s="111">
        <f ca="1" t="shared" si="171"/>
        <v>98</v>
      </c>
      <c r="BV78" s="111">
        <f ca="1" t="shared" si="172"/>
        <v>43</v>
      </c>
      <c r="BW78" s="111">
        <f ca="1" t="shared" si="173"/>
        <v>85</v>
      </c>
      <c r="BX78" s="111">
        <f ca="1" t="shared" si="174"/>
        <v>57</v>
      </c>
      <c r="BY78" s="111">
        <f ca="1" t="shared" si="175"/>
        <v>4250</v>
      </c>
      <c r="CA78" s="117">
        <v>74</v>
      </c>
      <c r="CB78" s="117">
        <f ca="1" t="shared" si="176"/>
        <v>90</v>
      </c>
      <c r="CC78" s="117">
        <f ca="1" t="shared" si="177"/>
        <v>62</v>
      </c>
      <c r="CD78" s="117">
        <f ca="1" t="shared" si="178"/>
        <v>45</v>
      </c>
      <c r="CE78" s="117">
        <f ca="1" t="shared" si="179"/>
        <v>45</v>
      </c>
      <c r="CF78" s="117">
        <f ca="1" t="shared" si="180"/>
        <v>45</v>
      </c>
      <c r="CG78" s="117">
        <f ca="1" t="shared" si="181"/>
        <v>45</v>
      </c>
      <c r="CH78" s="117">
        <f ca="1" t="shared" si="182"/>
        <v>129</v>
      </c>
      <c r="CI78" s="117">
        <f ca="1" t="shared" si="183"/>
        <v>56</v>
      </c>
      <c r="CJ78" s="117">
        <f ca="1" t="shared" si="184"/>
        <v>112</v>
      </c>
      <c r="CK78" s="117">
        <f ca="1" t="shared" si="185"/>
        <v>75</v>
      </c>
      <c r="CL78" s="117">
        <f ca="1" t="shared" si="186"/>
        <v>5578</v>
      </c>
    </row>
    <row r="79" ht="16.5" spans="1:90">
      <c r="A79" s="78">
        <v>75</v>
      </c>
      <c r="B79" s="78">
        <f ca="1" t="shared" si="122"/>
        <v>23</v>
      </c>
      <c r="C79" s="78">
        <f ca="1" t="shared" si="123"/>
        <v>16</v>
      </c>
      <c r="D79" s="78">
        <f ca="1" t="shared" si="124"/>
        <v>12</v>
      </c>
      <c r="E79" s="78">
        <f ca="1" t="shared" si="125"/>
        <v>12</v>
      </c>
      <c r="F79" s="78">
        <f ca="1" t="shared" si="126"/>
        <v>12</v>
      </c>
      <c r="G79" s="78">
        <f ca="1" t="shared" si="127"/>
        <v>12</v>
      </c>
      <c r="H79" s="78">
        <f ca="1" t="shared" si="128"/>
        <v>33</v>
      </c>
      <c r="I79" s="78">
        <f ca="1" t="shared" si="129"/>
        <v>14</v>
      </c>
      <c r="J79" s="78">
        <f ca="1" t="shared" si="130"/>
        <v>29</v>
      </c>
      <c r="K79" s="78">
        <f ca="1" t="shared" si="131"/>
        <v>19</v>
      </c>
      <c r="L79" s="78">
        <f ca="1" t="shared" si="132"/>
        <v>1423</v>
      </c>
      <c r="N79" s="87">
        <v>75</v>
      </c>
      <c r="O79" s="87">
        <f ca="1" t="shared" si="133"/>
        <v>29</v>
      </c>
      <c r="P79" s="87">
        <f ca="1" t="shared" si="134"/>
        <v>21</v>
      </c>
      <c r="Q79" s="87">
        <f ca="1" t="shared" si="135"/>
        <v>15</v>
      </c>
      <c r="R79" s="87">
        <f ca="1" t="shared" si="136"/>
        <v>15</v>
      </c>
      <c r="S79" s="87">
        <f ca="1" t="shared" si="137"/>
        <v>15</v>
      </c>
      <c r="T79" s="87">
        <f ca="1" t="shared" si="138"/>
        <v>15</v>
      </c>
      <c r="U79" s="87">
        <f ca="1" t="shared" si="139"/>
        <v>42</v>
      </c>
      <c r="V79" s="87">
        <f ca="1" t="shared" si="140"/>
        <v>18</v>
      </c>
      <c r="W79" s="87">
        <f ca="1" t="shared" si="141"/>
        <v>36</v>
      </c>
      <c r="X79" s="87">
        <f ca="1" t="shared" si="142"/>
        <v>24</v>
      </c>
      <c r="Y79" s="87">
        <f ca="1" t="shared" si="143"/>
        <v>1779</v>
      </c>
      <c r="AA79" s="93">
        <v>75</v>
      </c>
      <c r="AB79" s="93">
        <f ca="1" t="shared" si="144"/>
        <v>36</v>
      </c>
      <c r="AC79" s="93">
        <f ca="1" t="shared" si="145"/>
        <v>25</v>
      </c>
      <c r="AD79" s="93">
        <f ca="1" t="shared" si="146"/>
        <v>18</v>
      </c>
      <c r="AE79" s="93">
        <f ca="1" t="shared" si="147"/>
        <v>18</v>
      </c>
      <c r="AF79" s="93">
        <f ca="1" t="shared" si="148"/>
        <v>18</v>
      </c>
      <c r="AG79" s="93">
        <f ca="1" t="shared" si="149"/>
        <v>18</v>
      </c>
      <c r="AH79" s="93">
        <f ca="1" t="shared" si="150"/>
        <v>52</v>
      </c>
      <c r="AI79" s="93">
        <f ca="1" t="shared" si="151"/>
        <v>22</v>
      </c>
      <c r="AJ79" s="93">
        <f ca="1" t="shared" si="152"/>
        <v>45</v>
      </c>
      <c r="AK79" s="93">
        <f ca="1" t="shared" si="153"/>
        <v>29</v>
      </c>
      <c r="AL79" s="93">
        <f ca="1" t="shared" si="154"/>
        <v>2206</v>
      </c>
      <c r="AN79" s="99">
        <v>75</v>
      </c>
      <c r="AO79" s="99">
        <f ca="1">VLOOKUP(AN79,参照表!$A$1:参照表!$C$113,2,0)</f>
        <v>45</v>
      </c>
      <c r="AP79" s="99">
        <f ca="1" t="shared" si="155"/>
        <v>32</v>
      </c>
      <c r="AQ79" s="99">
        <f ca="1" t="shared" si="156"/>
        <v>23</v>
      </c>
      <c r="AR79" s="99">
        <f ca="1" t="shared" si="157"/>
        <v>23</v>
      </c>
      <c r="AS79" s="99">
        <f ca="1" t="shared" si="158"/>
        <v>23</v>
      </c>
      <c r="AT79" s="99">
        <f ca="1" t="shared" si="159"/>
        <v>23</v>
      </c>
      <c r="AU79" s="99">
        <f ca="1" t="shared" si="160"/>
        <v>65</v>
      </c>
      <c r="AV79" s="99">
        <f ca="1" t="shared" si="161"/>
        <v>28</v>
      </c>
      <c r="AW79" s="99">
        <f ca="1" t="shared" si="162"/>
        <v>56</v>
      </c>
      <c r="AX79" s="99">
        <f ca="1" t="shared" si="163"/>
        <v>37</v>
      </c>
      <c r="AY79" s="99">
        <f ca="1" t="shared" si="164"/>
        <v>2775</v>
      </c>
      <c r="BA79" s="105">
        <v>75</v>
      </c>
      <c r="BB79" s="105">
        <f ca="1" t="shared" si="121"/>
        <v>58</v>
      </c>
      <c r="BC79" s="105">
        <f ca="1" t="shared" si="88"/>
        <v>41</v>
      </c>
      <c r="BD79" s="105">
        <f ca="1" t="shared" si="89"/>
        <v>29</v>
      </c>
      <c r="BE79" s="105">
        <f ca="1" t="shared" si="90"/>
        <v>29</v>
      </c>
      <c r="BF79" s="105">
        <f ca="1" t="shared" si="91"/>
        <v>29</v>
      </c>
      <c r="BG79" s="105">
        <f ca="1" t="shared" si="92"/>
        <v>29</v>
      </c>
      <c r="BH79" s="105">
        <f ca="1" t="shared" si="93"/>
        <v>83</v>
      </c>
      <c r="BI79" s="105">
        <f ca="1" t="shared" si="94"/>
        <v>36</v>
      </c>
      <c r="BJ79" s="105">
        <f ca="1" t="shared" si="95"/>
        <v>72</v>
      </c>
      <c r="BK79" s="105">
        <f ca="1" t="shared" si="96"/>
        <v>47</v>
      </c>
      <c r="BL79" s="105">
        <f ca="1" t="shared" si="97"/>
        <v>3558</v>
      </c>
      <c r="BN79" s="111">
        <v>75</v>
      </c>
      <c r="BO79" s="111">
        <f ca="1" t="shared" si="165"/>
        <v>74</v>
      </c>
      <c r="BP79" s="111">
        <f ca="1" t="shared" si="166"/>
        <v>53</v>
      </c>
      <c r="BQ79" s="111">
        <f ca="1" t="shared" si="167"/>
        <v>38</v>
      </c>
      <c r="BR79" s="111">
        <f ca="1" t="shared" si="168"/>
        <v>38</v>
      </c>
      <c r="BS79" s="111">
        <f ca="1" t="shared" si="169"/>
        <v>38</v>
      </c>
      <c r="BT79" s="111">
        <f ca="1" t="shared" si="170"/>
        <v>38</v>
      </c>
      <c r="BU79" s="111">
        <f ca="1" t="shared" si="171"/>
        <v>107</v>
      </c>
      <c r="BV79" s="111">
        <f ca="1" t="shared" si="172"/>
        <v>46</v>
      </c>
      <c r="BW79" s="111">
        <f ca="1" t="shared" si="173"/>
        <v>92</v>
      </c>
      <c r="BX79" s="111">
        <f ca="1" t="shared" si="174"/>
        <v>61</v>
      </c>
      <c r="BY79" s="111">
        <f ca="1" t="shared" si="175"/>
        <v>4554</v>
      </c>
      <c r="CA79" s="117">
        <v>75</v>
      </c>
      <c r="CB79" s="117">
        <f ca="1" t="shared" si="176"/>
        <v>97</v>
      </c>
      <c r="CC79" s="117">
        <f ca="1" t="shared" si="177"/>
        <v>69</v>
      </c>
      <c r="CD79" s="117">
        <f ca="1" t="shared" si="178"/>
        <v>50</v>
      </c>
      <c r="CE79" s="117">
        <f ca="1" t="shared" si="179"/>
        <v>50</v>
      </c>
      <c r="CF79" s="117">
        <f ca="1" t="shared" si="180"/>
        <v>50</v>
      </c>
      <c r="CG79" s="117">
        <f ca="1" t="shared" si="181"/>
        <v>50</v>
      </c>
      <c r="CH79" s="117">
        <f ca="1" t="shared" si="182"/>
        <v>140</v>
      </c>
      <c r="CI79" s="117">
        <f ca="1" t="shared" si="183"/>
        <v>60</v>
      </c>
      <c r="CJ79" s="117">
        <f ca="1" t="shared" si="184"/>
        <v>121</v>
      </c>
      <c r="CK79" s="117">
        <f ca="1" t="shared" si="185"/>
        <v>80</v>
      </c>
      <c r="CL79" s="117">
        <f ca="1" t="shared" si="186"/>
        <v>5977</v>
      </c>
    </row>
    <row r="80" ht="16.5" spans="1:90">
      <c r="A80" s="78">
        <v>76</v>
      </c>
      <c r="B80" s="78">
        <f ca="1" t="shared" si="122"/>
        <v>23</v>
      </c>
      <c r="C80" s="78">
        <f ca="1" t="shared" si="123"/>
        <v>16</v>
      </c>
      <c r="D80" s="78">
        <f ca="1" t="shared" si="124"/>
        <v>12</v>
      </c>
      <c r="E80" s="78">
        <f ca="1" t="shared" si="125"/>
        <v>12</v>
      </c>
      <c r="F80" s="78">
        <f ca="1" t="shared" si="126"/>
        <v>12</v>
      </c>
      <c r="G80" s="78">
        <f ca="1" t="shared" si="127"/>
        <v>12</v>
      </c>
      <c r="H80" s="78">
        <f ca="1" t="shared" si="128"/>
        <v>33</v>
      </c>
      <c r="I80" s="78">
        <f ca="1" t="shared" si="129"/>
        <v>14</v>
      </c>
      <c r="J80" s="78">
        <f ca="1" t="shared" si="130"/>
        <v>29</v>
      </c>
      <c r="K80" s="78">
        <f ca="1" t="shared" si="131"/>
        <v>19</v>
      </c>
      <c r="L80" s="78">
        <f ca="1" t="shared" si="132"/>
        <v>1423</v>
      </c>
      <c r="N80" s="87">
        <v>76</v>
      </c>
      <c r="O80" s="87">
        <f ca="1" t="shared" si="133"/>
        <v>29</v>
      </c>
      <c r="P80" s="87">
        <f ca="1" t="shared" si="134"/>
        <v>21</v>
      </c>
      <c r="Q80" s="87">
        <f ca="1" t="shared" si="135"/>
        <v>15</v>
      </c>
      <c r="R80" s="87">
        <f ca="1" t="shared" si="136"/>
        <v>15</v>
      </c>
      <c r="S80" s="87">
        <f ca="1" t="shared" si="137"/>
        <v>15</v>
      </c>
      <c r="T80" s="87">
        <f ca="1" t="shared" si="138"/>
        <v>15</v>
      </c>
      <c r="U80" s="87">
        <f ca="1" t="shared" si="139"/>
        <v>42</v>
      </c>
      <c r="V80" s="87">
        <f ca="1" t="shared" si="140"/>
        <v>18</v>
      </c>
      <c r="W80" s="87">
        <f ca="1" t="shared" si="141"/>
        <v>36</v>
      </c>
      <c r="X80" s="87">
        <f ca="1" t="shared" si="142"/>
        <v>24</v>
      </c>
      <c r="Y80" s="87">
        <f ca="1" t="shared" si="143"/>
        <v>1779</v>
      </c>
      <c r="AA80" s="93">
        <v>76</v>
      </c>
      <c r="AB80" s="93">
        <f ca="1" t="shared" si="144"/>
        <v>36</v>
      </c>
      <c r="AC80" s="93">
        <f ca="1" t="shared" si="145"/>
        <v>25</v>
      </c>
      <c r="AD80" s="93">
        <f ca="1" t="shared" si="146"/>
        <v>18</v>
      </c>
      <c r="AE80" s="93">
        <f ca="1" t="shared" si="147"/>
        <v>18</v>
      </c>
      <c r="AF80" s="93">
        <f ca="1" t="shared" si="148"/>
        <v>18</v>
      </c>
      <c r="AG80" s="93">
        <f ca="1" t="shared" si="149"/>
        <v>18</v>
      </c>
      <c r="AH80" s="93">
        <f ca="1" t="shared" si="150"/>
        <v>52</v>
      </c>
      <c r="AI80" s="93">
        <f ca="1" t="shared" si="151"/>
        <v>22</v>
      </c>
      <c r="AJ80" s="93">
        <f ca="1" t="shared" si="152"/>
        <v>45</v>
      </c>
      <c r="AK80" s="93">
        <f ca="1" t="shared" si="153"/>
        <v>29</v>
      </c>
      <c r="AL80" s="93">
        <f ca="1" t="shared" si="154"/>
        <v>2206</v>
      </c>
      <c r="AN80" s="99">
        <v>76</v>
      </c>
      <c r="AO80" s="99">
        <f ca="1">VLOOKUP(AN80,参照表!$A$1:参照表!$C$113,2,0)</f>
        <v>45</v>
      </c>
      <c r="AP80" s="99">
        <f ca="1" t="shared" si="155"/>
        <v>32</v>
      </c>
      <c r="AQ80" s="99">
        <f ca="1" t="shared" si="156"/>
        <v>23</v>
      </c>
      <c r="AR80" s="99">
        <f ca="1" t="shared" si="157"/>
        <v>23</v>
      </c>
      <c r="AS80" s="99">
        <f ca="1" t="shared" si="158"/>
        <v>23</v>
      </c>
      <c r="AT80" s="99">
        <f ca="1" t="shared" si="159"/>
        <v>23</v>
      </c>
      <c r="AU80" s="99">
        <f ca="1" t="shared" si="160"/>
        <v>65</v>
      </c>
      <c r="AV80" s="99">
        <f ca="1" t="shared" si="161"/>
        <v>28</v>
      </c>
      <c r="AW80" s="99">
        <f ca="1" t="shared" si="162"/>
        <v>56</v>
      </c>
      <c r="AX80" s="99">
        <f ca="1" t="shared" si="163"/>
        <v>37</v>
      </c>
      <c r="AY80" s="99">
        <f ca="1" t="shared" si="164"/>
        <v>2775</v>
      </c>
      <c r="BA80" s="105">
        <v>76</v>
      </c>
      <c r="BB80" s="105">
        <f ca="1" t="shared" si="121"/>
        <v>58</v>
      </c>
      <c r="BC80" s="105">
        <f ca="1" t="shared" si="88"/>
        <v>41</v>
      </c>
      <c r="BD80" s="105">
        <f ca="1" t="shared" si="89"/>
        <v>29</v>
      </c>
      <c r="BE80" s="105">
        <f ca="1" t="shared" si="90"/>
        <v>29</v>
      </c>
      <c r="BF80" s="105">
        <f ca="1" t="shared" si="91"/>
        <v>29</v>
      </c>
      <c r="BG80" s="105">
        <f ca="1" t="shared" si="92"/>
        <v>29</v>
      </c>
      <c r="BH80" s="105">
        <f ca="1" t="shared" si="93"/>
        <v>83</v>
      </c>
      <c r="BI80" s="105">
        <f ca="1" t="shared" si="94"/>
        <v>36</v>
      </c>
      <c r="BJ80" s="105">
        <f ca="1" t="shared" si="95"/>
        <v>72</v>
      </c>
      <c r="BK80" s="105">
        <f ca="1" t="shared" si="96"/>
        <v>47</v>
      </c>
      <c r="BL80" s="105">
        <f ca="1" t="shared" si="97"/>
        <v>3558</v>
      </c>
      <c r="BN80" s="111">
        <v>76</v>
      </c>
      <c r="BO80" s="111">
        <f ca="1" t="shared" si="165"/>
        <v>74</v>
      </c>
      <c r="BP80" s="111">
        <f ca="1" t="shared" si="166"/>
        <v>53</v>
      </c>
      <c r="BQ80" s="111">
        <f ca="1" t="shared" si="167"/>
        <v>38</v>
      </c>
      <c r="BR80" s="111">
        <f ca="1" t="shared" si="168"/>
        <v>38</v>
      </c>
      <c r="BS80" s="111">
        <f ca="1" t="shared" si="169"/>
        <v>38</v>
      </c>
      <c r="BT80" s="111">
        <f ca="1" t="shared" si="170"/>
        <v>38</v>
      </c>
      <c r="BU80" s="111">
        <f ca="1" t="shared" si="171"/>
        <v>107</v>
      </c>
      <c r="BV80" s="111">
        <f ca="1" t="shared" si="172"/>
        <v>46</v>
      </c>
      <c r="BW80" s="111">
        <f ca="1" t="shared" si="173"/>
        <v>92</v>
      </c>
      <c r="BX80" s="111">
        <f ca="1" t="shared" si="174"/>
        <v>61</v>
      </c>
      <c r="BY80" s="111">
        <f ca="1" t="shared" si="175"/>
        <v>4554</v>
      </c>
      <c r="CA80" s="117">
        <v>76</v>
      </c>
      <c r="CB80" s="117">
        <f ca="1" t="shared" si="176"/>
        <v>97</v>
      </c>
      <c r="CC80" s="117">
        <f ca="1" t="shared" si="177"/>
        <v>69</v>
      </c>
      <c r="CD80" s="117">
        <f ca="1" t="shared" si="178"/>
        <v>50</v>
      </c>
      <c r="CE80" s="117">
        <f ca="1" t="shared" si="179"/>
        <v>50</v>
      </c>
      <c r="CF80" s="117">
        <f ca="1" t="shared" si="180"/>
        <v>50</v>
      </c>
      <c r="CG80" s="117">
        <f ca="1" t="shared" si="181"/>
        <v>50</v>
      </c>
      <c r="CH80" s="117">
        <f ca="1" t="shared" si="182"/>
        <v>140</v>
      </c>
      <c r="CI80" s="117">
        <f ca="1" t="shared" si="183"/>
        <v>60</v>
      </c>
      <c r="CJ80" s="117">
        <f ca="1" t="shared" si="184"/>
        <v>121</v>
      </c>
      <c r="CK80" s="117">
        <f ca="1" t="shared" si="185"/>
        <v>80</v>
      </c>
      <c r="CL80" s="117">
        <f ca="1" t="shared" si="186"/>
        <v>5977</v>
      </c>
    </row>
    <row r="81" ht="16.5" spans="1:90">
      <c r="A81" s="78">
        <v>77</v>
      </c>
      <c r="B81" s="78">
        <f ca="1" t="shared" si="122"/>
        <v>23</v>
      </c>
      <c r="C81" s="78">
        <f ca="1" t="shared" si="123"/>
        <v>16</v>
      </c>
      <c r="D81" s="78">
        <f ca="1" t="shared" si="124"/>
        <v>12</v>
      </c>
      <c r="E81" s="78">
        <f ca="1" t="shared" si="125"/>
        <v>12</v>
      </c>
      <c r="F81" s="78">
        <f ca="1" t="shared" si="126"/>
        <v>12</v>
      </c>
      <c r="G81" s="78">
        <f ca="1" t="shared" si="127"/>
        <v>12</v>
      </c>
      <c r="H81" s="78">
        <f ca="1" t="shared" si="128"/>
        <v>33</v>
      </c>
      <c r="I81" s="78">
        <f ca="1" t="shared" si="129"/>
        <v>14</v>
      </c>
      <c r="J81" s="78">
        <f ca="1" t="shared" si="130"/>
        <v>29</v>
      </c>
      <c r="K81" s="78">
        <f ca="1" t="shared" si="131"/>
        <v>19</v>
      </c>
      <c r="L81" s="78">
        <f ca="1" t="shared" si="132"/>
        <v>1423</v>
      </c>
      <c r="N81" s="87">
        <v>77</v>
      </c>
      <c r="O81" s="87">
        <f ca="1" t="shared" si="133"/>
        <v>29</v>
      </c>
      <c r="P81" s="87">
        <f ca="1" t="shared" si="134"/>
        <v>21</v>
      </c>
      <c r="Q81" s="87">
        <f ca="1" t="shared" si="135"/>
        <v>15</v>
      </c>
      <c r="R81" s="87">
        <f ca="1" t="shared" si="136"/>
        <v>15</v>
      </c>
      <c r="S81" s="87">
        <f ca="1" t="shared" si="137"/>
        <v>15</v>
      </c>
      <c r="T81" s="87">
        <f ca="1" t="shared" si="138"/>
        <v>15</v>
      </c>
      <c r="U81" s="87">
        <f ca="1" t="shared" si="139"/>
        <v>42</v>
      </c>
      <c r="V81" s="87">
        <f ca="1" t="shared" si="140"/>
        <v>18</v>
      </c>
      <c r="W81" s="87">
        <f ca="1" t="shared" si="141"/>
        <v>36</v>
      </c>
      <c r="X81" s="87">
        <f ca="1" t="shared" si="142"/>
        <v>24</v>
      </c>
      <c r="Y81" s="87">
        <f ca="1" t="shared" si="143"/>
        <v>1779</v>
      </c>
      <c r="AA81" s="93">
        <v>77</v>
      </c>
      <c r="AB81" s="93">
        <f ca="1" t="shared" si="144"/>
        <v>36</v>
      </c>
      <c r="AC81" s="93">
        <f ca="1" t="shared" si="145"/>
        <v>25</v>
      </c>
      <c r="AD81" s="93">
        <f ca="1" t="shared" si="146"/>
        <v>18</v>
      </c>
      <c r="AE81" s="93">
        <f ca="1" t="shared" si="147"/>
        <v>18</v>
      </c>
      <c r="AF81" s="93">
        <f ca="1" t="shared" si="148"/>
        <v>18</v>
      </c>
      <c r="AG81" s="93">
        <f ca="1" t="shared" si="149"/>
        <v>18</v>
      </c>
      <c r="AH81" s="93">
        <f ca="1" t="shared" si="150"/>
        <v>52</v>
      </c>
      <c r="AI81" s="93">
        <f ca="1" t="shared" si="151"/>
        <v>22</v>
      </c>
      <c r="AJ81" s="93">
        <f ca="1" t="shared" si="152"/>
        <v>45</v>
      </c>
      <c r="AK81" s="93">
        <f ca="1" t="shared" si="153"/>
        <v>29</v>
      </c>
      <c r="AL81" s="93">
        <f ca="1" t="shared" si="154"/>
        <v>2206</v>
      </c>
      <c r="AN81" s="99">
        <v>77</v>
      </c>
      <c r="AO81" s="99">
        <f ca="1">VLOOKUP(AN81,参照表!$A$1:参照表!$C$113,2,0)</f>
        <v>45</v>
      </c>
      <c r="AP81" s="99">
        <f ca="1" t="shared" si="155"/>
        <v>32</v>
      </c>
      <c r="AQ81" s="99">
        <f ca="1" t="shared" si="156"/>
        <v>23</v>
      </c>
      <c r="AR81" s="99">
        <f ca="1" t="shared" si="157"/>
        <v>23</v>
      </c>
      <c r="AS81" s="99">
        <f ca="1" t="shared" si="158"/>
        <v>23</v>
      </c>
      <c r="AT81" s="99">
        <f ca="1" t="shared" si="159"/>
        <v>23</v>
      </c>
      <c r="AU81" s="99">
        <f ca="1" t="shared" si="160"/>
        <v>65</v>
      </c>
      <c r="AV81" s="99">
        <f ca="1" t="shared" si="161"/>
        <v>28</v>
      </c>
      <c r="AW81" s="99">
        <f ca="1" t="shared" si="162"/>
        <v>56</v>
      </c>
      <c r="AX81" s="99">
        <f ca="1" t="shared" si="163"/>
        <v>37</v>
      </c>
      <c r="AY81" s="99">
        <f ca="1" t="shared" si="164"/>
        <v>2775</v>
      </c>
      <c r="BA81" s="105">
        <v>77</v>
      </c>
      <c r="BB81" s="105">
        <f ca="1" t="shared" si="121"/>
        <v>58</v>
      </c>
      <c r="BC81" s="105">
        <f ca="1" t="shared" si="88"/>
        <v>41</v>
      </c>
      <c r="BD81" s="105">
        <f ca="1" t="shared" si="89"/>
        <v>29</v>
      </c>
      <c r="BE81" s="105">
        <f ca="1" t="shared" si="90"/>
        <v>29</v>
      </c>
      <c r="BF81" s="105">
        <f ca="1" t="shared" si="91"/>
        <v>29</v>
      </c>
      <c r="BG81" s="105">
        <f ca="1" t="shared" si="92"/>
        <v>29</v>
      </c>
      <c r="BH81" s="105">
        <f ca="1" t="shared" si="93"/>
        <v>83</v>
      </c>
      <c r="BI81" s="105">
        <f ca="1" t="shared" si="94"/>
        <v>36</v>
      </c>
      <c r="BJ81" s="105">
        <f ca="1" t="shared" si="95"/>
        <v>72</v>
      </c>
      <c r="BK81" s="105">
        <f ca="1" t="shared" si="96"/>
        <v>47</v>
      </c>
      <c r="BL81" s="105">
        <f ca="1" t="shared" si="97"/>
        <v>3558</v>
      </c>
      <c r="BN81" s="111">
        <v>77</v>
      </c>
      <c r="BO81" s="111">
        <f ca="1" t="shared" si="165"/>
        <v>74</v>
      </c>
      <c r="BP81" s="111">
        <f ca="1" t="shared" si="166"/>
        <v>53</v>
      </c>
      <c r="BQ81" s="111">
        <f ca="1" t="shared" si="167"/>
        <v>38</v>
      </c>
      <c r="BR81" s="111">
        <f ca="1" t="shared" si="168"/>
        <v>38</v>
      </c>
      <c r="BS81" s="111">
        <f ca="1" t="shared" si="169"/>
        <v>38</v>
      </c>
      <c r="BT81" s="111">
        <f ca="1" t="shared" si="170"/>
        <v>38</v>
      </c>
      <c r="BU81" s="111">
        <f ca="1" t="shared" si="171"/>
        <v>107</v>
      </c>
      <c r="BV81" s="111">
        <f ca="1" t="shared" si="172"/>
        <v>46</v>
      </c>
      <c r="BW81" s="111">
        <f ca="1" t="shared" si="173"/>
        <v>92</v>
      </c>
      <c r="BX81" s="111">
        <f ca="1" t="shared" si="174"/>
        <v>61</v>
      </c>
      <c r="BY81" s="111">
        <f ca="1" t="shared" si="175"/>
        <v>4554</v>
      </c>
      <c r="CA81" s="117">
        <v>77</v>
      </c>
      <c r="CB81" s="117">
        <f ca="1" t="shared" si="176"/>
        <v>97</v>
      </c>
      <c r="CC81" s="117">
        <f ca="1" t="shared" si="177"/>
        <v>69</v>
      </c>
      <c r="CD81" s="117">
        <f ca="1" t="shared" si="178"/>
        <v>50</v>
      </c>
      <c r="CE81" s="117">
        <f ca="1" t="shared" si="179"/>
        <v>50</v>
      </c>
      <c r="CF81" s="117">
        <f ca="1" t="shared" si="180"/>
        <v>50</v>
      </c>
      <c r="CG81" s="117">
        <f ca="1" t="shared" si="181"/>
        <v>50</v>
      </c>
      <c r="CH81" s="117">
        <f ca="1" t="shared" si="182"/>
        <v>140</v>
      </c>
      <c r="CI81" s="117">
        <f ca="1" t="shared" si="183"/>
        <v>60</v>
      </c>
      <c r="CJ81" s="117">
        <f ca="1" t="shared" si="184"/>
        <v>121</v>
      </c>
      <c r="CK81" s="117">
        <f ca="1" t="shared" si="185"/>
        <v>80</v>
      </c>
      <c r="CL81" s="117">
        <f ca="1" t="shared" si="186"/>
        <v>5977</v>
      </c>
    </row>
    <row r="82" ht="16.5" spans="1:90">
      <c r="A82" s="78">
        <v>78</v>
      </c>
      <c r="B82" s="78">
        <f ca="1" t="shared" si="122"/>
        <v>23</v>
      </c>
      <c r="C82" s="78">
        <f ca="1" t="shared" si="123"/>
        <v>16</v>
      </c>
      <c r="D82" s="78">
        <f ca="1" t="shared" si="124"/>
        <v>12</v>
      </c>
      <c r="E82" s="78">
        <f ca="1" t="shared" si="125"/>
        <v>12</v>
      </c>
      <c r="F82" s="78">
        <f ca="1" t="shared" si="126"/>
        <v>12</v>
      </c>
      <c r="G82" s="78">
        <f ca="1" t="shared" si="127"/>
        <v>12</v>
      </c>
      <c r="H82" s="78">
        <f ca="1" t="shared" si="128"/>
        <v>33</v>
      </c>
      <c r="I82" s="78">
        <f ca="1" t="shared" si="129"/>
        <v>14</v>
      </c>
      <c r="J82" s="78">
        <f ca="1" t="shared" si="130"/>
        <v>29</v>
      </c>
      <c r="K82" s="78">
        <f ca="1" t="shared" si="131"/>
        <v>19</v>
      </c>
      <c r="L82" s="78">
        <f ca="1" t="shared" si="132"/>
        <v>1423</v>
      </c>
      <c r="N82" s="87">
        <v>78</v>
      </c>
      <c r="O82" s="87">
        <f ca="1" t="shared" si="133"/>
        <v>29</v>
      </c>
      <c r="P82" s="87">
        <f ca="1" t="shared" si="134"/>
        <v>21</v>
      </c>
      <c r="Q82" s="87">
        <f ca="1" t="shared" si="135"/>
        <v>15</v>
      </c>
      <c r="R82" s="87">
        <f ca="1" t="shared" si="136"/>
        <v>15</v>
      </c>
      <c r="S82" s="87">
        <f ca="1" t="shared" si="137"/>
        <v>15</v>
      </c>
      <c r="T82" s="87">
        <f ca="1" t="shared" si="138"/>
        <v>15</v>
      </c>
      <c r="U82" s="87">
        <f ca="1" t="shared" si="139"/>
        <v>42</v>
      </c>
      <c r="V82" s="87">
        <f ca="1" t="shared" si="140"/>
        <v>18</v>
      </c>
      <c r="W82" s="87">
        <f ca="1" t="shared" si="141"/>
        <v>36</v>
      </c>
      <c r="X82" s="87">
        <f ca="1" t="shared" si="142"/>
        <v>24</v>
      </c>
      <c r="Y82" s="87">
        <f ca="1" t="shared" si="143"/>
        <v>1779</v>
      </c>
      <c r="AA82" s="93">
        <v>78</v>
      </c>
      <c r="AB82" s="93">
        <f ca="1" t="shared" si="144"/>
        <v>36</v>
      </c>
      <c r="AC82" s="93">
        <f ca="1" t="shared" si="145"/>
        <v>25</v>
      </c>
      <c r="AD82" s="93">
        <f ca="1" t="shared" si="146"/>
        <v>18</v>
      </c>
      <c r="AE82" s="93">
        <f ca="1" t="shared" si="147"/>
        <v>18</v>
      </c>
      <c r="AF82" s="93">
        <f ca="1" t="shared" si="148"/>
        <v>18</v>
      </c>
      <c r="AG82" s="93">
        <f ca="1" t="shared" si="149"/>
        <v>18</v>
      </c>
      <c r="AH82" s="93">
        <f ca="1" t="shared" si="150"/>
        <v>52</v>
      </c>
      <c r="AI82" s="93">
        <f ca="1" t="shared" si="151"/>
        <v>22</v>
      </c>
      <c r="AJ82" s="93">
        <f ca="1" t="shared" si="152"/>
        <v>45</v>
      </c>
      <c r="AK82" s="93">
        <f ca="1" t="shared" si="153"/>
        <v>29</v>
      </c>
      <c r="AL82" s="93">
        <f ca="1" t="shared" si="154"/>
        <v>2206</v>
      </c>
      <c r="AN82" s="99">
        <v>78</v>
      </c>
      <c r="AO82" s="99">
        <f ca="1">VLOOKUP(AN82,参照表!$A$1:参照表!$C$113,2,0)</f>
        <v>45</v>
      </c>
      <c r="AP82" s="99">
        <f ca="1" t="shared" si="155"/>
        <v>32</v>
      </c>
      <c r="AQ82" s="99">
        <f ca="1" t="shared" si="156"/>
        <v>23</v>
      </c>
      <c r="AR82" s="99">
        <f ca="1" t="shared" si="157"/>
        <v>23</v>
      </c>
      <c r="AS82" s="99">
        <f ca="1" t="shared" si="158"/>
        <v>23</v>
      </c>
      <c r="AT82" s="99">
        <f ca="1" t="shared" si="159"/>
        <v>23</v>
      </c>
      <c r="AU82" s="99">
        <f ca="1" t="shared" si="160"/>
        <v>65</v>
      </c>
      <c r="AV82" s="99">
        <f ca="1" t="shared" si="161"/>
        <v>28</v>
      </c>
      <c r="AW82" s="99">
        <f ca="1" t="shared" si="162"/>
        <v>56</v>
      </c>
      <c r="AX82" s="99">
        <f ca="1" t="shared" si="163"/>
        <v>37</v>
      </c>
      <c r="AY82" s="99">
        <f ca="1" t="shared" si="164"/>
        <v>2775</v>
      </c>
      <c r="BA82" s="105">
        <v>78</v>
      </c>
      <c r="BB82" s="105">
        <f ca="1" t="shared" si="121"/>
        <v>58</v>
      </c>
      <c r="BC82" s="105">
        <f ca="1" t="shared" si="88"/>
        <v>41</v>
      </c>
      <c r="BD82" s="105">
        <f ca="1" t="shared" si="89"/>
        <v>29</v>
      </c>
      <c r="BE82" s="105">
        <f ca="1" t="shared" si="90"/>
        <v>29</v>
      </c>
      <c r="BF82" s="105">
        <f ca="1" t="shared" si="91"/>
        <v>29</v>
      </c>
      <c r="BG82" s="105">
        <f ca="1" t="shared" si="92"/>
        <v>29</v>
      </c>
      <c r="BH82" s="105">
        <f ca="1" t="shared" si="93"/>
        <v>83</v>
      </c>
      <c r="BI82" s="105">
        <f ca="1" t="shared" si="94"/>
        <v>36</v>
      </c>
      <c r="BJ82" s="105">
        <f ca="1" t="shared" si="95"/>
        <v>72</v>
      </c>
      <c r="BK82" s="105">
        <f ca="1" t="shared" si="96"/>
        <v>47</v>
      </c>
      <c r="BL82" s="105">
        <f ca="1" t="shared" si="97"/>
        <v>3558</v>
      </c>
      <c r="BN82" s="111">
        <v>78</v>
      </c>
      <c r="BO82" s="111">
        <f ca="1" t="shared" si="165"/>
        <v>74</v>
      </c>
      <c r="BP82" s="111">
        <f ca="1" t="shared" si="166"/>
        <v>53</v>
      </c>
      <c r="BQ82" s="111">
        <f ca="1" t="shared" si="167"/>
        <v>38</v>
      </c>
      <c r="BR82" s="111">
        <f ca="1" t="shared" si="168"/>
        <v>38</v>
      </c>
      <c r="BS82" s="111">
        <f ca="1" t="shared" si="169"/>
        <v>38</v>
      </c>
      <c r="BT82" s="111">
        <f ca="1" t="shared" si="170"/>
        <v>38</v>
      </c>
      <c r="BU82" s="111">
        <f ca="1" t="shared" si="171"/>
        <v>107</v>
      </c>
      <c r="BV82" s="111">
        <f ca="1" t="shared" si="172"/>
        <v>46</v>
      </c>
      <c r="BW82" s="111">
        <f ca="1" t="shared" si="173"/>
        <v>92</v>
      </c>
      <c r="BX82" s="111">
        <f ca="1" t="shared" si="174"/>
        <v>61</v>
      </c>
      <c r="BY82" s="111">
        <f ca="1" t="shared" si="175"/>
        <v>4554</v>
      </c>
      <c r="CA82" s="117">
        <v>78</v>
      </c>
      <c r="CB82" s="117">
        <f ca="1" t="shared" si="176"/>
        <v>97</v>
      </c>
      <c r="CC82" s="117">
        <f ca="1" t="shared" si="177"/>
        <v>69</v>
      </c>
      <c r="CD82" s="117">
        <f ca="1" t="shared" si="178"/>
        <v>50</v>
      </c>
      <c r="CE82" s="117">
        <f ca="1" t="shared" si="179"/>
        <v>50</v>
      </c>
      <c r="CF82" s="117">
        <f ca="1" t="shared" si="180"/>
        <v>50</v>
      </c>
      <c r="CG82" s="117">
        <f ca="1" t="shared" si="181"/>
        <v>50</v>
      </c>
      <c r="CH82" s="117">
        <f ca="1" t="shared" si="182"/>
        <v>140</v>
      </c>
      <c r="CI82" s="117">
        <f ca="1" t="shared" si="183"/>
        <v>60</v>
      </c>
      <c r="CJ82" s="117">
        <f ca="1" t="shared" si="184"/>
        <v>121</v>
      </c>
      <c r="CK82" s="117">
        <f ca="1" t="shared" si="185"/>
        <v>80</v>
      </c>
      <c r="CL82" s="117">
        <f ca="1" t="shared" si="186"/>
        <v>5977</v>
      </c>
    </row>
    <row r="83" ht="16.5" spans="1:90">
      <c r="A83" s="78">
        <v>79</v>
      </c>
      <c r="B83" s="78">
        <f ca="1" t="shared" si="122"/>
        <v>23</v>
      </c>
      <c r="C83" s="78">
        <f ca="1" t="shared" si="123"/>
        <v>16</v>
      </c>
      <c r="D83" s="78">
        <f ca="1" t="shared" si="124"/>
        <v>12</v>
      </c>
      <c r="E83" s="78">
        <f ca="1" t="shared" si="125"/>
        <v>12</v>
      </c>
      <c r="F83" s="78">
        <f ca="1" t="shared" si="126"/>
        <v>12</v>
      </c>
      <c r="G83" s="78">
        <f ca="1" t="shared" si="127"/>
        <v>12</v>
      </c>
      <c r="H83" s="78">
        <f ca="1" t="shared" si="128"/>
        <v>33</v>
      </c>
      <c r="I83" s="78">
        <f ca="1" t="shared" si="129"/>
        <v>14</v>
      </c>
      <c r="J83" s="78">
        <f ca="1" t="shared" si="130"/>
        <v>29</v>
      </c>
      <c r="K83" s="78">
        <f ca="1" t="shared" si="131"/>
        <v>19</v>
      </c>
      <c r="L83" s="78">
        <f ca="1" t="shared" si="132"/>
        <v>1423</v>
      </c>
      <c r="N83" s="87">
        <v>79</v>
      </c>
      <c r="O83" s="87">
        <f ca="1" t="shared" si="133"/>
        <v>29</v>
      </c>
      <c r="P83" s="87">
        <f ca="1" t="shared" si="134"/>
        <v>21</v>
      </c>
      <c r="Q83" s="87">
        <f ca="1" t="shared" si="135"/>
        <v>15</v>
      </c>
      <c r="R83" s="87">
        <f ca="1" t="shared" si="136"/>
        <v>15</v>
      </c>
      <c r="S83" s="87">
        <f ca="1" t="shared" si="137"/>
        <v>15</v>
      </c>
      <c r="T83" s="87">
        <f ca="1" t="shared" si="138"/>
        <v>15</v>
      </c>
      <c r="U83" s="87">
        <f ca="1" t="shared" si="139"/>
        <v>42</v>
      </c>
      <c r="V83" s="87">
        <f ca="1" t="shared" si="140"/>
        <v>18</v>
      </c>
      <c r="W83" s="87">
        <f ca="1" t="shared" si="141"/>
        <v>36</v>
      </c>
      <c r="X83" s="87">
        <f ca="1" t="shared" si="142"/>
        <v>24</v>
      </c>
      <c r="Y83" s="87">
        <f ca="1" t="shared" si="143"/>
        <v>1779</v>
      </c>
      <c r="AA83" s="93">
        <v>79</v>
      </c>
      <c r="AB83" s="93">
        <f ca="1" t="shared" si="144"/>
        <v>36</v>
      </c>
      <c r="AC83" s="93">
        <f ca="1" t="shared" si="145"/>
        <v>25</v>
      </c>
      <c r="AD83" s="93">
        <f ca="1" t="shared" si="146"/>
        <v>18</v>
      </c>
      <c r="AE83" s="93">
        <f ca="1" t="shared" si="147"/>
        <v>18</v>
      </c>
      <c r="AF83" s="93">
        <f ca="1" t="shared" si="148"/>
        <v>18</v>
      </c>
      <c r="AG83" s="93">
        <f ca="1" t="shared" si="149"/>
        <v>18</v>
      </c>
      <c r="AH83" s="93">
        <f ca="1" t="shared" si="150"/>
        <v>52</v>
      </c>
      <c r="AI83" s="93">
        <f ca="1" t="shared" si="151"/>
        <v>22</v>
      </c>
      <c r="AJ83" s="93">
        <f ca="1" t="shared" si="152"/>
        <v>45</v>
      </c>
      <c r="AK83" s="93">
        <f ca="1" t="shared" si="153"/>
        <v>29</v>
      </c>
      <c r="AL83" s="93">
        <f ca="1" t="shared" si="154"/>
        <v>2206</v>
      </c>
      <c r="AN83" s="99">
        <v>79</v>
      </c>
      <c r="AO83" s="99">
        <f ca="1">VLOOKUP(AN83,参照表!$A$1:参照表!$C$113,2,0)</f>
        <v>45</v>
      </c>
      <c r="AP83" s="99">
        <f ca="1" t="shared" si="155"/>
        <v>32</v>
      </c>
      <c r="AQ83" s="99">
        <f ca="1" t="shared" si="156"/>
        <v>23</v>
      </c>
      <c r="AR83" s="99">
        <f ca="1" t="shared" si="157"/>
        <v>23</v>
      </c>
      <c r="AS83" s="99">
        <f ca="1" t="shared" si="158"/>
        <v>23</v>
      </c>
      <c r="AT83" s="99">
        <f ca="1" t="shared" si="159"/>
        <v>23</v>
      </c>
      <c r="AU83" s="99">
        <f ca="1" t="shared" si="160"/>
        <v>65</v>
      </c>
      <c r="AV83" s="99">
        <f ca="1" t="shared" si="161"/>
        <v>28</v>
      </c>
      <c r="AW83" s="99">
        <f ca="1" t="shared" si="162"/>
        <v>56</v>
      </c>
      <c r="AX83" s="99">
        <f ca="1" t="shared" si="163"/>
        <v>37</v>
      </c>
      <c r="AY83" s="99">
        <f ca="1" t="shared" si="164"/>
        <v>2775</v>
      </c>
      <c r="BA83" s="105">
        <v>79</v>
      </c>
      <c r="BB83" s="105">
        <f ca="1" t="shared" si="121"/>
        <v>58</v>
      </c>
      <c r="BC83" s="105">
        <f ca="1" t="shared" si="88"/>
        <v>41</v>
      </c>
      <c r="BD83" s="105">
        <f ca="1" t="shared" si="89"/>
        <v>29</v>
      </c>
      <c r="BE83" s="105">
        <f ca="1" t="shared" si="90"/>
        <v>29</v>
      </c>
      <c r="BF83" s="105">
        <f ca="1" t="shared" si="91"/>
        <v>29</v>
      </c>
      <c r="BG83" s="105">
        <f ca="1" t="shared" si="92"/>
        <v>29</v>
      </c>
      <c r="BH83" s="105">
        <f ca="1" t="shared" si="93"/>
        <v>83</v>
      </c>
      <c r="BI83" s="105">
        <f ca="1" t="shared" si="94"/>
        <v>36</v>
      </c>
      <c r="BJ83" s="105">
        <f ca="1" t="shared" si="95"/>
        <v>72</v>
      </c>
      <c r="BK83" s="105">
        <f ca="1" t="shared" si="96"/>
        <v>47</v>
      </c>
      <c r="BL83" s="105">
        <f ca="1" t="shared" si="97"/>
        <v>3558</v>
      </c>
      <c r="BN83" s="111">
        <v>79</v>
      </c>
      <c r="BO83" s="111">
        <f ca="1" t="shared" si="165"/>
        <v>74</v>
      </c>
      <c r="BP83" s="111">
        <f ca="1" t="shared" si="166"/>
        <v>53</v>
      </c>
      <c r="BQ83" s="111">
        <f ca="1" t="shared" si="167"/>
        <v>38</v>
      </c>
      <c r="BR83" s="111">
        <f ca="1" t="shared" si="168"/>
        <v>38</v>
      </c>
      <c r="BS83" s="111">
        <f ca="1" t="shared" si="169"/>
        <v>38</v>
      </c>
      <c r="BT83" s="111">
        <f ca="1" t="shared" si="170"/>
        <v>38</v>
      </c>
      <c r="BU83" s="111">
        <f ca="1" t="shared" si="171"/>
        <v>107</v>
      </c>
      <c r="BV83" s="111">
        <f ca="1" t="shared" si="172"/>
        <v>46</v>
      </c>
      <c r="BW83" s="111">
        <f ca="1" t="shared" si="173"/>
        <v>92</v>
      </c>
      <c r="BX83" s="111">
        <f ca="1" t="shared" si="174"/>
        <v>61</v>
      </c>
      <c r="BY83" s="111">
        <f ca="1" t="shared" si="175"/>
        <v>4554</v>
      </c>
      <c r="CA83" s="117">
        <v>79</v>
      </c>
      <c r="CB83" s="117">
        <f ca="1" t="shared" si="176"/>
        <v>97</v>
      </c>
      <c r="CC83" s="117">
        <f ca="1" t="shared" si="177"/>
        <v>69</v>
      </c>
      <c r="CD83" s="117">
        <f ca="1" t="shared" si="178"/>
        <v>50</v>
      </c>
      <c r="CE83" s="117">
        <f ca="1" t="shared" si="179"/>
        <v>50</v>
      </c>
      <c r="CF83" s="117">
        <f ca="1" t="shared" si="180"/>
        <v>50</v>
      </c>
      <c r="CG83" s="117">
        <f ca="1" t="shared" si="181"/>
        <v>50</v>
      </c>
      <c r="CH83" s="117">
        <f ca="1" t="shared" si="182"/>
        <v>140</v>
      </c>
      <c r="CI83" s="117">
        <f ca="1" t="shared" si="183"/>
        <v>60</v>
      </c>
      <c r="CJ83" s="117">
        <f ca="1" t="shared" si="184"/>
        <v>121</v>
      </c>
      <c r="CK83" s="117">
        <f ca="1" t="shared" si="185"/>
        <v>80</v>
      </c>
      <c r="CL83" s="117">
        <f ca="1" t="shared" si="186"/>
        <v>5977</v>
      </c>
    </row>
    <row r="84" ht="16.5" spans="1:90">
      <c r="A84" s="78">
        <v>80</v>
      </c>
      <c r="B84" s="78">
        <f ca="1" t="shared" si="122"/>
        <v>25</v>
      </c>
      <c r="C84" s="78">
        <f ca="1" t="shared" si="123"/>
        <v>17</v>
      </c>
      <c r="D84" s="78">
        <f ca="1" t="shared" si="124"/>
        <v>12</v>
      </c>
      <c r="E84" s="78">
        <f ca="1" t="shared" si="125"/>
        <v>12</v>
      </c>
      <c r="F84" s="78">
        <f ca="1" t="shared" si="126"/>
        <v>12</v>
      </c>
      <c r="G84" s="78">
        <f ca="1" t="shared" si="127"/>
        <v>12</v>
      </c>
      <c r="H84" s="78">
        <f ca="1" t="shared" si="128"/>
        <v>35</v>
      </c>
      <c r="I84" s="78">
        <f ca="1" t="shared" si="129"/>
        <v>15</v>
      </c>
      <c r="J84" s="78">
        <f ca="1" t="shared" si="130"/>
        <v>30</v>
      </c>
      <c r="K84" s="78">
        <f ca="1" t="shared" si="131"/>
        <v>20</v>
      </c>
      <c r="L84" s="78">
        <f ca="1" t="shared" si="132"/>
        <v>1518</v>
      </c>
      <c r="N84" s="87">
        <v>80</v>
      </c>
      <c r="O84" s="87">
        <f ca="1" t="shared" si="133"/>
        <v>31</v>
      </c>
      <c r="P84" s="87">
        <f ca="1" t="shared" si="134"/>
        <v>22</v>
      </c>
      <c r="Q84" s="87">
        <f ca="1" t="shared" si="135"/>
        <v>15</v>
      </c>
      <c r="R84" s="87">
        <f ca="1" t="shared" si="136"/>
        <v>15</v>
      </c>
      <c r="S84" s="87">
        <f ca="1" t="shared" si="137"/>
        <v>15</v>
      </c>
      <c r="T84" s="87">
        <f ca="1" t="shared" si="138"/>
        <v>15</v>
      </c>
      <c r="U84" s="87">
        <f ca="1" t="shared" si="139"/>
        <v>44</v>
      </c>
      <c r="V84" s="87">
        <f ca="1" t="shared" si="140"/>
        <v>19</v>
      </c>
      <c r="W84" s="87">
        <f ca="1" t="shared" si="141"/>
        <v>38</v>
      </c>
      <c r="X84" s="87">
        <f ca="1" t="shared" si="142"/>
        <v>25</v>
      </c>
      <c r="Y84" s="87">
        <f ca="1" t="shared" si="143"/>
        <v>1897</v>
      </c>
      <c r="AA84" s="93">
        <v>80</v>
      </c>
      <c r="AB84" s="93">
        <f ca="1" t="shared" si="144"/>
        <v>38</v>
      </c>
      <c r="AC84" s="93">
        <f ca="1" t="shared" si="145"/>
        <v>27</v>
      </c>
      <c r="AD84" s="93">
        <f ca="1" t="shared" si="146"/>
        <v>19</v>
      </c>
      <c r="AE84" s="93">
        <f ca="1" t="shared" si="147"/>
        <v>19</v>
      </c>
      <c r="AF84" s="93">
        <f ca="1" t="shared" si="148"/>
        <v>19</v>
      </c>
      <c r="AG84" s="93">
        <f ca="1" t="shared" si="149"/>
        <v>19</v>
      </c>
      <c r="AH84" s="93">
        <f ca="1" t="shared" si="150"/>
        <v>55</v>
      </c>
      <c r="AI84" s="93">
        <f ca="1" t="shared" si="151"/>
        <v>24</v>
      </c>
      <c r="AJ84" s="93">
        <f ca="1" t="shared" si="152"/>
        <v>47</v>
      </c>
      <c r="AK84" s="93">
        <f ca="1" t="shared" si="153"/>
        <v>31</v>
      </c>
      <c r="AL84" s="93">
        <f ca="1" t="shared" si="154"/>
        <v>2353</v>
      </c>
      <c r="AN84" s="99">
        <v>80</v>
      </c>
      <c r="AO84" s="99">
        <f ca="1">VLOOKUP(AN84,参照表!$A$1:参照表!$C$113,2,0)</f>
        <v>48</v>
      </c>
      <c r="AP84" s="99">
        <f ca="1" t="shared" si="155"/>
        <v>34</v>
      </c>
      <c r="AQ84" s="99">
        <f ca="1" t="shared" si="156"/>
        <v>24</v>
      </c>
      <c r="AR84" s="99">
        <f ca="1" t="shared" si="157"/>
        <v>24</v>
      </c>
      <c r="AS84" s="99">
        <f ca="1" t="shared" si="158"/>
        <v>24</v>
      </c>
      <c r="AT84" s="99">
        <f ca="1" t="shared" si="159"/>
        <v>24</v>
      </c>
      <c r="AU84" s="99">
        <f ca="1" t="shared" si="160"/>
        <v>69</v>
      </c>
      <c r="AV84" s="99">
        <f ca="1" t="shared" si="161"/>
        <v>30</v>
      </c>
      <c r="AW84" s="99">
        <f ca="1" t="shared" si="162"/>
        <v>59</v>
      </c>
      <c r="AX84" s="99">
        <f ca="1" t="shared" si="163"/>
        <v>39</v>
      </c>
      <c r="AY84" s="99">
        <f ca="1" t="shared" si="164"/>
        <v>2960</v>
      </c>
      <c r="BA84" s="105">
        <v>80</v>
      </c>
      <c r="BB84" s="105">
        <f ca="1" t="shared" si="121"/>
        <v>62</v>
      </c>
      <c r="BC84" s="105">
        <f ca="1" t="shared" si="88"/>
        <v>44</v>
      </c>
      <c r="BD84" s="105">
        <f ca="1" t="shared" si="89"/>
        <v>31</v>
      </c>
      <c r="BE84" s="105">
        <f ca="1" t="shared" si="90"/>
        <v>31</v>
      </c>
      <c r="BF84" s="105">
        <f ca="1" t="shared" si="91"/>
        <v>31</v>
      </c>
      <c r="BG84" s="105">
        <f ca="1" t="shared" si="92"/>
        <v>31</v>
      </c>
      <c r="BH84" s="105">
        <f ca="1" t="shared" si="93"/>
        <v>88</v>
      </c>
      <c r="BI84" s="105">
        <f ca="1" t="shared" si="94"/>
        <v>38</v>
      </c>
      <c r="BJ84" s="105">
        <f ca="1" t="shared" si="95"/>
        <v>76</v>
      </c>
      <c r="BK84" s="105">
        <f ca="1" t="shared" si="96"/>
        <v>50</v>
      </c>
      <c r="BL84" s="105">
        <f ca="1" t="shared" si="97"/>
        <v>3795</v>
      </c>
      <c r="BN84" s="111">
        <v>80</v>
      </c>
      <c r="BO84" s="111">
        <f ca="1" t="shared" si="165"/>
        <v>79</v>
      </c>
      <c r="BP84" s="111">
        <f ca="1" t="shared" si="166"/>
        <v>56</v>
      </c>
      <c r="BQ84" s="111">
        <f ca="1" t="shared" si="167"/>
        <v>39</v>
      </c>
      <c r="BR84" s="111">
        <f ca="1" t="shared" si="168"/>
        <v>39</v>
      </c>
      <c r="BS84" s="111">
        <f ca="1" t="shared" si="169"/>
        <v>39</v>
      </c>
      <c r="BT84" s="111">
        <f ca="1" t="shared" si="170"/>
        <v>39</v>
      </c>
      <c r="BU84" s="111">
        <f ca="1" t="shared" si="171"/>
        <v>113</v>
      </c>
      <c r="BV84" s="111">
        <f ca="1" t="shared" si="172"/>
        <v>49</v>
      </c>
      <c r="BW84" s="111">
        <f ca="1" t="shared" si="173"/>
        <v>97</v>
      </c>
      <c r="BX84" s="111">
        <f ca="1" t="shared" si="174"/>
        <v>64</v>
      </c>
      <c r="BY84" s="111">
        <f ca="1" t="shared" si="175"/>
        <v>4857</v>
      </c>
      <c r="CA84" s="117">
        <v>80</v>
      </c>
      <c r="CB84" s="117">
        <f ca="1" t="shared" si="176"/>
        <v>103</v>
      </c>
      <c r="CC84" s="117">
        <f ca="1" t="shared" si="177"/>
        <v>73</v>
      </c>
      <c r="CD84" s="117">
        <f ca="1" t="shared" si="178"/>
        <v>52</v>
      </c>
      <c r="CE84" s="117">
        <f ca="1" t="shared" si="179"/>
        <v>52</v>
      </c>
      <c r="CF84" s="117">
        <f ca="1" t="shared" si="180"/>
        <v>52</v>
      </c>
      <c r="CG84" s="117">
        <f ca="1" t="shared" si="181"/>
        <v>52</v>
      </c>
      <c r="CH84" s="117">
        <f ca="1" t="shared" si="182"/>
        <v>149</v>
      </c>
      <c r="CI84" s="117">
        <f ca="1" t="shared" si="183"/>
        <v>65</v>
      </c>
      <c r="CJ84" s="117">
        <f ca="1" t="shared" si="184"/>
        <v>127</v>
      </c>
      <c r="CK84" s="117">
        <f ca="1" t="shared" si="185"/>
        <v>84</v>
      </c>
      <c r="CL84" s="117">
        <f ca="1" t="shared" si="186"/>
        <v>6375</v>
      </c>
    </row>
    <row r="85" ht="16.5" spans="1:90">
      <c r="A85" s="78">
        <v>81</v>
      </c>
      <c r="B85" s="78">
        <f ca="1" t="shared" si="122"/>
        <v>25</v>
      </c>
      <c r="C85" s="78">
        <f ca="1" t="shared" si="123"/>
        <v>17</v>
      </c>
      <c r="D85" s="78">
        <f ca="1" t="shared" si="124"/>
        <v>12</v>
      </c>
      <c r="E85" s="78">
        <f ca="1" t="shared" si="125"/>
        <v>12</v>
      </c>
      <c r="F85" s="78">
        <f ca="1" t="shared" si="126"/>
        <v>12</v>
      </c>
      <c r="G85" s="78">
        <f ca="1" t="shared" si="127"/>
        <v>12</v>
      </c>
      <c r="H85" s="78">
        <f ca="1" t="shared" si="128"/>
        <v>35</v>
      </c>
      <c r="I85" s="78">
        <f ca="1" t="shared" si="129"/>
        <v>15</v>
      </c>
      <c r="J85" s="78">
        <f ca="1" t="shared" si="130"/>
        <v>30</v>
      </c>
      <c r="K85" s="78">
        <f ca="1" t="shared" si="131"/>
        <v>20</v>
      </c>
      <c r="L85" s="78">
        <f ca="1" t="shared" si="132"/>
        <v>1518</v>
      </c>
      <c r="N85" s="87">
        <v>81</v>
      </c>
      <c r="O85" s="87">
        <f ca="1" t="shared" si="133"/>
        <v>31</v>
      </c>
      <c r="P85" s="87">
        <f ca="1" t="shared" si="134"/>
        <v>22</v>
      </c>
      <c r="Q85" s="87">
        <f ca="1" t="shared" si="135"/>
        <v>15</v>
      </c>
      <c r="R85" s="87">
        <f ca="1" t="shared" si="136"/>
        <v>15</v>
      </c>
      <c r="S85" s="87">
        <f ca="1" t="shared" si="137"/>
        <v>15</v>
      </c>
      <c r="T85" s="87">
        <f ca="1" t="shared" si="138"/>
        <v>15</v>
      </c>
      <c r="U85" s="87">
        <f ca="1" t="shared" si="139"/>
        <v>44</v>
      </c>
      <c r="V85" s="87">
        <f ca="1" t="shared" si="140"/>
        <v>19</v>
      </c>
      <c r="W85" s="87">
        <f ca="1" t="shared" si="141"/>
        <v>38</v>
      </c>
      <c r="X85" s="87">
        <f ca="1" t="shared" si="142"/>
        <v>25</v>
      </c>
      <c r="Y85" s="87">
        <f ca="1" t="shared" si="143"/>
        <v>1897</v>
      </c>
      <c r="AA85" s="93">
        <v>81</v>
      </c>
      <c r="AB85" s="93">
        <f ca="1" t="shared" si="144"/>
        <v>38</v>
      </c>
      <c r="AC85" s="93">
        <f ca="1" t="shared" si="145"/>
        <v>27</v>
      </c>
      <c r="AD85" s="93">
        <f ca="1" t="shared" si="146"/>
        <v>19</v>
      </c>
      <c r="AE85" s="93">
        <f ca="1" t="shared" si="147"/>
        <v>19</v>
      </c>
      <c r="AF85" s="93">
        <f ca="1" t="shared" si="148"/>
        <v>19</v>
      </c>
      <c r="AG85" s="93">
        <f ca="1" t="shared" si="149"/>
        <v>19</v>
      </c>
      <c r="AH85" s="93">
        <f ca="1" t="shared" si="150"/>
        <v>55</v>
      </c>
      <c r="AI85" s="93">
        <f ca="1" t="shared" si="151"/>
        <v>24</v>
      </c>
      <c r="AJ85" s="93">
        <f ca="1" t="shared" si="152"/>
        <v>47</v>
      </c>
      <c r="AK85" s="93">
        <f ca="1" t="shared" si="153"/>
        <v>31</v>
      </c>
      <c r="AL85" s="93">
        <f ca="1" t="shared" si="154"/>
        <v>2353</v>
      </c>
      <c r="AN85" s="99">
        <v>81</v>
      </c>
      <c r="AO85" s="99">
        <f ca="1">VLOOKUP(AN85,参照表!$A$1:参照表!$C$113,2,0)</f>
        <v>48</v>
      </c>
      <c r="AP85" s="99">
        <f ca="1" t="shared" si="155"/>
        <v>34</v>
      </c>
      <c r="AQ85" s="99">
        <f ca="1" t="shared" si="156"/>
        <v>24</v>
      </c>
      <c r="AR85" s="99">
        <f ca="1" t="shared" si="157"/>
        <v>24</v>
      </c>
      <c r="AS85" s="99">
        <f ca="1" t="shared" si="158"/>
        <v>24</v>
      </c>
      <c r="AT85" s="99">
        <f ca="1" t="shared" si="159"/>
        <v>24</v>
      </c>
      <c r="AU85" s="99">
        <f ca="1" t="shared" si="160"/>
        <v>69</v>
      </c>
      <c r="AV85" s="99">
        <f ca="1" t="shared" si="161"/>
        <v>30</v>
      </c>
      <c r="AW85" s="99">
        <f ca="1" t="shared" si="162"/>
        <v>59</v>
      </c>
      <c r="AX85" s="99">
        <f ca="1" t="shared" si="163"/>
        <v>39</v>
      </c>
      <c r="AY85" s="99">
        <f ca="1" t="shared" si="164"/>
        <v>2960</v>
      </c>
      <c r="BA85" s="105">
        <v>81</v>
      </c>
      <c r="BB85" s="105">
        <f ca="1" t="shared" ref="BB85:BB148" si="187">ROUND(AO85/$AN$2*$BA$2,0)</f>
        <v>62</v>
      </c>
      <c r="BC85" s="105">
        <f ca="1" t="shared" si="88"/>
        <v>44</v>
      </c>
      <c r="BD85" s="105">
        <f ca="1" t="shared" si="89"/>
        <v>31</v>
      </c>
      <c r="BE85" s="105">
        <f ca="1" t="shared" si="90"/>
        <v>31</v>
      </c>
      <c r="BF85" s="105">
        <f ca="1" t="shared" si="91"/>
        <v>31</v>
      </c>
      <c r="BG85" s="105">
        <f ca="1" t="shared" si="92"/>
        <v>31</v>
      </c>
      <c r="BH85" s="105">
        <f ca="1" t="shared" si="93"/>
        <v>88</v>
      </c>
      <c r="BI85" s="105">
        <f ca="1" t="shared" si="94"/>
        <v>38</v>
      </c>
      <c r="BJ85" s="105">
        <f ca="1" t="shared" si="95"/>
        <v>76</v>
      </c>
      <c r="BK85" s="105">
        <f ca="1" t="shared" si="96"/>
        <v>50</v>
      </c>
      <c r="BL85" s="105">
        <f ca="1" t="shared" si="97"/>
        <v>3795</v>
      </c>
      <c r="BN85" s="111">
        <v>81</v>
      </c>
      <c r="BO85" s="111">
        <f ca="1" t="shared" si="165"/>
        <v>79</v>
      </c>
      <c r="BP85" s="111">
        <f ca="1" t="shared" si="166"/>
        <v>56</v>
      </c>
      <c r="BQ85" s="111">
        <f ca="1" t="shared" si="167"/>
        <v>39</v>
      </c>
      <c r="BR85" s="111">
        <f ca="1" t="shared" si="168"/>
        <v>39</v>
      </c>
      <c r="BS85" s="111">
        <f ca="1" t="shared" si="169"/>
        <v>39</v>
      </c>
      <c r="BT85" s="111">
        <f ca="1" t="shared" si="170"/>
        <v>39</v>
      </c>
      <c r="BU85" s="111">
        <f ca="1" t="shared" si="171"/>
        <v>113</v>
      </c>
      <c r="BV85" s="111">
        <f ca="1" t="shared" si="172"/>
        <v>49</v>
      </c>
      <c r="BW85" s="111">
        <f ca="1" t="shared" si="173"/>
        <v>97</v>
      </c>
      <c r="BX85" s="111">
        <f ca="1" t="shared" si="174"/>
        <v>64</v>
      </c>
      <c r="BY85" s="111">
        <f ca="1" t="shared" si="175"/>
        <v>4857</v>
      </c>
      <c r="CA85" s="117">
        <v>81</v>
      </c>
      <c r="CB85" s="117">
        <f ca="1" t="shared" si="176"/>
        <v>103</v>
      </c>
      <c r="CC85" s="117">
        <f ca="1" t="shared" si="177"/>
        <v>73</v>
      </c>
      <c r="CD85" s="117">
        <f ca="1" t="shared" si="178"/>
        <v>52</v>
      </c>
      <c r="CE85" s="117">
        <f ca="1" t="shared" si="179"/>
        <v>52</v>
      </c>
      <c r="CF85" s="117">
        <f ca="1" t="shared" si="180"/>
        <v>52</v>
      </c>
      <c r="CG85" s="117">
        <f ca="1" t="shared" si="181"/>
        <v>52</v>
      </c>
      <c r="CH85" s="117">
        <f ca="1" t="shared" si="182"/>
        <v>149</v>
      </c>
      <c r="CI85" s="117">
        <f ca="1" t="shared" si="183"/>
        <v>65</v>
      </c>
      <c r="CJ85" s="117">
        <f ca="1" t="shared" si="184"/>
        <v>127</v>
      </c>
      <c r="CK85" s="117">
        <f ca="1" t="shared" si="185"/>
        <v>84</v>
      </c>
      <c r="CL85" s="117">
        <f ca="1" t="shared" si="186"/>
        <v>6375</v>
      </c>
    </row>
    <row r="86" ht="16.5" spans="1:90">
      <c r="A86" s="78">
        <v>82</v>
      </c>
      <c r="B86" s="78">
        <f ca="1" t="shared" si="122"/>
        <v>25</v>
      </c>
      <c r="C86" s="78">
        <f ca="1" t="shared" si="123"/>
        <v>17</v>
      </c>
      <c r="D86" s="78">
        <f ca="1" t="shared" si="124"/>
        <v>12</v>
      </c>
      <c r="E86" s="78">
        <f ca="1" t="shared" si="125"/>
        <v>12</v>
      </c>
      <c r="F86" s="78">
        <f ca="1" t="shared" si="126"/>
        <v>12</v>
      </c>
      <c r="G86" s="78">
        <f ca="1" t="shared" si="127"/>
        <v>12</v>
      </c>
      <c r="H86" s="78">
        <f ca="1" t="shared" si="128"/>
        <v>35</v>
      </c>
      <c r="I86" s="78">
        <f ca="1" t="shared" si="129"/>
        <v>15</v>
      </c>
      <c r="J86" s="78">
        <f ca="1" t="shared" si="130"/>
        <v>30</v>
      </c>
      <c r="K86" s="78">
        <f ca="1" t="shared" si="131"/>
        <v>20</v>
      </c>
      <c r="L86" s="78">
        <f ca="1" t="shared" si="132"/>
        <v>1518</v>
      </c>
      <c r="N86" s="87">
        <v>82</v>
      </c>
      <c r="O86" s="87">
        <f ca="1" t="shared" si="133"/>
        <v>31</v>
      </c>
      <c r="P86" s="87">
        <f ca="1" t="shared" si="134"/>
        <v>22</v>
      </c>
      <c r="Q86" s="87">
        <f ca="1" t="shared" si="135"/>
        <v>15</v>
      </c>
      <c r="R86" s="87">
        <f ca="1" t="shared" si="136"/>
        <v>15</v>
      </c>
      <c r="S86" s="87">
        <f ca="1" t="shared" si="137"/>
        <v>15</v>
      </c>
      <c r="T86" s="87">
        <f ca="1" t="shared" si="138"/>
        <v>15</v>
      </c>
      <c r="U86" s="87">
        <f ca="1" t="shared" si="139"/>
        <v>44</v>
      </c>
      <c r="V86" s="87">
        <f ca="1" t="shared" si="140"/>
        <v>19</v>
      </c>
      <c r="W86" s="87">
        <f ca="1" t="shared" si="141"/>
        <v>38</v>
      </c>
      <c r="X86" s="87">
        <f ca="1" t="shared" si="142"/>
        <v>25</v>
      </c>
      <c r="Y86" s="87">
        <f ca="1" t="shared" si="143"/>
        <v>1897</v>
      </c>
      <c r="AA86" s="93">
        <v>82</v>
      </c>
      <c r="AB86" s="93">
        <f ca="1" t="shared" si="144"/>
        <v>38</v>
      </c>
      <c r="AC86" s="93">
        <f ca="1" t="shared" si="145"/>
        <v>27</v>
      </c>
      <c r="AD86" s="93">
        <f ca="1" t="shared" si="146"/>
        <v>19</v>
      </c>
      <c r="AE86" s="93">
        <f ca="1" t="shared" si="147"/>
        <v>19</v>
      </c>
      <c r="AF86" s="93">
        <f ca="1" t="shared" si="148"/>
        <v>19</v>
      </c>
      <c r="AG86" s="93">
        <f ca="1" t="shared" si="149"/>
        <v>19</v>
      </c>
      <c r="AH86" s="93">
        <f ca="1" t="shared" si="150"/>
        <v>55</v>
      </c>
      <c r="AI86" s="93">
        <f ca="1" t="shared" si="151"/>
        <v>24</v>
      </c>
      <c r="AJ86" s="93">
        <f ca="1" t="shared" si="152"/>
        <v>47</v>
      </c>
      <c r="AK86" s="93">
        <f ca="1" t="shared" si="153"/>
        <v>31</v>
      </c>
      <c r="AL86" s="93">
        <f ca="1" t="shared" si="154"/>
        <v>2353</v>
      </c>
      <c r="AN86" s="99">
        <v>82</v>
      </c>
      <c r="AO86" s="99">
        <f ca="1">VLOOKUP(AN86,参照表!$A$1:参照表!$C$113,2,0)</f>
        <v>48</v>
      </c>
      <c r="AP86" s="99">
        <f ca="1" t="shared" si="155"/>
        <v>34</v>
      </c>
      <c r="AQ86" s="99">
        <f ca="1" t="shared" si="156"/>
        <v>24</v>
      </c>
      <c r="AR86" s="99">
        <f ca="1" t="shared" si="157"/>
        <v>24</v>
      </c>
      <c r="AS86" s="99">
        <f ca="1" t="shared" si="158"/>
        <v>24</v>
      </c>
      <c r="AT86" s="99">
        <f ca="1" t="shared" si="159"/>
        <v>24</v>
      </c>
      <c r="AU86" s="99">
        <f ca="1" t="shared" si="160"/>
        <v>69</v>
      </c>
      <c r="AV86" s="99">
        <f ca="1" t="shared" si="161"/>
        <v>30</v>
      </c>
      <c r="AW86" s="99">
        <f ca="1" t="shared" si="162"/>
        <v>59</v>
      </c>
      <c r="AX86" s="99">
        <f ca="1" t="shared" si="163"/>
        <v>39</v>
      </c>
      <c r="AY86" s="99">
        <f ca="1" t="shared" si="164"/>
        <v>2960</v>
      </c>
      <c r="BA86" s="105">
        <v>82</v>
      </c>
      <c r="BB86" s="105">
        <f ca="1" t="shared" si="187"/>
        <v>62</v>
      </c>
      <c r="BC86" s="105">
        <f ca="1" t="shared" si="88"/>
        <v>44</v>
      </c>
      <c r="BD86" s="105">
        <f ca="1" t="shared" si="89"/>
        <v>31</v>
      </c>
      <c r="BE86" s="105">
        <f ca="1" t="shared" si="90"/>
        <v>31</v>
      </c>
      <c r="BF86" s="105">
        <f ca="1" t="shared" si="91"/>
        <v>31</v>
      </c>
      <c r="BG86" s="105">
        <f ca="1" t="shared" si="92"/>
        <v>31</v>
      </c>
      <c r="BH86" s="105">
        <f ca="1" t="shared" si="93"/>
        <v>88</v>
      </c>
      <c r="BI86" s="105">
        <f ca="1" t="shared" si="94"/>
        <v>38</v>
      </c>
      <c r="BJ86" s="105">
        <f ca="1" t="shared" si="95"/>
        <v>76</v>
      </c>
      <c r="BK86" s="105">
        <f ca="1" t="shared" si="96"/>
        <v>50</v>
      </c>
      <c r="BL86" s="105">
        <f ca="1" t="shared" si="97"/>
        <v>3795</v>
      </c>
      <c r="BN86" s="111">
        <v>82</v>
      </c>
      <c r="BO86" s="111">
        <f ca="1" t="shared" si="165"/>
        <v>79</v>
      </c>
      <c r="BP86" s="111">
        <f ca="1" t="shared" si="166"/>
        <v>56</v>
      </c>
      <c r="BQ86" s="111">
        <f ca="1" t="shared" si="167"/>
        <v>39</v>
      </c>
      <c r="BR86" s="111">
        <f ca="1" t="shared" si="168"/>
        <v>39</v>
      </c>
      <c r="BS86" s="111">
        <f ca="1" t="shared" si="169"/>
        <v>39</v>
      </c>
      <c r="BT86" s="111">
        <f ca="1" t="shared" si="170"/>
        <v>39</v>
      </c>
      <c r="BU86" s="111">
        <f ca="1" t="shared" si="171"/>
        <v>113</v>
      </c>
      <c r="BV86" s="111">
        <f ca="1" t="shared" si="172"/>
        <v>49</v>
      </c>
      <c r="BW86" s="111">
        <f ca="1" t="shared" si="173"/>
        <v>97</v>
      </c>
      <c r="BX86" s="111">
        <f ca="1" t="shared" si="174"/>
        <v>64</v>
      </c>
      <c r="BY86" s="111">
        <f ca="1" t="shared" si="175"/>
        <v>4857</v>
      </c>
      <c r="CA86" s="117">
        <v>82</v>
      </c>
      <c r="CB86" s="117">
        <f ca="1" t="shared" si="176"/>
        <v>103</v>
      </c>
      <c r="CC86" s="117">
        <f ca="1" t="shared" si="177"/>
        <v>73</v>
      </c>
      <c r="CD86" s="117">
        <f ca="1" t="shared" si="178"/>
        <v>52</v>
      </c>
      <c r="CE86" s="117">
        <f ca="1" t="shared" si="179"/>
        <v>52</v>
      </c>
      <c r="CF86" s="117">
        <f ca="1" t="shared" si="180"/>
        <v>52</v>
      </c>
      <c r="CG86" s="117">
        <f ca="1" t="shared" si="181"/>
        <v>52</v>
      </c>
      <c r="CH86" s="117">
        <f ca="1" t="shared" si="182"/>
        <v>149</v>
      </c>
      <c r="CI86" s="117">
        <f ca="1" t="shared" si="183"/>
        <v>65</v>
      </c>
      <c r="CJ86" s="117">
        <f ca="1" t="shared" si="184"/>
        <v>127</v>
      </c>
      <c r="CK86" s="117">
        <f ca="1" t="shared" si="185"/>
        <v>84</v>
      </c>
      <c r="CL86" s="117">
        <f ca="1" t="shared" si="186"/>
        <v>6375</v>
      </c>
    </row>
    <row r="87" ht="16.5" spans="1:90">
      <c r="A87" s="78">
        <v>83</v>
      </c>
      <c r="B87" s="78">
        <f ca="1" t="shared" si="122"/>
        <v>25</v>
      </c>
      <c r="C87" s="78">
        <f ca="1" t="shared" si="123"/>
        <v>17</v>
      </c>
      <c r="D87" s="78">
        <f ca="1" t="shared" si="124"/>
        <v>12</v>
      </c>
      <c r="E87" s="78">
        <f ca="1" t="shared" si="125"/>
        <v>12</v>
      </c>
      <c r="F87" s="78">
        <f ca="1" t="shared" si="126"/>
        <v>12</v>
      </c>
      <c r="G87" s="78">
        <f ca="1" t="shared" si="127"/>
        <v>12</v>
      </c>
      <c r="H87" s="78">
        <f ca="1" t="shared" si="128"/>
        <v>35</v>
      </c>
      <c r="I87" s="78">
        <f ca="1" t="shared" si="129"/>
        <v>15</v>
      </c>
      <c r="J87" s="78">
        <f ca="1" t="shared" si="130"/>
        <v>30</v>
      </c>
      <c r="K87" s="78">
        <f ca="1" t="shared" si="131"/>
        <v>20</v>
      </c>
      <c r="L87" s="78">
        <f ca="1" t="shared" si="132"/>
        <v>1518</v>
      </c>
      <c r="N87" s="87">
        <v>83</v>
      </c>
      <c r="O87" s="87">
        <f ca="1" t="shared" si="133"/>
        <v>31</v>
      </c>
      <c r="P87" s="87">
        <f ca="1" t="shared" si="134"/>
        <v>22</v>
      </c>
      <c r="Q87" s="87">
        <f ca="1" t="shared" si="135"/>
        <v>15</v>
      </c>
      <c r="R87" s="87">
        <f ca="1" t="shared" si="136"/>
        <v>15</v>
      </c>
      <c r="S87" s="87">
        <f ca="1" t="shared" si="137"/>
        <v>15</v>
      </c>
      <c r="T87" s="87">
        <f ca="1" t="shared" si="138"/>
        <v>15</v>
      </c>
      <c r="U87" s="87">
        <f ca="1" t="shared" si="139"/>
        <v>44</v>
      </c>
      <c r="V87" s="87">
        <f ca="1" t="shared" si="140"/>
        <v>19</v>
      </c>
      <c r="W87" s="87">
        <f ca="1" t="shared" si="141"/>
        <v>38</v>
      </c>
      <c r="X87" s="87">
        <f ca="1" t="shared" si="142"/>
        <v>25</v>
      </c>
      <c r="Y87" s="87">
        <f ca="1" t="shared" si="143"/>
        <v>1897</v>
      </c>
      <c r="AA87" s="93">
        <v>83</v>
      </c>
      <c r="AB87" s="93">
        <f ca="1" t="shared" si="144"/>
        <v>38</v>
      </c>
      <c r="AC87" s="93">
        <f ca="1" t="shared" si="145"/>
        <v>27</v>
      </c>
      <c r="AD87" s="93">
        <f ca="1" t="shared" si="146"/>
        <v>19</v>
      </c>
      <c r="AE87" s="93">
        <f ca="1" t="shared" si="147"/>
        <v>19</v>
      </c>
      <c r="AF87" s="93">
        <f ca="1" t="shared" si="148"/>
        <v>19</v>
      </c>
      <c r="AG87" s="93">
        <f ca="1" t="shared" si="149"/>
        <v>19</v>
      </c>
      <c r="AH87" s="93">
        <f ca="1" t="shared" si="150"/>
        <v>55</v>
      </c>
      <c r="AI87" s="93">
        <f ca="1" t="shared" si="151"/>
        <v>24</v>
      </c>
      <c r="AJ87" s="93">
        <f ca="1" t="shared" si="152"/>
        <v>47</v>
      </c>
      <c r="AK87" s="93">
        <f ca="1" t="shared" si="153"/>
        <v>31</v>
      </c>
      <c r="AL87" s="93">
        <f ca="1" t="shared" si="154"/>
        <v>2353</v>
      </c>
      <c r="AN87" s="99">
        <v>83</v>
      </c>
      <c r="AO87" s="99">
        <f ca="1">VLOOKUP(AN87,参照表!$A$1:参照表!$C$113,2,0)</f>
        <v>48</v>
      </c>
      <c r="AP87" s="99">
        <f ca="1" t="shared" si="155"/>
        <v>34</v>
      </c>
      <c r="AQ87" s="99">
        <f ca="1" t="shared" si="156"/>
        <v>24</v>
      </c>
      <c r="AR87" s="99">
        <f ca="1" t="shared" si="157"/>
        <v>24</v>
      </c>
      <c r="AS87" s="99">
        <f ca="1" t="shared" si="158"/>
        <v>24</v>
      </c>
      <c r="AT87" s="99">
        <f ca="1" t="shared" si="159"/>
        <v>24</v>
      </c>
      <c r="AU87" s="99">
        <f ca="1" t="shared" si="160"/>
        <v>69</v>
      </c>
      <c r="AV87" s="99">
        <f ca="1" t="shared" si="161"/>
        <v>30</v>
      </c>
      <c r="AW87" s="99">
        <f ca="1" t="shared" si="162"/>
        <v>59</v>
      </c>
      <c r="AX87" s="99">
        <f ca="1" t="shared" si="163"/>
        <v>39</v>
      </c>
      <c r="AY87" s="99">
        <f ca="1" t="shared" si="164"/>
        <v>2960</v>
      </c>
      <c r="BA87" s="105">
        <v>83</v>
      </c>
      <c r="BB87" s="105">
        <f ca="1" t="shared" si="187"/>
        <v>62</v>
      </c>
      <c r="BC87" s="105">
        <f ca="1" t="shared" si="88"/>
        <v>44</v>
      </c>
      <c r="BD87" s="105">
        <f ca="1" t="shared" si="89"/>
        <v>31</v>
      </c>
      <c r="BE87" s="105">
        <f ca="1" t="shared" si="90"/>
        <v>31</v>
      </c>
      <c r="BF87" s="105">
        <f ca="1" t="shared" si="91"/>
        <v>31</v>
      </c>
      <c r="BG87" s="105">
        <f ca="1" t="shared" si="92"/>
        <v>31</v>
      </c>
      <c r="BH87" s="105">
        <f ca="1" t="shared" si="93"/>
        <v>88</v>
      </c>
      <c r="BI87" s="105">
        <f ca="1" t="shared" si="94"/>
        <v>38</v>
      </c>
      <c r="BJ87" s="105">
        <f ca="1" t="shared" si="95"/>
        <v>76</v>
      </c>
      <c r="BK87" s="105">
        <f ca="1" t="shared" si="96"/>
        <v>50</v>
      </c>
      <c r="BL87" s="105">
        <f ca="1" t="shared" si="97"/>
        <v>3795</v>
      </c>
      <c r="BN87" s="111">
        <v>83</v>
      </c>
      <c r="BO87" s="111">
        <f ca="1" t="shared" si="165"/>
        <v>79</v>
      </c>
      <c r="BP87" s="111">
        <f ca="1" t="shared" si="166"/>
        <v>56</v>
      </c>
      <c r="BQ87" s="111">
        <f ca="1" t="shared" si="167"/>
        <v>39</v>
      </c>
      <c r="BR87" s="111">
        <f ca="1" t="shared" si="168"/>
        <v>39</v>
      </c>
      <c r="BS87" s="111">
        <f ca="1" t="shared" si="169"/>
        <v>39</v>
      </c>
      <c r="BT87" s="111">
        <f ca="1" t="shared" si="170"/>
        <v>39</v>
      </c>
      <c r="BU87" s="111">
        <f ca="1" t="shared" si="171"/>
        <v>113</v>
      </c>
      <c r="BV87" s="111">
        <f ca="1" t="shared" si="172"/>
        <v>49</v>
      </c>
      <c r="BW87" s="111">
        <f ca="1" t="shared" si="173"/>
        <v>97</v>
      </c>
      <c r="BX87" s="111">
        <f ca="1" t="shared" si="174"/>
        <v>64</v>
      </c>
      <c r="BY87" s="111">
        <f ca="1" t="shared" si="175"/>
        <v>4857</v>
      </c>
      <c r="CA87" s="117">
        <v>83</v>
      </c>
      <c r="CB87" s="117">
        <f ca="1" t="shared" si="176"/>
        <v>103</v>
      </c>
      <c r="CC87" s="117">
        <f ca="1" t="shared" si="177"/>
        <v>73</v>
      </c>
      <c r="CD87" s="117">
        <f ca="1" t="shared" si="178"/>
        <v>52</v>
      </c>
      <c r="CE87" s="117">
        <f ca="1" t="shared" si="179"/>
        <v>52</v>
      </c>
      <c r="CF87" s="117">
        <f ca="1" t="shared" si="180"/>
        <v>52</v>
      </c>
      <c r="CG87" s="117">
        <f ca="1" t="shared" si="181"/>
        <v>52</v>
      </c>
      <c r="CH87" s="117">
        <f ca="1" t="shared" si="182"/>
        <v>149</v>
      </c>
      <c r="CI87" s="117">
        <f ca="1" t="shared" si="183"/>
        <v>65</v>
      </c>
      <c r="CJ87" s="117">
        <f ca="1" t="shared" si="184"/>
        <v>127</v>
      </c>
      <c r="CK87" s="117">
        <f ca="1" t="shared" si="185"/>
        <v>84</v>
      </c>
      <c r="CL87" s="117">
        <f ca="1" t="shared" si="186"/>
        <v>6375</v>
      </c>
    </row>
    <row r="88" ht="16.5" spans="1:90">
      <c r="A88" s="78">
        <v>84</v>
      </c>
      <c r="B88" s="78">
        <f ca="1" t="shared" si="122"/>
        <v>25</v>
      </c>
      <c r="C88" s="78">
        <f ca="1" t="shared" si="123"/>
        <v>17</v>
      </c>
      <c r="D88" s="78">
        <f ca="1" t="shared" si="124"/>
        <v>12</v>
      </c>
      <c r="E88" s="78">
        <f ca="1" t="shared" si="125"/>
        <v>12</v>
      </c>
      <c r="F88" s="78">
        <f ca="1" t="shared" si="126"/>
        <v>12</v>
      </c>
      <c r="G88" s="78">
        <f ca="1" t="shared" si="127"/>
        <v>12</v>
      </c>
      <c r="H88" s="78">
        <f ca="1" t="shared" si="128"/>
        <v>35</v>
      </c>
      <c r="I88" s="78">
        <f ca="1" t="shared" si="129"/>
        <v>15</v>
      </c>
      <c r="J88" s="78">
        <f ca="1" t="shared" si="130"/>
        <v>30</v>
      </c>
      <c r="K88" s="78">
        <f ca="1" t="shared" si="131"/>
        <v>20</v>
      </c>
      <c r="L88" s="78">
        <f ca="1" t="shared" si="132"/>
        <v>1518</v>
      </c>
      <c r="N88" s="87">
        <v>84</v>
      </c>
      <c r="O88" s="87">
        <f ca="1" t="shared" si="133"/>
        <v>31</v>
      </c>
      <c r="P88" s="87">
        <f ca="1" t="shared" si="134"/>
        <v>22</v>
      </c>
      <c r="Q88" s="87">
        <f ca="1" t="shared" si="135"/>
        <v>15</v>
      </c>
      <c r="R88" s="87">
        <f ca="1" t="shared" si="136"/>
        <v>15</v>
      </c>
      <c r="S88" s="87">
        <f ca="1" t="shared" si="137"/>
        <v>15</v>
      </c>
      <c r="T88" s="87">
        <f ca="1" t="shared" si="138"/>
        <v>15</v>
      </c>
      <c r="U88" s="87">
        <f ca="1" t="shared" si="139"/>
        <v>44</v>
      </c>
      <c r="V88" s="87">
        <f ca="1" t="shared" si="140"/>
        <v>19</v>
      </c>
      <c r="W88" s="87">
        <f ca="1" t="shared" si="141"/>
        <v>38</v>
      </c>
      <c r="X88" s="87">
        <f ca="1" t="shared" si="142"/>
        <v>25</v>
      </c>
      <c r="Y88" s="87">
        <f ca="1" t="shared" si="143"/>
        <v>1897</v>
      </c>
      <c r="AA88" s="93">
        <v>84</v>
      </c>
      <c r="AB88" s="93">
        <f ca="1" t="shared" si="144"/>
        <v>38</v>
      </c>
      <c r="AC88" s="93">
        <f ca="1" t="shared" si="145"/>
        <v>27</v>
      </c>
      <c r="AD88" s="93">
        <f ca="1" t="shared" si="146"/>
        <v>19</v>
      </c>
      <c r="AE88" s="93">
        <f ca="1" t="shared" si="147"/>
        <v>19</v>
      </c>
      <c r="AF88" s="93">
        <f ca="1" t="shared" si="148"/>
        <v>19</v>
      </c>
      <c r="AG88" s="93">
        <f ca="1" t="shared" si="149"/>
        <v>19</v>
      </c>
      <c r="AH88" s="93">
        <f ca="1" t="shared" si="150"/>
        <v>55</v>
      </c>
      <c r="AI88" s="93">
        <f ca="1" t="shared" si="151"/>
        <v>24</v>
      </c>
      <c r="AJ88" s="93">
        <f ca="1" t="shared" si="152"/>
        <v>47</v>
      </c>
      <c r="AK88" s="93">
        <f ca="1" t="shared" si="153"/>
        <v>31</v>
      </c>
      <c r="AL88" s="93">
        <f ca="1" t="shared" si="154"/>
        <v>2353</v>
      </c>
      <c r="AN88" s="99">
        <v>84</v>
      </c>
      <c r="AO88" s="99">
        <f ca="1">VLOOKUP(AN88,参照表!$A$1:参照表!$C$113,2,0)</f>
        <v>48</v>
      </c>
      <c r="AP88" s="99">
        <f ca="1" t="shared" si="155"/>
        <v>34</v>
      </c>
      <c r="AQ88" s="99">
        <f ca="1" t="shared" si="156"/>
        <v>24</v>
      </c>
      <c r="AR88" s="99">
        <f ca="1" t="shared" si="157"/>
        <v>24</v>
      </c>
      <c r="AS88" s="99">
        <f ca="1" t="shared" si="158"/>
        <v>24</v>
      </c>
      <c r="AT88" s="99">
        <f ca="1" t="shared" si="159"/>
        <v>24</v>
      </c>
      <c r="AU88" s="99">
        <f ca="1" t="shared" si="160"/>
        <v>69</v>
      </c>
      <c r="AV88" s="99">
        <f ca="1" t="shared" si="161"/>
        <v>30</v>
      </c>
      <c r="AW88" s="99">
        <f ca="1" t="shared" si="162"/>
        <v>59</v>
      </c>
      <c r="AX88" s="99">
        <f ca="1" t="shared" si="163"/>
        <v>39</v>
      </c>
      <c r="AY88" s="99">
        <f ca="1" t="shared" si="164"/>
        <v>2960</v>
      </c>
      <c r="BA88" s="105">
        <v>84</v>
      </c>
      <c r="BB88" s="105">
        <f ca="1" t="shared" si="187"/>
        <v>62</v>
      </c>
      <c r="BC88" s="105">
        <f ca="1" t="shared" si="88"/>
        <v>44</v>
      </c>
      <c r="BD88" s="105">
        <f ca="1" t="shared" si="89"/>
        <v>31</v>
      </c>
      <c r="BE88" s="105">
        <f ca="1" t="shared" si="90"/>
        <v>31</v>
      </c>
      <c r="BF88" s="105">
        <f ca="1" t="shared" si="91"/>
        <v>31</v>
      </c>
      <c r="BG88" s="105">
        <f ca="1" t="shared" si="92"/>
        <v>31</v>
      </c>
      <c r="BH88" s="105">
        <f ca="1" t="shared" si="93"/>
        <v>88</v>
      </c>
      <c r="BI88" s="105">
        <f ca="1" t="shared" si="94"/>
        <v>38</v>
      </c>
      <c r="BJ88" s="105">
        <f ca="1" t="shared" si="95"/>
        <v>76</v>
      </c>
      <c r="BK88" s="105">
        <f ca="1" t="shared" si="96"/>
        <v>50</v>
      </c>
      <c r="BL88" s="105">
        <f ca="1" t="shared" si="97"/>
        <v>3795</v>
      </c>
      <c r="BN88" s="111">
        <v>84</v>
      </c>
      <c r="BO88" s="111">
        <f ca="1" t="shared" si="165"/>
        <v>79</v>
      </c>
      <c r="BP88" s="111">
        <f ca="1" t="shared" si="166"/>
        <v>56</v>
      </c>
      <c r="BQ88" s="111">
        <f ca="1" t="shared" si="167"/>
        <v>39</v>
      </c>
      <c r="BR88" s="111">
        <f ca="1" t="shared" si="168"/>
        <v>39</v>
      </c>
      <c r="BS88" s="111">
        <f ca="1" t="shared" si="169"/>
        <v>39</v>
      </c>
      <c r="BT88" s="111">
        <f ca="1" t="shared" si="170"/>
        <v>39</v>
      </c>
      <c r="BU88" s="111">
        <f ca="1" t="shared" si="171"/>
        <v>113</v>
      </c>
      <c r="BV88" s="111">
        <f ca="1" t="shared" si="172"/>
        <v>49</v>
      </c>
      <c r="BW88" s="111">
        <f ca="1" t="shared" si="173"/>
        <v>97</v>
      </c>
      <c r="BX88" s="111">
        <f ca="1" t="shared" si="174"/>
        <v>64</v>
      </c>
      <c r="BY88" s="111">
        <f ca="1" t="shared" si="175"/>
        <v>4857</v>
      </c>
      <c r="CA88" s="117">
        <v>84</v>
      </c>
      <c r="CB88" s="117">
        <f ca="1" t="shared" si="176"/>
        <v>103</v>
      </c>
      <c r="CC88" s="117">
        <f ca="1" t="shared" si="177"/>
        <v>73</v>
      </c>
      <c r="CD88" s="117">
        <f ca="1" t="shared" si="178"/>
        <v>52</v>
      </c>
      <c r="CE88" s="117">
        <f ca="1" t="shared" si="179"/>
        <v>52</v>
      </c>
      <c r="CF88" s="117">
        <f ca="1" t="shared" si="180"/>
        <v>52</v>
      </c>
      <c r="CG88" s="117">
        <f ca="1" t="shared" si="181"/>
        <v>52</v>
      </c>
      <c r="CH88" s="117">
        <f ca="1" t="shared" si="182"/>
        <v>149</v>
      </c>
      <c r="CI88" s="117">
        <f ca="1" t="shared" si="183"/>
        <v>65</v>
      </c>
      <c r="CJ88" s="117">
        <f ca="1" t="shared" si="184"/>
        <v>127</v>
      </c>
      <c r="CK88" s="117">
        <f ca="1" t="shared" si="185"/>
        <v>84</v>
      </c>
      <c r="CL88" s="117">
        <f ca="1" t="shared" si="186"/>
        <v>6375</v>
      </c>
    </row>
    <row r="89" ht="16.5" spans="1:90">
      <c r="A89" s="78">
        <v>85</v>
      </c>
      <c r="B89" s="78">
        <f ca="1" t="shared" si="122"/>
        <v>26</v>
      </c>
      <c r="C89" s="78">
        <f ca="1" t="shared" si="123"/>
        <v>18</v>
      </c>
      <c r="D89" s="78">
        <f ca="1" t="shared" si="124"/>
        <v>13</v>
      </c>
      <c r="E89" s="78">
        <f ca="1" t="shared" si="125"/>
        <v>13</v>
      </c>
      <c r="F89" s="78">
        <f ca="1" t="shared" si="126"/>
        <v>13</v>
      </c>
      <c r="G89" s="78">
        <f ca="1" t="shared" si="127"/>
        <v>13</v>
      </c>
      <c r="H89" s="78">
        <f ca="1" t="shared" si="128"/>
        <v>37</v>
      </c>
      <c r="I89" s="78">
        <f ca="1" t="shared" si="129"/>
        <v>16</v>
      </c>
      <c r="J89" s="78">
        <f ca="1" t="shared" si="130"/>
        <v>32</v>
      </c>
      <c r="K89" s="78">
        <f ca="1" t="shared" si="131"/>
        <v>22</v>
      </c>
      <c r="L89" s="78">
        <f ca="1" t="shared" si="132"/>
        <v>1613</v>
      </c>
      <c r="N89" s="87">
        <v>85</v>
      </c>
      <c r="O89" s="87">
        <f ca="1" t="shared" si="133"/>
        <v>33</v>
      </c>
      <c r="P89" s="87">
        <f ca="1" t="shared" si="134"/>
        <v>23</v>
      </c>
      <c r="Q89" s="87">
        <f ca="1" t="shared" si="135"/>
        <v>17</v>
      </c>
      <c r="R89" s="87">
        <f ca="1" t="shared" si="136"/>
        <v>17</v>
      </c>
      <c r="S89" s="87">
        <f ca="1" t="shared" si="137"/>
        <v>17</v>
      </c>
      <c r="T89" s="87">
        <f ca="1" t="shared" si="138"/>
        <v>17</v>
      </c>
      <c r="U89" s="87">
        <f ca="1" t="shared" si="139"/>
        <v>47</v>
      </c>
      <c r="V89" s="87">
        <f ca="1" t="shared" si="140"/>
        <v>20</v>
      </c>
      <c r="W89" s="87">
        <f ca="1" t="shared" si="141"/>
        <v>40</v>
      </c>
      <c r="X89" s="87">
        <f ca="1" t="shared" si="142"/>
        <v>27</v>
      </c>
      <c r="Y89" s="87">
        <f ca="1" t="shared" si="143"/>
        <v>2016</v>
      </c>
      <c r="AA89" s="93">
        <v>85</v>
      </c>
      <c r="AB89" s="93">
        <f ca="1" t="shared" si="144"/>
        <v>41</v>
      </c>
      <c r="AC89" s="93">
        <f ca="1" t="shared" si="145"/>
        <v>29</v>
      </c>
      <c r="AD89" s="93">
        <f ca="1" t="shared" si="146"/>
        <v>21</v>
      </c>
      <c r="AE89" s="93">
        <f ca="1" t="shared" si="147"/>
        <v>21</v>
      </c>
      <c r="AF89" s="93">
        <f ca="1" t="shared" si="148"/>
        <v>21</v>
      </c>
      <c r="AG89" s="93">
        <f ca="1" t="shared" si="149"/>
        <v>21</v>
      </c>
      <c r="AH89" s="93">
        <f ca="1" t="shared" si="150"/>
        <v>58</v>
      </c>
      <c r="AI89" s="93">
        <f ca="1" t="shared" si="151"/>
        <v>25</v>
      </c>
      <c r="AJ89" s="93">
        <f ca="1" t="shared" si="152"/>
        <v>50</v>
      </c>
      <c r="AK89" s="93">
        <f ca="1" t="shared" si="153"/>
        <v>33</v>
      </c>
      <c r="AL89" s="93">
        <f ca="1" t="shared" si="154"/>
        <v>2500</v>
      </c>
      <c r="AN89" s="99">
        <v>85</v>
      </c>
      <c r="AO89" s="99">
        <f ca="1">VLOOKUP(AN89,参照表!$A$1:参照表!$C$113,2,0)</f>
        <v>51</v>
      </c>
      <c r="AP89" s="99">
        <f ca="1" t="shared" si="155"/>
        <v>36</v>
      </c>
      <c r="AQ89" s="99">
        <f ca="1" t="shared" si="156"/>
        <v>26</v>
      </c>
      <c r="AR89" s="99">
        <f ca="1" t="shared" si="157"/>
        <v>26</v>
      </c>
      <c r="AS89" s="99">
        <f ca="1" t="shared" si="158"/>
        <v>26</v>
      </c>
      <c r="AT89" s="99">
        <f ca="1" t="shared" si="159"/>
        <v>26</v>
      </c>
      <c r="AU89" s="99">
        <f ca="1" t="shared" si="160"/>
        <v>73</v>
      </c>
      <c r="AV89" s="99">
        <f ca="1" t="shared" si="161"/>
        <v>31</v>
      </c>
      <c r="AW89" s="99">
        <f ca="1" t="shared" si="162"/>
        <v>63</v>
      </c>
      <c r="AX89" s="99">
        <f ca="1" t="shared" si="163"/>
        <v>42</v>
      </c>
      <c r="AY89" s="99">
        <f ca="1" t="shared" si="164"/>
        <v>3145</v>
      </c>
      <c r="BA89" s="105">
        <v>85</v>
      </c>
      <c r="BB89" s="105">
        <f ca="1" t="shared" si="187"/>
        <v>65</v>
      </c>
      <c r="BC89" s="105">
        <f ca="1" t="shared" si="88"/>
        <v>46</v>
      </c>
      <c r="BD89" s="105">
        <f ca="1" t="shared" si="89"/>
        <v>33</v>
      </c>
      <c r="BE89" s="105">
        <f ca="1" t="shared" si="90"/>
        <v>33</v>
      </c>
      <c r="BF89" s="105">
        <f ca="1" t="shared" si="91"/>
        <v>33</v>
      </c>
      <c r="BG89" s="105">
        <f ca="1" t="shared" si="92"/>
        <v>33</v>
      </c>
      <c r="BH89" s="105">
        <f ca="1" t="shared" si="93"/>
        <v>94</v>
      </c>
      <c r="BI89" s="105">
        <f ca="1" t="shared" si="94"/>
        <v>40</v>
      </c>
      <c r="BJ89" s="105">
        <f ca="1" t="shared" si="95"/>
        <v>81</v>
      </c>
      <c r="BK89" s="105">
        <f ca="1" t="shared" si="96"/>
        <v>54</v>
      </c>
      <c r="BL89" s="105">
        <f ca="1" t="shared" si="97"/>
        <v>4032</v>
      </c>
      <c r="BN89" s="111">
        <v>85</v>
      </c>
      <c r="BO89" s="111">
        <f ca="1" t="shared" si="165"/>
        <v>84</v>
      </c>
      <c r="BP89" s="111">
        <f ca="1" t="shared" si="166"/>
        <v>59</v>
      </c>
      <c r="BQ89" s="111">
        <f ca="1" t="shared" si="167"/>
        <v>43</v>
      </c>
      <c r="BR89" s="111">
        <f ca="1" t="shared" si="168"/>
        <v>43</v>
      </c>
      <c r="BS89" s="111">
        <f ca="1" t="shared" si="169"/>
        <v>43</v>
      </c>
      <c r="BT89" s="111">
        <f ca="1" t="shared" si="170"/>
        <v>43</v>
      </c>
      <c r="BU89" s="111">
        <f ca="1" t="shared" si="171"/>
        <v>120</v>
      </c>
      <c r="BV89" s="111">
        <f ca="1" t="shared" si="172"/>
        <v>51</v>
      </c>
      <c r="BW89" s="111">
        <f ca="1" t="shared" si="173"/>
        <v>103</v>
      </c>
      <c r="BX89" s="111">
        <f ca="1" t="shared" si="174"/>
        <v>69</v>
      </c>
      <c r="BY89" s="111">
        <f ca="1" t="shared" si="175"/>
        <v>5161</v>
      </c>
      <c r="CA89" s="117">
        <v>85</v>
      </c>
      <c r="CB89" s="117">
        <f ca="1" t="shared" si="176"/>
        <v>110</v>
      </c>
      <c r="CC89" s="117">
        <f ca="1" t="shared" si="177"/>
        <v>78</v>
      </c>
      <c r="CD89" s="117">
        <f ca="1" t="shared" si="178"/>
        <v>56</v>
      </c>
      <c r="CE89" s="117">
        <f ca="1" t="shared" si="179"/>
        <v>56</v>
      </c>
      <c r="CF89" s="117">
        <f ca="1" t="shared" si="180"/>
        <v>56</v>
      </c>
      <c r="CG89" s="117">
        <f ca="1" t="shared" si="181"/>
        <v>56</v>
      </c>
      <c r="CH89" s="117">
        <f ca="1" t="shared" si="182"/>
        <v>157</v>
      </c>
      <c r="CI89" s="117">
        <f ca="1" t="shared" si="183"/>
        <v>67</v>
      </c>
      <c r="CJ89" s="117">
        <f ca="1" t="shared" si="184"/>
        <v>136</v>
      </c>
      <c r="CK89" s="117">
        <f ca="1" t="shared" si="185"/>
        <v>90</v>
      </c>
      <c r="CL89" s="117">
        <f ca="1" t="shared" si="186"/>
        <v>6774</v>
      </c>
    </row>
    <row r="90" ht="16.5" spans="1:90">
      <c r="A90" s="78">
        <v>86</v>
      </c>
      <c r="B90" s="78">
        <f ca="1" t="shared" si="122"/>
        <v>26</v>
      </c>
      <c r="C90" s="78">
        <f ca="1" t="shared" si="123"/>
        <v>18</v>
      </c>
      <c r="D90" s="78">
        <f ca="1" t="shared" si="124"/>
        <v>13</v>
      </c>
      <c r="E90" s="78">
        <f ca="1" t="shared" si="125"/>
        <v>13</v>
      </c>
      <c r="F90" s="78">
        <f ca="1" t="shared" si="126"/>
        <v>13</v>
      </c>
      <c r="G90" s="78">
        <f ca="1" t="shared" si="127"/>
        <v>13</v>
      </c>
      <c r="H90" s="78">
        <f ca="1" t="shared" si="128"/>
        <v>37</v>
      </c>
      <c r="I90" s="78">
        <f ca="1" t="shared" si="129"/>
        <v>16</v>
      </c>
      <c r="J90" s="78">
        <f ca="1" t="shared" si="130"/>
        <v>32</v>
      </c>
      <c r="K90" s="78">
        <f ca="1" t="shared" si="131"/>
        <v>22</v>
      </c>
      <c r="L90" s="78">
        <f ca="1" t="shared" si="132"/>
        <v>1613</v>
      </c>
      <c r="N90" s="87">
        <v>86</v>
      </c>
      <c r="O90" s="87">
        <f ca="1" t="shared" si="133"/>
        <v>33</v>
      </c>
      <c r="P90" s="87">
        <f ca="1" t="shared" si="134"/>
        <v>23</v>
      </c>
      <c r="Q90" s="87">
        <f ca="1" t="shared" si="135"/>
        <v>17</v>
      </c>
      <c r="R90" s="87">
        <f ca="1" t="shared" si="136"/>
        <v>17</v>
      </c>
      <c r="S90" s="87">
        <f ca="1" t="shared" si="137"/>
        <v>17</v>
      </c>
      <c r="T90" s="87">
        <f ca="1" t="shared" si="138"/>
        <v>17</v>
      </c>
      <c r="U90" s="87">
        <f ca="1" t="shared" si="139"/>
        <v>47</v>
      </c>
      <c r="V90" s="87">
        <f ca="1" t="shared" si="140"/>
        <v>20</v>
      </c>
      <c r="W90" s="87">
        <f ca="1" t="shared" si="141"/>
        <v>40</v>
      </c>
      <c r="X90" s="87">
        <f ca="1" t="shared" si="142"/>
        <v>27</v>
      </c>
      <c r="Y90" s="87">
        <f ca="1" t="shared" si="143"/>
        <v>2016</v>
      </c>
      <c r="AA90" s="93">
        <v>86</v>
      </c>
      <c r="AB90" s="93">
        <f ca="1" t="shared" si="144"/>
        <v>41</v>
      </c>
      <c r="AC90" s="93">
        <f ca="1" t="shared" si="145"/>
        <v>29</v>
      </c>
      <c r="AD90" s="93">
        <f ca="1" t="shared" si="146"/>
        <v>21</v>
      </c>
      <c r="AE90" s="93">
        <f ca="1" t="shared" si="147"/>
        <v>21</v>
      </c>
      <c r="AF90" s="93">
        <f ca="1" t="shared" si="148"/>
        <v>21</v>
      </c>
      <c r="AG90" s="93">
        <f ca="1" t="shared" si="149"/>
        <v>21</v>
      </c>
      <c r="AH90" s="93">
        <f ca="1" t="shared" si="150"/>
        <v>58</v>
      </c>
      <c r="AI90" s="93">
        <f ca="1" t="shared" si="151"/>
        <v>25</v>
      </c>
      <c r="AJ90" s="93">
        <f ca="1" t="shared" si="152"/>
        <v>50</v>
      </c>
      <c r="AK90" s="93">
        <f ca="1" t="shared" si="153"/>
        <v>33</v>
      </c>
      <c r="AL90" s="93">
        <f ca="1" t="shared" si="154"/>
        <v>2500</v>
      </c>
      <c r="AN90" s="99">
        <v>86</v>
      </c>
      <c r="AO90" s="99">
        <f ca="1">VLOOKUP(AN90,参照表!$A$1:参照表!$C$113,2,0)</f>
        <v>51</v>
      </c>
      <c r="AP90" s="99">
        <f ca="1" t="shared" si="155"/>
        <v>36</v>
      </c>
      <c r="AQ90" s="99">
        <f ca="1" t="shared" si="156"/>
        <v>26</v>
      </c>
      <c r="AR90" s="99">
        <f ca="1" t="shared" si="157"/>
        <v>26</v>
      </c>
      <c r="AS90" s="99">
        <f ca="1" t="shared" si="158"/>
        <v>26</v>
      </c>
      <c r="AT90" s="99">
        <f ca="1" t="shared" si="159"/>
        <v>26</v>
      </c>
      <c r="AU90" s="99">
        <f ca="1" t="shared" si="160"/>
        <v>73</v>
      </c>
      <c r="AV90" s="99">
        <f ca="1" t="shared" si="161"/>
        <v>31</v>
      </c>
      <c r="AW90" s="99">
        <f ca="1" t="shared" si="162"/>
        <v>63</v>
      </c>
      <c r="AX90" s="99">
        <f ca="1" t="shared" si="163"/>
        <v>42</v>
      </c>
      <c r="AY90" s="99">
        <f ca="1" t="shared" si="164"/>
        <v>3145</v>
      </c>
      <c r="BA90" s="105">
        <v>86</v>
      </c>
      <c r="BB90" s="105">
        <f ca="1" t="shared" si="187"/>
        <v>65</v>
      </c>
      <c r="BC90" s="105">
        <f ca="1" t="shared" si="88"/>
        <v>46</v>
      </c>
      <c r="BD90" s="105">
        <f ca="1" t="shared" si="89"/>
        <v>33</v>
      </c>
      <c r="BE90" s="105">
        <f ca="1" t="shared" si="90"/>
        <v>33</v>
      </c>
      <c r="BF90" s="105">
        <f ca="1" t="shared" si="91"/>
        <v>33</v>
      </c>
      <c r="BG90" s="105">
        <f ca="1" t="shared" si="92"/>
        <v>33</v>
      </c>
      <c r="BH90" s="105">
        <f ca="1" t="shared" si="93"/>
        <v>94</v>
      </c>
      <c r="BI90" s="105">
        <f ca="1" t="shared" si="94"/>
        <v>40</v>
      </c>
      <c r="BJ90" s="105">
        <f ca="1" t="shared" si="95"/>
        <v>81</v>
      </c>
      <c r="BK90" s="105">
        <f ca="1" t="shared" si="96"/>
        <v>54</v>
      </c>
      <c r="BL90" s="105">
        <f ca="1" t="shared" si="97"/>
        <v>4032</v>
      </c>
      <c r="BN90" s="111">
        <v>86</v>
      </c>
      <c r="BO90" s="111">
        <f ca="1" t="shared" si="165"/>
        <v>84</v>
      </c>
      <c r="BP90" s="111">
        <f ca="1" t="shared" si="166"/>
        <v>59</v>
      </c>
      <c r="BQ90" s="111">
        <f ca="1" t="shared" si="167"/>
        <v>43</v>
      </c>
      <c r="BR90" s="111">
        <f ca="1" t="shared" si="168"/>
        <v>43</v>
      </c>
      <c r="BS90" s="111">
        <f ca="1" t="shared" si="169"/>
        <v>43</v>
      </c>
      <c r="BT90" s="111">
        <f ca="1" t="shared" si="170"/>
        <v>43</v>
      </c>
      <c r="BU90" s="111">
        <f ca="1" t="shared" si="171"/>
        <v>120</v>
      </c>
      <c r="BV90" s="111">
        <f ca="1" t="shared" si="172"/>
        <v>51</v>
      </c>
      <c r="BW90" s="111">
        <f ca="1" t="shared" si="173"/>
        <v>103</v>
      </c>
      <c r="BX90" s="111">
        <f ca="1" t="shared" si="174"/>
        <v>69</v>
      </c>
      <c r="BY90" s="111">
        <f ca="1" t="shared" si="175"/>
        <v>5161</v>
      </c>
      <c r="CA90" s="117">
        <v>86</v>
      </c>
      <c r="CB90" s="117">
        <f ca="1" t="shared" si="176"/>
        <v>110</v>
      </c>
      <c r="CC90" s="117">
        <f ca="1" t="shared" si="177"/>
        <v>78</v>
      </c>
      <c r="CD90" s="117">
        <f ca="1" t="shared" si="178"/>
        <v>56</v>
      </c>
      <c r="CE90" s="117">
        <f ca="1" t="shared" si="179"/>
        <v>56</v>
      </c>
      <c r="CF90" s="117">
        <f ca="1" t="shared" si="180"/>
        <v>56</v>
      </c>
      <c r="CG90" s="117">
        <f ca="1" t="shared" si="181"/>
        <v>56</v>
      </c>
      <c r="CH90" s="117">
        <f ca="1" t="shared" si="182"/>
        <v>157</v>
      </c>
      <c r="CI90" s="117">
        <f ca="1" t="shared" si="183"/>
        <v>67</v>
      </c>
      <c r="CJ90" s="117">
        <f ca="1" t="shared" si="184"/>
        <v>136</v>
      </c>
      <c r="CK90" s="117">
        <f ca="1" t="shared" si="185"/>
        <v>90</v>
      </c>
      <c r="CL90" s="117">
        <f ca="1" t="shared" si="186"/>
        <v>6774</v>
      </c>
    </row>
    <row r="91" ht="16.5" spans="1:90">
      <c r="A91" s="78">
        <v>87</v>
      </c>
      <c r="B91" s="78">
        <f ca="1" t="shared" si="122"/>
        <v>26</v>
      </c>
      <c r="C91" s="78">
        <f ca="1" t="shared" si="123"/>
        <v>18</v>
      </c>
      <c r="D91" s="78">
        <f ca="1" t="shared" si="124"/>
        <v>13</v>
      </c>
      <c r="E91" s="78">
        <f ca="1" t="shared" si="125"/>
        <v>13</v>
      </c>
      <c r="F91" s="78">
        <f ca="1" t="shared" si="126"/>
        <v>13</v>
      </c>
      <c r="G91" s="78">
        <f ca="1" t="shared" si="127"/>
        <v>13</v>
      </c>
      <c r="H91" s="78">
        <f ca="1" t="shared" si="128"/>
        <v>37</v>
      </c>
      <c r="I91" s="78">
        <f ca="1" t="shared" si="129"/>
        <v>16</v>
      </c>
      <c r="J91" s="78">
        <f ca="1" t="shared" si="130"/>
        <v>32</v>
      </c>
      <c r="K91" s="78">
        <f ca="1" t="shared" si="131"/>
        <v>22</v>
      </c>
      <c r="L91" s="78">
        <f ca="1" t="shared" si="132"/>
        <v>1613</v>
      </c>
      <c r="N91" s="87">
        <v>87</v>
      </c>
      <c r="O91" s="87">
        <f ca="1" t="shared" si="133"/>
        <v>33</v>
      </c>
      <c r="P91" s="87">
        <f ca="1" t="shared" si="134"/>
        <v>23</v>
      </c>
      <c r="Q91" s="87">
        <f ca="1" t="shared" si="135"/>
        <v>17</v>
      </c>
      <c r="R91" s="87">
        <f ca="1" t="shared" si="136"/>
        <v>17</v>
      </c>
      <c r="S91" s="87">
        <f ca="1" t="shared" si="137"/>
        <v>17</v>
      </c>
      <c r="T91" s="87">
        <f ca="1" t="shared" si="138"/>
        <v>17</v>
      </c>
      <c r="U91" s="87">
        <f ca="1" t="shared" si="139"/>
        <v>47</v>
      </c>
      <c r="V91" s="87">
        <f ca="1" t="shared" si="140"/>
        <v>20</v>
      </c>
      <c r="W91" s="87">
        <f ca="1" t="shared" si="141"/>
        <v>40</v>
      </c>
      <c r="X91" s="87">
        <f ca="1" t="shared" si="142"/>
        <v>27</v>
      </c>
      <c r="Y91" s="87">
        <f ca="1" t="shared" si="143"/>
        <v>2016</v>
      </c>
      <c r="AA91" s="93">
        <v>87</v>
      </c>
      <c r="AB91" s="93">
        <f ca="1" t="shared" si="144"/>
        <v>41</v>
      </c>
      <c r="AC91" s="93">
        <f ca="1" t="shared" si="145"/>
        <v>29</v>
      </c>
      <c r="AD91" s="93">
        <f ca="1" t="shared" si="146"/>
        <v>21</v>
      </c>
      <c r="AE91" s="93">
        <f ca="1" t="shared" si="147"/>
        <v>21</v>
      </c>
      <c r="AF91" s="93">
        <f ca="1" t="shared" si="148"/>
        <v>21</v>
      </c>
      <c r="AG91" s="93">
        <f ca="1" t="shared" si="149"/>
        <v>21</v>
      </c>
      <c r="AH91" s="93">
        <f ca="1" t="shared" si="150"/>
        <v>58</v>
      </c>
      <c r="AI91" s="93">
        <f ca="1" t="shared" si="151"/>
        <v>25</v>
      </c>
      <c r="AJ91" s="93">
        <f ca="1" t="shared" si="152"/>
        <v>50</v>
      </c>
      <c r="AK91" s="93">
        <f ca="1" t="shared" si="153"/>
        <v>33</v>
      </c>
      <c r="AL91" s="93">
        <f ca="1" t="shared" si="154"/>
        <v>2500</v>
      </c>
      <c r="AN91" s="99">
        <v>87</v>
      </c>
      <c r="AO91" s="99">
        <f ca="1">VLOOKUP(AN91,参照表!$A$1:参照表!$C$113,2,0)</f>
        <v>51</v>
      </c>
      <c r="AP91" s="99">
        <f ca="1" t="shared" si="155"/>
        <v>36</v>
      </c>
      <c r="AQ91" s="99">
        <f ca="1" t="shared" si="156"/>
        <v>26</v>
      </c>
      <c r="AR91" s="99">
        <f ca="1" t="shared" si="157"/>
        <v>26</v>
      </c>
      <c r="AS91" s="99">
        <f ca="1" t="shared" si="158"/>
        <v>26</v>
      </c>
      <c r="AT91" s="99">
        <f ca="1" t="shared" si="159"/>
        <v>26</v>
      </c>
      <c r="AU91" s="99">
        <f ca="1" t="shared" si="160"/>
        <v>73</v>
      </c>
      <c r="AV91" s="99">
        <f ca="1" t="shared" si="161"/>
        <v>31</v>
      </c>
      <c r="AW91" s="99">
        <f ca="1" t="shared" si="162"/>
        <v>63</v>
      </c>
      <c r="AX91" s="99">
        <f ca="1" t="shared" si="163"/>
        <v>42</v>
      </c>
      <c r="AY91" s="99">
        <f ca="1" t="shared" si="164"/>
        <v>3145</v>
      </c>
      <c r="BA91" s="105">
        <v>87</v>
      </c>
      <c r="BB91" s="105">
        <f ca="1" t="shared" si="187"/>
        <v>65</v>
      </c>
      <c r="BC91" s="105">
        <f ca="1" t="shared" si="88"/>
        <v>46</v>
      </c>
      <c r="BD91" s="105">
        <f ca="1" t="shared" si="89"/>
        <v>33</v>
      </c>
      <c r="BE91" s="105">
        <f ca="1" t="shared" si="90"/>
        <v>33</v>
      </c>
      <c r="BF91" s="105">
        <f ca="1" t="shared" si="91"/>
        <v>33</v>
      </c>
      <c r="BG91" s="105">
        <f ca="1" t="shared" si="92"/>
        <v>33</v>
      </c>
      <c r="BH91" s="105">
        <f ca="1" t="shared" si="93"/>
        <v>94</v>
      </c>
      <c r="BI91" s="105">
        <f ca="1" t="shared" si="94"/>
        <v>40</v>
      </c>
      <c r="BJ91" s="105">
        <f ca="1" t="shared" si="95"/>
        <v>81</v>
      </c>
      <c r="BK91" s="105">
        <f ca="1" t="shared" si="96"/>
        <v>54</v>
      </c>
      <c r="BL91" s="105">
        <f ca="1" t="shared" si="97"/>
        <v>4032</v>
      </c>
      <c r="BN91" s="111">
        <v>87</v>
      </c>
      <c r="BO91" s="111">
        <f ca="1" t="shared" si="165"/>
        <v>84</v>
      </c>
      <c r="BP91" s="111">
        <f ca="1" t="shared" si="166"/>
        <v>59</v>
      </c>
      <c r="BQ91" s="111">
        <f ca="1" t="shared" si="167"/>
        <v>43</v>
      </c>
      <c r="BR91" s="111">
        <f ca="1" t="shared" si="168"/>
        <v>43</v>
      </c>
      <c r="BS91" s="111">
        <f ca="1" t="shared" si="169"/>
        <v>43</v>
      </c>
      <c r="BT91" s="111">
        <f ca="1" t="shared" si="170"/>
        <v>43</v>
      </c>
      <c r="BU91" s="111">
        <f ca="1" t="shared" si="171"/>
        <v>120</v>
      </c>
      <c r="BV91" s="111">
        <f ca="1" t="shared" si="172"/>
        <v>51</v>
      </c>
      <c r="BW91" s="111">
        <f ca="1" t="shared" si="173"/>
        <v>103</v>
      </c>
      <c r="BX91" s="111">
        <f ca="1" t="shared" si="174"/>
        <v>69</v>
      </c>
      <c r="BY91" s="111">
        <f ca="1" t="shared" si="175"/>
        <v>5161</v>
      </c>
      <c r="CA91" s="117">
        <v>87</v>
      </c>
      <c r="CB91" s="117">
        <f ca="1" t="shared" si="176"/>
        <v>110</v>
      </c>
      <c r="CC91" s="117">
        <f ca="1" t="shared" si="177"/>
        <v>78</v>
      </c>
      <c r="CD91" s="117">
        <f ca="1" t="shared" si="178"/>
        <v>56</v>
      </c>
      <c r="CE91" s="117">
        <f ca="1" t="shared" si="179"/>
        <v>56</v>
      </c>
      <c r="CF91" s="117">
        <f ca="1" t="shared" si="180"/>
        <v>56</v>
      </c>
      <c r="CG91" s="117">
        <f ca="1" t="shared" si="181"/>
        <v>56</v>
      </c>
      <c r="CH91" s="117">
        <f ca="1" t="shared" si="182"/>
        <v>157</v>
      </c>
      <c r="CI91" s="117">
        <f ca="1" t="shared" si="183"/>
        <v>67</v>
      </c>
      <c r="CJ91" s="117">
        <f ca="1" t="shared" si="184"/>
        <v>136</v>
      </c>
      <c r="CK91" s="117">
        <f ca="1" t="shared" si="185"/>
        <v>90</v>
      </c>
      <c r="CL91" s="117">
        <f ca="1" t="shared" si="186"/>
        <v>6774</v>
      </c>
    </row>
    <row r="92" ht="16.5" spans="1:90">
      <c r="A92" s="78">
        <v>88</v>
      </c>
      <c r="B92" s="78">
        <f ca="1" t="shared" si="122"/>
        <v>26</v>
      </c>
      <c r="C92" s="78">
        <f ca="1" t="shared" si="123"/>
        <v>18</v>
      </c>
      <c r="D92" s="78">
        <f ca="1" t="shared" si="124"/>
        <v>13</v>
      </c>
      <c r="E92" s="78">
        <f ca="1" t="shared" si="125"/>
        <v>13</v>
      </c>
      <c r="F92" s="78">
        <f ca="1" t="shared" si="126"/>
        <v>13</v>
      </c>
      <c r="G92" s="78">
        <f ca="1" t="shared" si="127"/>
        <v>13</v>
      </c>
      <c r="H92" s="78">
        <f ca="1" t="shared" si="128"/>
        <v>37</v>
      </c>
      <c r="I92" s="78">
        <f ca="1" t="shared" si="129"/>
        <v>16</v>
      </c>
      <c r="J92" s="78">
        <f ca="1" t="shared" si="130"/>
        <v>32</v>
      </c>
      <c r="K92" s="78">
        <f ca="1" t="shared" si="131"/>
        <v>22</v>
      </c>
      <c r="L92" s="78">
        <f ca="1" t="shared" si="132"/>
        <v>1613</v>
      </c>
      <c r="N92" s="87">
        <v>88</v>
      </c>
      <c r="O92" s="87">
        <f ca="1" t="shared" si="133"/>
        <v>33</v>
      </c>
      <c r="P92" s="87">
        <f ca="1" t="shared" si="134"/>
        <v>23</v>
      </c>
      <c r="Q92" s="87">
        <f ca="1" t="shared" si="135"/>
        <v>17</v>
      </c>
      <c r="R92" s="87">
        <f ca="1" t="shared" si="136"/>
        <v>17</v>
      </c>
      <c r="S92" s="87">
        <f ca="1" t="shared" si="137"/>
        <v>17</v>
      </c>
      <c r="T92" s="87">
        <f ca="1" t="shared" si="138"/>
        <v>17</v>
      </c>
      <c r="U92" s="87">
        <f ca="1" t="shared" si="139"/>
        <v>47</v>
      </c>
      <c r="V92" s="87">
        <f ca="1" t="shared" si="140"/>
        <v>20</v>
      </c>
      <c r="W92" s="87">
        <f ca="1" t="shared" si="141"/>
        <v>40</v>
      </c>
      <c r="X92" s="87">
        <f ca="1" t="shared" si="142"/>
        <v>27</v>
      </c>
      <c r="Y92" s="87">
        <f ca="1" t="shared" si="143"/>
        <v>2016</v>
      </c>
      <c r="AA92" s="93">
        <v>88</v>
      </c>
      <c r="AB92" s="93">
        <f ca="1" t="shared" si="144"/>
        <v>41</v>
      </c>
      <c r="AC92" s="93">
        <f ca="1" t="shared" si="145"/>
        <v>29</v>
      </c>
      <c r="AD92" s="93">
        <f ca="1" t="shared" si="146"/>
        <v>21</v>
      </c>
      <c r="AE92" s="93">
        <f ca="1" t="shared" si="147"/>
        <v>21</v>
      </c>
      <c r="AF92" s="93">
        <f ca="1" t="shared" si="148"/>
        <v>21</v>
      </c>
      <c r="AG92" s="93">
        <f ca="1" t="shared" si="149"/>
        <v>21</v>
      </c>
      <c r="AH92" s="93">
        <f ca="1" t="shared" si="150"/>
        <v>58</v>
      </c>
      <c r="AI92" s="93">
        <f ca="1" t="shared" si="151"/>
        <v>25</v>
      </c>
      <c r="AJ92" s="93">
        <f ca="1" t="shared" si="152"/>
        <v>50</v>
      </c>
      <c r="AK92" s="93">
        <f ca="1" t="shared" si="153"/>
        <v>33</v>
      </c>
      <c r="AL92" s="93">
        <f ca="1" t="shared" si="154"/>
        <v>2500</v>
      </c>
      <c r="AN92" s="99">
        <v>88</v>
      </c>
      <c r="AO92" s="99">
        <f ca="1">VLOOKUP(AN92,参照表!$A$1:参照表!$C$113,2,0)</f>
        <v>51</v>
      </c>
      <c r="AP92" s="99">
        <f ca="1" t="shared" si="155"/>
        <v>36</v>
      </c>
      <c r="AQ92" s="99">
        <f ca="1" t="shared" si="156"/>
        <v>26</v>
      </c>
      <c r="AR92" s="99">
        <f ca="1" t="shared" si="157"/>
        <v>26</v>
      </c>
      <c r="AS92" s="99">
        <f ca="1" t="shared" si="158"/>
        <v>26</v>
      </c>
      <c r="AT92" s="99">
        <f ca="1" t="shared" si="159"/>
        <v>26</v>
      </c>
      <c r="AU92" s="99">
        <f ca="1" t="shared" si="160"/>
        <v>73</v>
      </c>
      <c r="AV92" s="99">
        <f ca="1" t="shared" si="161"/>
        <v>31</v>
      </c>
      <c r="AW92" s="99">
        <f ca="1" t="shared" si="162"/>
        <v>63</v>
      </c>
      <c r="AX92" s="99">
        <f ca="1" t="shared" si="163"/>
        <v>42</v>
      </c>
      <c r="AY92" s="99">
        <f ca="1" t="shared" si="164"/>
        <v>3145</v>
      </c>
      <c r="BA92" s="105">
        <v>88</v>
      </c>
      <c r="BB92" s="105">
        <f ca="1" t="shared" si="187"/>
        <v>65</v>
      </c>
      <c r="BC92" s="105">
        <f ca="1" t="shared" si="88"/>
        <v>46</v>
      </c>
      <c r="BD92" s="105">
        <f ca="1" t="shared" si="89"/>
        <v>33</v>
      </c>
      <c r="BE92" s="105">
        <f ca="1" t="shared" si="90"/>
        <v>33</v>
      </c>
      <c r="BF92" s="105">
        <f ca="1" t="shared" si="91"/>
        <v>33</v>
      </c>
      <c r="BG92" s="105">
        <f ca="1" t="shared" si="92"/>
        <v>33</v>
      </c>
      <c r="BH92" s="105">
        <f ca="1" t="shared" si="93"/>
        <v>94</v>
      </c>
      <c r="BI92" s="105">
        <f ca="1" t="shared" si="94"/>
        <v>40</v>
      </c>
      <c r="BJ92" s="105">
        <f ca="1" t="shared" si="95"/>
        <v>81</v>
      </c>
      <c r="BK92" s="105">
        <f ca="1" t="shared" si="96"/>
        <v>54</v>
      </c>
      <c r="BL92" s="105">
        <f ca="1" t="shared" si="97"/>
        <v>4032</v>
      </c>
      <c r="BN92" s="111">
        <v>88</v>
      </c>
      <c r="BO92" s="111">
        <f ca="1" t="shared" si="165"/>
        <v>84</v>
      </c>
      <c r="BP92" s="111">
        <f ca="1" t="shared" si="166"/>
        <v>59</v>
      </c>
      <c r="BQ92" s="111">
        <f ca="1" t="shared" si="167"/>
        <v>43</v>
      </c>
      <c r="BR92" s="111">
        <f ca="1" t="shared" si="168"/>
        <v>43</v>
      </c>
      <c r="BS92" s="111">
        <f ca="1" t="shared" si="169"/>
        <v>43</v>
      </c>
      <c r="BT92" s="111">
        <f ca="1" t="shared" si="170"/>
        <v>43</v>
      </c>
      <c r="BU92" s="111">
        <f ca="1" t="shared" si="171"/>
        <v>120</v>
      </c>
      <c r="BV92" s="111">
        <f ca="1" t="shared" si="172"/>
        <v>51</v>
      </c>
      <c r="BW92" s="111">
        <f ca="1" t="shared" si="173"/>
        <v>103</v>
      </c>
      <c r="BX92" s="111">
        <f ca="1" t="shared" si="174"/>
        <v>69</v>
      </c>
      <c r="BY92" s="111">
        <f ca="1" t="shared" si="175"/>
        <v>5161</v>
      </c>
      <c r="CA92" s="117">
        <v>88</v>
      </c>
      <c r="CB92" s="117">
        <f ca="1" t="shared" si="176"/>
        <v>110</v>
      </c>
      <c r="CC92" s="117">
        <f ca="1" t="shared" si="177"/>
        <v>78</v>
      </c>
      <c r="CD92" s="117">
        <f ca="1" t="shared" si="178"/>
        <v>56</v>
      </c>
      <c r="CE92" s="117">
        <f ca="1" t="shared" si="179"/>
        <v>56</v>
      </c>
      <c r="CF92" s="117">
        <f ca="1" t="shared" si="180"/>
        <v>56</v>
      </c>
      <c r="CG92" s="117">
        <f ca="1" t="shared" si="181"/>
        <v>56</v>
      </c>
      <c r="CH92" s="117">
        <f ca="1" t="shared" si="182"/>
        <v>157</v>
      </c>
      <c r="CI92" s="117">
        <f ca="1" t="shared" si="183"/>
        <v>67</v>
      </c>
      <c r="CJ92" s="117">
        <f ca="1" t="shared" si="184"/>
        <v>136</v>
      </c>
      <c r="CK92" s="117">
        <f ca="1" t="shared" si="185"/>
        <v>90</v>
      </c>
      <c r="CL92" s="117">
        <f ca="1" t="shared" si="186"/>
        <v>6774</v>
      </c>
    </row>
    <row r="93" ht="16.5" spans="1:90">
      <c r="A93" s="78">
        <v>89</v>
      </c>
      <c r="B93" s="78">
        <f ca="1" t="shared" si="122"/>
        <v>26</v>
      </c>
      <c r="C93" s="78">
        <f ca="1" t="shared" si="123"/>
        <v>18</v>
      </c>
      <c r="D93" s="78">
        <f ca="1" t="shared" si="124"/>
        <v>13</v>
      </c>
      <c r="E93" s="78">
        <f ca="1" t="shared" si="125"/>
        <v>13</v>
      </c>
      <c r="F93" s="78">
        <f ca="1" t="shared" si="126"/>
        <v>13</v>
      </c>
      <c r="G93" s="78">
        <f ca="1" t="shared" si="127"/>
        <v>13</v>
      </c>
      <c r="H93" s="78">
        <f ca="1" t="shared" si="128"/>
        <v>37</v>
      </c>
      <c r="I93" s="78">
        <f ca="1" t="shared" si="129"/>
        <v>16</v>
      </c>
      <c r="J93" s="78">
        <f ca="1" t="shared" si="130"/>
        <v>32</v>
      </c>
      <c r="K93" s="78">
        <f ca="1" t="shared" si="131"/>
        <v>22</v>
      </c>
      <c r="L93" s="78">
        <f ca="1" t="shared" si="132"/>
        <v>1613</v>
      </c>
      <c r="N93" s="87">
        <v>89</v>
      </c>
      <c r="O93" s="87">
        <f ca="1" t="shared" si="133"/>
        <v>33</v>
      </c>
      <c r="P93" s="87">
        <f ca="1" t="shared" si="134"/>
        <v>23</v>
      </c>
      <c r="Q93" s="87">
        <f ca="1" t="shared" si="135"/>
        <v>17</v>
      </c>
      <c r="R93" s="87">
        <f ca="1" t="shared" si="136"/>
        <v>17</v>
      </c>
      <c r="S93" s="87">
        <f ca="1" t="shared" si="137"/>
        <v>17</v>
      </c>
      <c r="T93" s="87">
        <f ca="1" t="shared" si="138"/>
        <v>17</v>
      </c>
      <c r="U93" s="87">
        <f ca="1" t="shared" si="139"/>
        <v>47</v>
      </c>
      <c r="V93" s="87">
        <f ca="1" t="shared" si="140"/>
        <v>20</v>
      </c>
      <c r="W93" s="87">
        <f ca="1" t="shared" si="141"/>
        <v>40</v>
      </c>
      <c r="X93" s="87">
        <f ca="1" t="shared" si="142"/>
        <v>27</v>
      </c>
      <c r="Y93" s="87">
        <f ca="1" t="shared" si="143"/>
        <v>2016</v>
      </c>
      <c r="AA93" s="93">
        <v>89</v>
      </c>
      <c r="AB93" s="93">
        <f ca="1" t="shared" si="144"/>
        <v>41</v>
      </c>
      <c r="AC93" s="93">
        <f ca="1" t="shared" si="145"/>
        <v>29</v>
      </c>
      <c r="AD93" s="93">
        <f ca="1" t="shared" si="146"/>
        <v>21</v>
      </c>
      <c r="AE93" s="93">
        <f ca="1" t="shared" si="147"/>
        <v>21</v>
      </c>
      <c r="AF93" s="93">
        <f ca="1" t="shared" si="148"/>
        <v>21</v>
      </c>
      <c r="AG93" s="93">
        <f ca="1" t="shared" si="149"/>
        <v>21</v>
      </c>
      <c r="AH93" s="93">
        <f ca="1" t="shared" si="150"/>
        <v>58</v>
      </c>
      <c r="AI93" s="93">
        <f ca="1" t="shared" si="151"/>
        <v>25</v>
      </c>
      <c r="AJ93" s="93">
        <f ca="1" t="shared" si="152"/>
        <v>50</v>
      </c>
      <c r="AK93" s="93">
        <f ca="1" t="shared" si="153"/>
        <v>33</v>
      </c>
      <c r="AL93" s="93">
        <f ca="1" t="shared" si="154"/>
        <v>2500</v>
      </c>
      <c r="AN93" s="99">
        <v>89</v>
      </c>
      <c r="AO93" s="99">
        <f ca="1">VLOOKUP(AN93,参照表!$A$1:参照表!$C$113,2,0)</f>
        <v>51</v>
      </c>
      <c r="AP93" s="99">
        <f ca="1" t="shared" si="155"/>
        <v>36</v>
      </c>
      <c r="AQ93" s="99">
        <f ca="1" t="shared" si="156"/>
        <v>26</v>
      </c>
      <c r="AR93" s="99">
        <f ca="1" t="shared" si="157"/>
        <v>26</v>
      </c>
      <c r="AS93" s="99">
        <f ca="1" t="shared" si="158"/>
        <v>26</v>
      </c>
      <c r="AT93" s="99">
        <f ca="1" t="shared" si="159"/>
        <v>26</v>
      </c>
      <c r="AU93" s="99">
        <f ca="1" t="shared" si="160"/>
        <v>73</v>
      </c>
      <c r="AV93" s="99">
        <f ca="1" t="shared" si="161"/>
        <v>31</v>
      </c>
      <c r="AW93" s="99">
        <f ca="1" t="shared" si="162"/>
        <v>63</v>
      </c>
      <c r="AX93" s="99">
        <f ca="1" t="shared" si="163"/>
        <v>42</v>
      </c>
      <c r="AY93" s="99">
        <f ca="1" t="shared" si="164"/>
        <v>3145</v>
      </c>
      <c r="BA93" s="105">
        <v>89</v>
      </c>
      <c r="BB93" s="105">
        <f ca="1" t="shared" si="187"/>
        <v>65</v>
      </c>
      <c r="BC93" s="105">
        <f ca="1" t="shared" ref="BC93:BC154" si="188">ROUND(AP93/$AN$2*$BA$2,0)</f>
        <v>46</v>
      </c>
      <c r="BD93" s="105">
        <f ca="1" t="shared" ref="BD93:BD154" si="189">ROUND(AQ93/$AN$2*$BA$2,0)</f>
        <v>33</v>
      </c>
      <c r="BE93" s="105">
        <f ca="1" t="shared" ref="BE93:BE154" si="190">ROUND(AR93/$AN$2*$BA$2,0)</f>
        <v>33</v>
      </c>
      <c r="BF93" s="105">
        <f ca="1" t="shared" ref="BF93:BF154" si="191">ROUND(AS93/$AN$2*$BA$2,0)</f>
        <v>33</v>
      </c>
      <c r="BG93" s="105">
        <f ca="1" t="shared" ref="BG93:BG154" si="192">ROUND(AT93/$AN$2*$BA$2,0)</f>
        <v>33</v>
      </c>
      <c r="BH93" s="105">
        <f ca="1" t="shared" ref="BH93:BH154" si="193">ROUND(AU93/$AN$2*$BA$2,0)</f>
        <v>94</v>
      </c>
      <c r="BI93" s="105">
        <f ca="1" t="shared" ref="BI93:BI154" si="194">ROUND(AV93/$AN$2*$BA$2,0)</f>
        <v>40</v>
      </c>
      <c r="BJ93" s="105">
        <f ca="1" t="shared" ref="BJ93:BJ154" si="195">ROUND(AW93/$AN$2*$BA$2,0)</f>
        <v>81</v>
      </c>
      <c r="BK93" s="105">
        <f ca="1" t="shared" ref="BK93:BK154" si="196">ROUND(AX93/$AN$2*$BA$2,0)</f>
        <v>54</v>
      </c>
      <c r="BL93" s="105">
        <f ca="1" t="shared" ref="BL93:BL154" si="197">ROUND(AY93/$AN$2*$BA$2,0)</f>
        <v>4032</v>
      </c>
      <c r="BN93" s="111">
        <v>89</v>
      </c>
      <c r="BO93" s="111">
        <f ca="1" t="shared" si="165"/>
        <v>84</v>
      </c>
      <c r="BP93" s="111">
        <f ca="1" t="shared" si="166"/>
        <v>59</v>
      </c>
      <c r="BQ93" s="111">
        <f ca="1" t="shared" si="167"/>
        <v>43</v>
      </c>
      <c r="BR93" s="111">
        <f ca="1" t="shared" si="168"/>
        <v>43</v>
      </c>
      <c r="BS93" s="111">
        <f ca="1" t="shared" si="169"/>
        <v>43</v>
      </c>
      <c r="BT93" s="111">
        <f ca="1" t="shared" si="170"/>
        <v>43</v>
      </c>
      <c r="BU93" s="111">
        <f ca="1" t="shared" si="171"/>
        <v>120</v>
      </c>
      <c r="BV93" s="111">
        <f ca="1" t="shared" si="172"/>
        <v>51</v>
      </c>
      <c r="BW93" s="111">
        <f ca="1" t="shared" si="173"/>
        <v>103</v>
      </c>
      <c r="BX93" s="111">
        <f ca="1" t="shared" si="174"/>
        <v>69</v>
      </c>
      <c r="BY93" s="111">
        <f ca="1" t="shared" si="175"/>
        <v>5161</v>
      </c>
      <c r="CA93" s="117">
        <v>89</v>
      </c>
      <c r="CB93" s="117">
        <f ca="1" t="shared" si="176"/>
        <v>110</v>
      </c>
      <c r="CC93" s="117">
        <f ca="1" t="shared" si="177"/>
        <v>78</v>
      </c>
      <c r="CD93" s="117">
        <f ca="1" t="shared" si="178"/>
        <v>56</v>
      </c>
      <c r="CE93" s="117">
        <f ca="1" t="shared" si="179"/>
        <v>56</v>
      </c>
      <c r="CF93" s="117">
        <f ca="1" t="shared" si="180"/>
        <v>56</v>
      </c>
      <c r="CG93" s="117">
        <f ca="1" t="shared" si="181"/>
        <v>56</v>
      </c>
      <c r="CH93" s="117">
        <f ca="1" t="shared" si="182"/>
        <v>157</v>
      </c>
      <c r="CI93" s="117">
        <f ca="1" t="shared" si="183"/>
        <v>67</v>
      </c>
      <c r="CJ93" s="117">
        <f ca="1" t="shared" si="184"/>
        <v>136</v>
      </c>
      <c r="CK93" s="117">
        <f ca="1" t="shared" si="185"/>
        <v>90</v>
      </c>
      <c r="CL93" s="117">
        <f ca="1" t="shared" si="186"/>
        <v>6774</v>
      </c>
    </row>
    <row r="94" ht="16.5" spans="1:90">
      <c r="A94" s="78">
        <v>90</v>
      </c>
      <c r="B94" s="78">
        <f ca="1" t="shared" si="122"/>
        <v>28</v>
      </c>
      <c r="C94" s="78">
        <f ca="1" t="shared" si="123"/>
        <v>19</v>
      </c>
      <c r="D94" s="78">
        <f ca="1" t="shared" si="124"/>
        <v>14</v>
      </c>
      <c r="E94" s="78">
        <f ca="1" t="shared" si="125"/>
        <v>14</v>
      </c>
      <c r="F94" s="78">
        <f ca="1" t="shared" si="126"/>
        <v>14</v>
      </c>
      <c r="G94" s="78">
        <f ca="1" t="shared" si="127"/>
        <v>14</v>
      </c>
      <c r="H94" s="78">
        <f ca="1" t="shared" si="128"/>
        <v>40</v>
      </c>
      <c r="I94" s="78">
        <f ca="1" t="shared" si="129"/>
        <v>17</v>
      </c>
      <c r="J94" s="78">
        <f ca="1" t="shared" si="130"/>
        <v>34</v>
      </c>
      <c r="K94" s="78">
        <f ca="1" t="shared" si="131"/>
        <v>23</v>
      </c>
      <c r="L94" s="78">
        <f ca="1" t="shared" si="132"/>
        <v>1708</v>
      </c>
      <c r="N94" s="87">
        <v>90</v>
      </c>
      <c r="O94" s="87">
        <f ca="1" t="shared" si="133"/>
        <v>35</v>
      </c>
      <c r="P94" s="87">
        <f ca="1" t="shared" si="134"/>
        <v>24</v>
      </c>
      <c r="Q94" s="87">
        <f ca="1" t="shared" si="135"/>
        <v>17</v>
      </c>
      <c r="R94" s="87">
        <f ca="1" t="shared" si="136"/>
        <v>17</v>
      </c>
      <c r="S94" s="87">
        <f ca="1" t="shared" si="137"/>
        <v>17</v>
      </c>
      <c r="T94" s="87">
        <f ca="1" t="shared" si="138"/>
        <v>17</v>
      </c>
      <c r="U94" s="87">
        <f ca="1" t="shared" si="139"/>
        <v>50</v>
      </c>
      <c r="V94" s="87">
        <f ca="1" t="shared" si="140"/>
        <v>21</v>
      </c>
      <c r="W94" s="87">
        <f ca="1" t="shared" si="141"/>
        <v>43</v>
      </c>
      <c r="X94" s="87">
        <f ca="1" t="shared" si="142"/>
        <v>29</v>
      </c>
      <c r="Y94" s="87">
        <f ca="1" t="shared" si="143"/>
        <v>2135</v>
      </c>
      <c r="AA94" s="93">
        <v>90</v>
      </c>
      <c r="AB94" s="93">
        <f ca="1" t="shared" si="144"/>
        <v>43</v>
      </c>
      <c r="AC94" s="93">
        <f ca="1" t="shared" si="145"/>
        <v>30</v>
      </c>
      <c r="AD94" s="93">
        <f ca="1" t="shared" si="146"/>
        <v>21</v>
      </c>
      <c r="AE94" s="93">
        <f ca="1" t="shared" si="147"/>
        <v>21</v>
      </c>
      <c r="AF94" s="93">
        <f ca="1" t="shared" si="148"/>
        <v>21</v>
      </c>
      <c r="AG94" s="93">
        <f ca="1" t="shared" si="149"/>
        <v>21</v>
      </c>
      <c r="AH94" s="93">
        <f ca="1" t="shared" si="150"/>
        <v>62</v>
      </c>
      <c r="AI94" s="93">
        <f ca="1" t="shared" si="151"/>
        <v>26</v>
      </c>
      <c r="AJ94" s="93">
        <f ca="1" t="shared" si="152"/>
        <v>53</v>
      </c>
      <c r="AK94" s="93">
        <f ca="1" t="shared" si="153"/>
        <v>36</v>
      </c>
      <c r="AL94" s="93">
        <f ca="1" t="shared" si="154"/>
        <v>2647</v>
      </c>
      <c r="AN94" s="99">
        <v>90</v>
      </c>
      <c r="AO94" s="99">
        <f ca="1">VLOOKUP(AN94,参照表!$A$1:参照表!$C$113,2,0)</f>
        <v>54</v>
      </c>
      <c r="AP94" s="99">
        <f ca="1" t="shared" si="155"/>
        <v>38</v>
      </c>
      <c r="AQ94" s="99">
        <f ca="1" t="shared" si="156"/>
        <v>27</v>
      </c>
      <c r="AR94" s="99">
        <f ca="1" t="shared" si="157"/>
        <v>27</v>
      </c>
      <c r="AS94" s="99">
        <f ca="1" t="shared" si="158"/>
        <v>27</v>
      </c>
      <c r="AT94" s="99">
        <f ca="1" t="shared" si="159"/>
        <v>27</v>
      </c>
      <c r="AU94" s="99">
        <f ca="1" t="shared" si="160"/>
        <v>78</v>
      </c>
      <c r="AV94" s="99">
        <f ca="1" t="shared" si="161"/>
        <v>33</v>
      </c>
      <c r="AW94" s="99">
        <f ca="1" t="shared" si="162"/>
        <v>67</v>
      </c>
      <c r="AX94" s="99">
        <f ca="1" t="shared" si="163"/>
        <v>45</v>
      </c>
      <c r="AY94" s="99">
        <f ca="1" t="shared" si="164"/>
        <v>3330</v>
      </c>
      <c r="BA94" s="105">
        <v>90</v>
      </c>
      <c r="BB94" s="105">
        <f ca="1" t="shared" si="187"/>
        <v>69</v>
      </c>
      <c r="BC94" s="105">
        <f ca="1" t="shared" si="188"/>
        <v>49</v>
      </c>
      <c r="BD94" s="105">
        <f ca="1" t="shared" si="189"/>
        <v>35</v>
      </c>
      <c r="BE94" s="105">
        <f ca="1" t="shared" si="190"/>
        <v>35</v>
      </c>
      <c r="BF94" s="105">
        <f ca="1" t="shared" si="191"/>
        <v>35</v>
      </c>
      <c r="BG94" s="105">
        <f ca="1" t="shared" si="192"/>
        <v>35</v>
      </c>
      <c r="BH94" s="105">
        <f ca="1" t="shared" si="193"/>
        <v>100</v>
      </c>
      <c r="BI94" s="105">
        <f ca="1" t="shared" si="194"/>
        <v>42</v>
      </c>
      <c r="BJ94" s="105">
        <f ca="1" t="shared" si="195"/>
        <v>86</v>
      </c>
      <c r="BK94" s="105">
        <f ca="1" t="shared" si="196"/>
        <v>58</v>
      </c>
      <c r="BL94" s="105">
        <f ca="1" t="shared" si="197"/>
        <v>4269</v>
      </c>
      <c r="BN94" s="111">
        <v>90</v>
      </c>
      <c r="BO94" s="111">
        <f ca="1" t="shared" si="165"/>
        <v>89</v>
      </c>
      <c r="BP94" s="111">
        <f ca="1" t="shared" si="166"/>
        <v>62</v>
      </c>
      <c r="BQ94" s="111">
        <f ca="1" t="shared" si="167"/>
        <v>44</v>
      </c>
      <c r="BR94" s="111">
        <f ca="1" t="shared" si="168"/>
        <v>44</v>
      </c>
      <c r="BS94" s="111">
        <f ca="1" t="shared" si="169"/>
        <v>44</v>
      </c>
      <c r="BT94" s="111">
        <f ca="1" t="shared" si="170"/>
        <v>44</v>
      </c>
      <c r="BU94" s="111">
        <f ca="1" t="shared" si="171"/>
        <v>128</v>
      </c>
      <c r="BV94" s="111">
        <f ca="1" t="shared" si="172"/>
        <v>54</v>
      </c>
      <c r="BW94" s="111">
        <f ca="1" t="shared" si="173"/>
        <v>110</v>
      </c>
      <c r="BX94" s="111">
        <f ca="1" t="shared" si="174"/>
        <v>74</v>
      </c>
      <c r="BY94" s="111">
        <f ca="1" t="shared" si="175"/>
        <v>5465</v>
      </c>
      <c r="CA94" s="117">
        <v>90</v>
      </c>
      <c r="CB94" s="117">
        <f ca="1" t="shared" si="176"/>
        <v>116</v>
      </c>
      <c r="CC94" s="117">
        <f ca="1" t="shared" si="177"/>
        <v>82</v>
      </c>
      <c r="CD94" s="117">
        <f ca="1" t="shared" si="178"/>
        <v>58</v>
      </c>
      <c r="CE94" s="117">
        <f ca="1" t="shared" si="179"/>
        <v>58</v>
      </c>
      <c r="CF94" s="117">
        <f ca="1" t="shared" si="180"/>
        <v>58</v>
      </c>
      <c r="CG94" s="117">
        <f ca="1" t="shared" si="181"/>
        <v>58</v>
      </c>
      <c r="CH94" s="117">
        <f ca="1" t="shared" si="182"/>
        <v>168</v>
      </c>
      <c r="CI94" s="117">
        <f ca="1" t="shared" si="183"/>
        <v>71</v>
      </c>
      <c r="CJ94" s="117">
        <f ca="1" t="shared" si="184"/>
        <v>144</v>
      </c>
      <c r="CK94" s="117">
        <f ca="1" t="shared" si="185"/>
        <v>97</v>
      </c>
      <c r="CL94" s="117">
        <f ca="1" t="shared" si="186"/>
        <v>7172</v>
      </c>
    </row>
    <row r="95" ht="16.5" spans="1:90">
      <c r="A95" s="78">
        <v>91</v>
      </c>
      <c r="B95" s="78">
        <f ca="1" t="shared" si="122"/>
        <v>28</v>
      </c>
      <c r="C95" s="78">
        <f ca="1" t="shared" si="123"/>
        <v>19</v>
      </c>
      <c r="D95" s="78">
        <f ca="1" t="shared" si="124"/>
        <v>14</v>
      </c>
      <c r="E95" s="78">
        <f ca="1" t="shared" si="125"/>
        <v>14</v>
      </c>
      <c r="F95" s="78">
        <f ca="1" t="shared" si="126"/>
        <v>14</v>
      </c>
      <c r="G95" s="78">
        <f ca="1" t="shared" si="127"/>
        <v>14</v>
      </c>
      <c r="H95" s="78">
        <f ca="1" t="shared" si="128"/>
        <v>40</v>
      </c>
      <c r="I95" s="78">
        <f ca="1" t="shared" si="129"/>
        <v>17</v>
      </c>
      <c r="J95" s="78">
        <f ca="1" t="shared" si="130"/>
        <v>34</v>
      </c>
      <c r="K95" s="78">
        <f ca="1" t="shared" si="131"/>
        <v>23</v>
      </c>
      <c r="L95" s="78">
        <f ca="1" t="shared" si="132"/>
        <v>1708</v>
      </c>
      <c r="N95" s="87">
        <v>91</v>
      </c>
      <c r="O95" s="87">
        <f ca="1" t="shared" si="133"/>
        <v>35</v>
      </c>
      <c r="P95" s="87">
        <f ca="1" t="shared" si="134"/>
        <v>24</v>
      </c>
      <c r="Q95" s="87">
        <f ca="1" t="shared" si="135"/>
        <v>17</v>
      </c>
      <c r="R95" s="87">
        <f ca="1" t="shared" si="136"/>
        <v>17</v>
      </c>
      <c r="S95" s="87">
        <f ca="1" t="shared" si="137"/>
        <v>17</v>
      </c>
      <c r="T95" s="87">
        <f ca="1" t="shared" si="138"/>
        <v>17</v>
      </c>
      <c r="U95" s="87">
        <f ca="1" t="shared" si="139"/>
        <v>50</v>
      </c>
      <c r="V95" s="87">
        <f ca="1" t="shared" si="140"/>
        <v>21</v>
      </c>
      <c r="W95" s="87">
        <f ca="1" t="shared" si="141"/>
        <v>43</v>
      </c>
      <c r="X95" s="87">
        <f ca="1" t="shared" si="142"/>
        <v>29</v>
      </c>
      <c r="Y95" s="87">
        <f ca="1" t="shared" si="143"/>
        <v>2135</v>
      </c>
      <c r="AA95" s="93">
        <v>91</v>
      </c>
      <c r="AB95" s="93">
        <f ca="1" t="shared" si="144"/>
        <v>43</v>
      </c>
      <c r="AC95" s="93">
        <f ca="1" t="shared" si="145"/>
        <v>30</v>
      </c>
      <c r="AD95" s="93">
        <f ca="1" t="shared" si="146"/>
        <v>21</v>
      </c>
      <c r="AE95" s="93">
        <f ca="1" t="shared" si="147"/>
        <v>21</v>
      </c>
      <c r="AF95" s="93">
        <f ca="1" t="shared" si="148"/>
        <v>21</v>
      </c>
      <c r="AG95" s="93">
        <f ca="1" t="shared" si="149"/>
        <v>21</v>
      </c>
      <c r="AH95" s="93">
        <f ca="1" t="shared" si="150"/>
        <v>62</v>
      </c>
      <c r="AI95" s="93">
        <f ca="1" t="shared" si="151"/>
        <v>26</v>
      </c>
      <c r="AJ95" s="93">
        <f ca="1" t="shared" si="152"/>
        <v>53</v>
      </c>
      <c r="AK95" s="93">
        <f ca="1" t="shared" si="153"/>
        <v>36</v>
      </c>
      <c r="AL95" s="93">
        <f ca="1" t="shared" si="154"/>
        <v>2647</v>
      </c>
      <c r="AN95" s="99">
        <v>91</v>
      </c>
      <c r="AO95" s="99">
        <f ca="1">VLOOKUP(AN95,参照表!$A$1:参照表!$C$113,2,0)</f>
        <v>54</v>
      </c>
      <c r="AP95" s="99">
        <f ca="1" t="shared" si="155"/>
        <v>38</v>
      </c>
      <c r="AQ95" s="99">
        <f ca="1" t="shared" si="156"/>
        <v>27</v>
      </c>
      <c r="AR95" s="99">
        <f ca="1" t="shared" si="157"/>
        <v>27</v>
      </c>
      <c r="AS95" s="99">
        <f ca="1" t="shared" si="158"/>
        <v>27</v>
      </c>
      <c r="AT95" s="99">
        <f ca="1" t="shared" si="159"/>
        <v>27</v>
      </c>
      <c r="AU95" s="99">
        <f ca="1" t="shared" si="160"/>
        <v>78</v>
      </c>
      <c r="AV95" s="99">
        <f ca="1" t="shared" si="161"/>
        <v>33</v>
      </c>
      <c r="AW95" s="99">
        <f ca="1" t="shared" si="162"/>
        <v>67</v>
      </c>
      <c r="AX95" s="99">
        <f ca="1" t="shared" si="163"/>
        <v>45</v>
      </c>
      <c r="AY95" s="99">
        <f ca="1" t="shared" si="164"/>
        <v>3330</v>
      </c>
      <c r="BA95" s="105">
        <v>91</v>
      </c>
      <c r="BB95" s="105">
        <f ca="1" t="shared" si="187"/>
        <v>69</v>
      </c>
      <c r="BC95" s="105">
        <f ca="1" t="shared" si="188"/>
        <v>49</v>
      </c>
      <c r="BD95" s="105">
        <f ca="1" t="shared" si="189"/>
        <v>35</v>
      </c>
      <c r="BE95" s="105">
        <f ca="1" t="shared" si="190"/>
        <v>35</v>
      </c>
      <c r="BF95" s="105">
        <f ca="1" t="shared" si="191"/>
        <v>35</v>
      </c>
      <c r="BG95" s="105">
        <f ca="1" t="shared" si="192"/>
        <v>35</v>
      </c>
      <c r="BH95" s="105">
        <f ca="1" t="shared" si="193"/>
        <v>100</v>
      </c>
      <c r="BI95" s="105">
        <f ca="1" t="shared" si="194"/>
        <v>42</v>
      </c>
      <c r="BJ95" s="105">
        <f ca="1" t="shared" si="195"/>
        <v>86</v>
      </c>
      <c r="BK95" s="105">
        <f ca="1" t="shared" si="196"/>
        <v>58</v>
      </c>
      <c r="BL95" s="105">
        <f ca="1" t="shared" si="197"/>
        <v>4269</v>
      </c>
      <c r="BN95" s="111">
        <v>91</v>
      </c>
      <c r="BO95" s="111">
        <f ca="1" t="shared" si="165"/>
        <v>89</v>
      </c>
      <c r="BP95" s="111">
        <f ca="1" t="shared" si="166"/>
        <v>62</v>
      </c>
      <c r="BQ95" s="111">
        <f ca="1" t="shared" si="167"/>
        <v>44</v>
      </c>
      <c r="BR95" s="111">
        <f ca="1" t="shared" si="168"/>
        <v>44</v>
      </c>
      <c r="BS95" s="111">
        <f ca="1" t="shared" si="169"/>
        <v>44</v>
      </c>
      <c r="BT95" s="111">
        <f ca="1" t="shared" si="170"/>
        <v>44</v>
      </c>
      <c r="BU95" s="111">
        <f ca="1" t="shared" si="171"/>
        <v>128</v>
      </c>
      <c r="BV95" s="111">
        <f ca="1" t="shared" si="172"/>
        <v>54</v>
      </c>
      <c r="BW95" s="111">
        <f ca="1" t="shared" si="173"/>
        <v>110</v>
      </c>
      <c r="BX95" s="111">
        <f ca="1" t="shared" si="174"/>
        <v>74</v>
      </c>
      <c r="BY95" s="111">
        <f ca="1" t="shared" si="175"/>
        <v>5465</v>
      </c>
      <c r="CA95" s="117">
        <v>91</v>
      </c>
      <c r="CB95" s="117">
        <f ca="1" t="shared" si="176"/>
        <v>116</v>
      </c>
      <c r="CC95" s="117">
        <f ca="1" t="shared" si="177"/>
        <v>82</v>
      </c>
      <c r="CD95" s="117">
        <f ca="1" t="shared" si="178"/>
        <v>58</v>
      </c>
      <c r="CE95" s="117">
        <f ca="1" t="shared" si="179"/>
        <v>58</v>
      </c>
      <c r="CF95" s="117">
        <f ca="1" t="shared" si="180"/>
        <v>58</v>
      </c>
      <c r="CG95" s="117">
        <f ca="1" t="shared" si="181"/>
        <v>58</v>
      </c>
      <c r="CH95" s="117">
        <f ca="1" t="shared" si="182"/>
        <v>168</v>
      </c>
      <c r="CI95" s="117">
        <f ca="1" t="shared" si="183"/>
        <v>71</v>
      </c>
      <c r="CJ95" s="117">
        <f ca="1" t="shared" si="184"/>
        <v>144</v>
      </c>
      <c r="CK95" s="117">
        <f ca="1" t="shared" si="185"/>
        <v>97</v>
      </c>
      <c r="CL95" s="117">
        <f ca="1" t="shared" si="186"/>
        <v>7172</v>
      </c>
    </row>
    <row r="96" ht="16.5" spans="1:90">
      <c r="A96" s="78">
        <v>92</v>
      </c>
      <c r="B96" s="78">
        <f ca="1" t="shared" si="122"/>
        <v>28</v>
      </c>
      <c r="C96" s="78">
        <f ca="1" t="shared" si="123"/>
        <v>19</v>
      </c>
      <c r="D96" s="78">
        <f ca="1" t="shared" si="124"/>
        <v>14</v>
      </c>
      <c r="E96" s="78">
        <f ca="1" t="shared" si="125"/>
        <v>14</v>
      </c>
      <c r="F96" s="78">
        <f ca="1" t="shared" si="126"/>
        <v>14</v>
      </c>
      <c r="G96" s="78">
        <f ca="1" t="shared" si="127"/>
        <v>14</v>
      </c>
      <c r="H96" s="78">
        <f ca="1" t="shared" si="128"/>
        <v>40</v>
      </c>
      <c r="I96" s="78">
        <f ca="1" t="shared" si="129"/>
        <v>17</v>
      </c>
      <c r="J96" s="78">
        <f ca="1" t="shared" si="130"/>
        <v>34</v>
      </c>
      <c r="K96" s="78">
        <f ca="1" t="shared" si="131"/>
        <v>23</v>
      </c>
      <c r="L96" s="78">
        <f ca="1" t="shared" si="132"/>
        <v>1708</v>
      </c>
      <c r="N96" s="87">
        <v>92</v>
      </c>
      <c r="O96" s="87">
        <f ca="1" t="shared" si="133"/>
        <v>35</v>
      </c>
      <c r="P96" s="87">
        <f ca="1" t="shared" si="134"/>
        <v>24</v>
      </c>
      <c r="Q96" s="87">
        <f ca="1" t="shared" si="135"/>
        <v>17</v>
      </c>
      <c r="R96" s="87">
        <f ca="1" t="shared" si="136"/>
        <v>17</v>
      </c>
      <c r="S96" s="87">
        <f ca="1" t="shared" si="137"/>
        <v>17</v>
      </c>
      <c r="T96" s="87">
        <f ca="1" t="shared" si="138"/>
        <v>17</v>
      </c>
      <c r="U96" s="87">
        <f ca="1" t="shared" si="139"/>
        <v>50</v>
      </c>
      <c r="V96" s="87">
        <f ca="1" t="shared" si="140"/>
        <v>21</v>
      </c>
      <c r="W96" s="87">
        <f ca="1" t="shared" si="141"/>
        <v>43</v>
      </c>
      <c r="X96" s="87">
        <f ca="1" t="shared" si="142"/>
        <v>29</v>
      </c>
      <c r="Y96" s="87">
        <f ca="1" t="shared" si="143"/>
        <v>2135</v>
      </c>
      <c r="AA96" s="93">
        <v>92</v>
      </c>
      <c r="AB96" s="93">
        <f ca="1" t="shared" si="144"/>
        <v>43</v>
      </c>
      <c r="AC96" s="93">
        <f ca="1" t="shared" si="145"/>
        <v>30</v>
      </c>
      <c r="AD96" s="93">
        <f ca="1" t="shared" si="146"/>
        <v>21</v>
      </c>
      <c r="AE96" s="93">
        <f ca="1" t="shared" si="147"/>
        <v>21</v>
      </c>
      <c r="AF96" s="93">
        <f ca="1" t="shared" si="148"/>
        <v>21</v>
      </c>
      <c r="AG96" s="93">
        <f ca="1" t="shared" si="149"/>
        <v>21</v>
      </c>
      <c r="AH96" s="93">
        <f ca="1" t="shared" si="150"/>
        <v>62</v>
      </c>
      <c r="AI96" s="93">
        <f ca="1" t="shared" si="151"/>
        <v>26</v>
      </c>
      <c r="AJ96" s="93">
        <f ca="1" t="shared" si="152"/>
        <v>53</v>
      </c>
      <c r="AK96" s="93">
        <f ca="1" t="shared" si="153"/>
        <v>36</v>
      </c>
      <c r="AL96" s="93">
        <f ca="1" t="shared" si="154"/>
        <v>2647</v>
      </c>
      <c r="AN96" s="99">
        <v>92</v>
      </c>
      <c r="AO96" s="99">
        <f ca="1">VLOOKUP(AN96,参照表!$A$1:参照表!$C$113,2,0)</f>
        <v>54</v>
      </c>
      <c r="AP96" s="99">
        <f ca="1" t="shared" si="155"/>
        <v>38</v>
      </c>
      <c r="AQ96" s="99">
        <f ca="1" t="shared" si="156"/>
        <v>27</v>
      </c>
      <c r="AR96" s="99">
        <f ca="1" t="shared" si="157"/>
        <v>27</v>
      </c>
      <c r="AS96" s="99">
        <f ca="1" t="shared" si="158"/>
        <v>27</v>
      </c>
      <c r="AT96" s="99">
        <f ca="1" t="shared" si="159"/>
        <v>27</v>
      </c>
      <c r="AU96" s="99">
        <f ca="1" t="shared" si="160"/>
        <v>78</v>
      </c>
      <c r="AV96" s="99">
        <f ca="1" t="shared" si="161"/>
        <v>33</v>
      </c>
      <c r="AW96" s="99">
        <f ca="1" t="shared" si="162"/>
        <v>67</v>
      </c>
      <c r="AX96" s="99">
        <f ca="1" t="shared" si="163"/>
        <v>45</v>
      </c>
      <c r="AY96" s="99">
        <f ca="1" t="shared" si="164"/>
        <v>3330</v>
      </c>
      <c r="BA96" s="105">
        <v>92</v>
      </c>
      <c r="BB96" s="105">
        <f ca="1" t="shared" si="187"/>
        <v>69</v>
      </c>
      <c r="BC96" s="105">
        <f ca="1" t="shared" si="188"/>
        <v>49</v>
      </c>
      <c r="BD96" s="105">
        <f ca="1" t="shared" si="189"/>
        <v>35</v>
      </c>
      <c r="BE96" s="105">
        <f ca="1" t="shared" si="190"/>
        <v>35</v>
      </c>
      <c r="BF96" s="105">
        <f ca="1" t="shared" si="191"/>
        <v>35</v>
      </c>
      <c r="BG96" s="105">
        <f ca="1" t="shared" si="192"/>
        <v>35</v>
      </c>
      <c r="BH96" s="105">
        <f ca="1" t="shared" si="193"/>
        <v>100</v>
      </c>
      <c r="BI96" s="105">
        <f ca="1" t="shared" si="194"/>
        <v>42</v>
      </c>
      <c r="BJ96" s="105">
        <f ca="1" t="shared" si="195"/>
        <v>86</v>
      </c>
      <c r="BK96" s="105">
        <f ca="1" t="shared" si="196"/>
        <v>58</v>
      </c>
      <c r="BL96" s="105">
        <f ca="1" t="shared" si="197"/>
        <v>4269</v>
      </c>
      <c r="BN96" s="111">
        <v>92</v>
      </c>
      <c r="BO96" s="111">
        <f ca="1" t="shared" si="165"/>
        <v>89</v>
      </c>
      <c r="BP96" s="111">
        <f ca="1" t="shared" si="166"/>
        <v>62</v>
      </c>
      <c r="BQ96" s="111">
        <f ca="1" t="shared" si="167"/>
        <v>44</v>
      </c>
      <c r="BR96" s="111">
        <f ca="1" t="shared" si="168"/>
        <v>44</v>
      </c>
      <c r="BS96" s="111">
        <f ca="1" t="shared" si="169"/>
        <v>44</v>
      </c>
      <c r="BT96" s="111">
        <f ca="1" t="shared" si="170"/>
        <v>44</v>
      </c>
      <c r="BU96" s="111">
        <f ca="1" t="shared" si="171"/>
        <v>128</v>
      </c>
      <c r="BV96" s="111">
        <f ca="1" t="shared" si="172"/>
        <v>54</v>
      </c>
      <c r="BW96" s="111">
        <f ca="1" t="shared" si="173"/>
        <v>110</v>
      </c>
      <c r="BX96" s="111">
        <f ca="1" t="shared" si="174"/>
        <v>74</v>
      </c>
      <c r="BY96" s="111">
        <f ca="1" t="shared" si="175"/>
        <v>5465</v>
      </c>
      <c r="CA96" s="117">
        <v>92</v>
      </c>
      <c r="CB96" s="117">
        <f ca="1" t="shared" si="176"/>
        <v>116</v>
      </c>
      <c r="CC96" s="117">
        <f ca="1" t="shared" si="177"/>
        <v>82</v>
      </c>
      <c r="CD96" s="117">
        <f ca="1" t="shared" si="178"/>
        <v>58</v>
      </c>
      <c r="CE96" s="117">
        <f ca="1" t="shared" si="179"/>
        <v>58</v>
      </c>
      <c r="CF96" s="117">
        <f ca="1" t="shared" si="180"/>
        <v>58</v>
      </c>
      <c r="CG96" s="117">
        <f ca="1" t="shared" si="181"/>
        <v>58</v>
      </c>
      <c r="CH96" s="117">
        <f ca="1" t="shared" si="182"/>
        <v>168</v>
      </c>
      <c r="CI96" s="117">
        <f ca="1" t="shared" si="183"/>
        <v>71</v>
      </c>
      <c r="CJ96" s="117">
        <f ca="1" t="shared" si="184"/>
        <v>144</v>
      </c>
      <c r="CK96" s="117">
        <f ca="1" t="shared" si="185"/>
        <v>97</v>
      </c>
      <c r="CL96" s="117">
        <f ca="1" t="shared" si="186"/>
        <v>7172</v>
      </c>
    </row>
    <row r="97" ht="16.5" spans="1:90">
      <c r="A97" s="78">
        <v>93</v>
      </c>
      <c r="B97" s="78">
        <f ca="1" t="shared" si="122"/>
        <v>28</v>
      </c>
      <c r="C97" s="78">
        <f ca="1" t="shared" si="123"/>
        <v>19</v>
      </c>
      <c r="D97" s="78">
        <f ca="1" t="shared" si="124"/>
        <v>14</v>
      </c>
      <c r="E97" s="78">
        <f ca="1" t="shared" si="125"/>
        <v>14</v>
      </c>
      <c r="F97" s="78">
        <f ca="1" t="shared" si="126"/>
        <v>14</v>
      </c>
      <c r="G97" s="78">
        <f ca="1" t="shared" si="127"/>
        <v>14</v>
      </c>
      <c r="H97" s="78">
        <f ca="1" t="shared" si="128"/>
        <v>40</v>
      </c>
      <c r="I97" s="78">
        <f ca="1" t="shared" si="129"/>
        <v>17</v>
      </c>
      <c r="J97" s="78">
        <f ca="1" t="shared" si="130"/>
        <v>34</v>
      </c>
      <c r="K97" s="78">
        <f ca="1" t="shared" si="131"/>
        <v>23</v>
      </c>
      <c r="L97" s="78">
        <f ca="1" t="shared" si="132"/>
        <v>1708</v>
      </c>
      <c r="N97" s="87">
        <v>93</v>
      </c>
      <c r="O97" s="87">
        <f ca="1" t="shared" si="133"/>
        <v>35</v>
      </c>
      <c r="P97" s="87">
        <f ca="1" t="shared" si="134"/>
        <v>24</v>
      </c>
      <c r="Q97" s="87">
        <f ca="1" t="shared" si="135"/>
        <v>17</v>
      </c>
      <c r="R97" s="87">
        <f ca="1" t="shared" si="136"/>
        <v>17</v>
      </c>
      <c r="S97" s="87">
        <f ca="1" t="shared" si="137"/>
        <v>17</v>
      </c>
      <c r="T97" s="87">
        <f ca="1" t="shared" si="138"/>
        <v>17</v>
      </c>
      <c r="U97" s="87">
        <f ca="1" t="shared" si="139"/>
        <v>50</v>
      </c>
      <c r="V97" s="87">
        <f ca="1" t="shared" si="140"/>
        <v>21</v>
      </c>
      <c r="W97" s="87">
        <f ca="1" t="shared" si="141"/>
        <v>43</v>
      </c>
      <c r="X97" s="87">
        <f ca="1" t="shared" si="142"/>
        <v>29</v>
      </c>
      <c r="Y97" s="87">
        <f ca="1" t="shared" si="143"/>
        <v>2135</v>
      </c>
      <c r="AA97" s="93">
        <v>93</v>
      </c>
      <c r="AB97" s="93">
        <f ca="1" t="shared" si="144"/>
        <v>43</v>
      </c>
      <c r="AC97" s="93">
        <f ca="1" t="shared" si="145"/>
        <v>30</v>
      </c>
      <c r="AD97" s="93">
        <f ca="1" t="shared" si="146"/>
        <v>21</v>
      </c>
      <c r="AE97" s="93">
        <f ca="1" t="shared" si="147"/>
        <v>21</v>
      </c>
      <c r="AF97" s="93">
        <f ca="1" t="shared" si="148"/>
        <v>21</v>
      </c>
      <c r="AG97" s="93">
        <f ca="1" t="shared" si="149"/>
        <v>21</v>
      </c>
      <c r="AH97" s="93">
        <f ca="1" t="shared" si="150"/>
        <v>62</v>
      </c>
      <c r="AI97" s="93">
        <f ca="1" t="shared" si="151"/>
        <v>26</v>
      </c>
      <c r="AJ97" s="93">
        <f ca="1" t="shared" si="152"/>
        <v>53</v>
      </c>
      <c r="AK97" s="93">
        <f ca="1" t="shared" si="153"/>
        <v>36</v>
      </c>
      <c r="AL97" s="93">
        <f ca="1" t="shared" si="154"/>
        <v>2647</v>
      </c>
      <c r="AN97" s="99">
        <v>93</v>
      </c>
      <c r="AO97" s="99">
        <f ca="1">VLOOKUP(AN97,参照表!$A$1:参照表!$C$113,2,0)</f>
        <v>54</v>
      </c>
      <c r="AP97" s="99">
        <f ca="1" t="shared" si="155"/>
        <v>38</v>
      </c>
      <c r="AQ97" s="99">
        <f ca="1" t="shared" si="156"/>
        <v>27</v>
      </c>
      <c r="AR97" s="99">
        <f ca="1" t="shared" si="157"/>
        <v>27</v>
      </c>
      <c r="AS97" s="99">
        <f ca="1" t="shared" si="158"/>
        <v>27</v>
      </c>
      <c r="AT97" s="99">
        <f ca="1" t="shared" si="159"/>
        <v>27</v>
      </c>
      <c r="AU97" s="99">
        <f ca="1" t="shared" si="160"/>
        <v>78</v>
      </c>
      <c r="AV97" s="99">
        <f ca="1" t="shared" si="161"/>
        <v>33</v>
      </c>
      <c r="AW97" s="99">
        <f ca="1" t="shared" si="162"/>
        <v>67</v>
      </c>
      <c r="AX97" s="99">
        <f ca="1" t="shared" si="163"/>
        <v>45</v>
      </c>
      <c r="AY97" s="99">
        <f ca="1" t="shared" si="164"/>
        <v>3330</v>
      </c>
      <c r="BA97" s="105">
        <v>93</v>
      </c>
      <c r="BB97" s="105">
        <f ca="1" t="shared" si="187"/>
        <v>69</v>
      </c>
      <c r="BC97" s="105">
        <f ca="1" t="shared" si="188"/>
        <v>49</v>
      </c>
      <c r="BD97" s="105">
        <f ca="1" t="shared" si="189"/>
        <v>35</v>
      </c>
      <c r="BE97" s="105">
        <f ca="1" t="shared" si="190"/>
        <v>35</v>
      </c>
      <c r="BF97" s="105">
        <f ca="1" t="shared" si="191"/>
        <v>35</v>
      </c>
      <c r="BG97" s="105">
        <f ca="1" t="shared" si="192"/>
        <v>35</v>
      </c>
      <c r="BH97" s="105">
        <f ca="1" t="shared" si="193"/>
        <v>100</v>
      </c>
      <c r="BI97" s="105">
        <f ca="1" t="shared" si="194"/>
        <v>42</v>
      </c>
      <c r="BJ97" s="105">
        <f ca="1" t="shared" si="195"/>
        <v>86</v>
      </c>
      <c r="BK97" s="105">
        <f ca="1" t="shared" si="196"/>
        <v>58</v>
      </c>
      <c r="BL97" s="105">
        <f ca="1" t="shared" si="197"/>
        <v>4269</v>
      </c>
      <c r="BN97" s="111">
        <v>93</v>
      </c>
      <c r="BO97" s="111">
        <f ca="1" t="shared" si="165"/>
        <v>89</v>
      </c>
      <c r="BP97" s="111">
        <f ca="1" t="shared" si="166"/>
        <v>62</v>
      </c>
      <c r="BQ97" s="111">
        <f ca="1" t="shared" si="167"/>
        <v>44</v>
      </c>
      <c r="BR97" s="111">
        <f ca="1" t="shared" si="168"/>
        <v>44</v>
      </c>
      <c r="BS97" s="111">
        <f ca="1" t="shared" si="169"/>
        <v>44</v>
      </c>
      <c r="BT97" s="111">
        <f ca="1" t="shared" si="170"/>
        <v>44</v>
      </c>
      <c r="BU97" s="111">
        <f ca="1" t="shared" si="171"/>
        <v>128</v>
      </c>
      <c r="BV97" s="111">
        <f ca="1" t="shared" si="172"/>
        <v>54</v>
      </c>
      <c r="BW97" s="111">
        <f ca="1" t="shared" si="173"/>
        <v>110</v>
      </c>
      <c r="BX97" s="111">
        <f ca="1" t="shared" si="174"/>
        <v>74</v>
      </c>
      <c r="BY97" s="111">
        <f ca="1" t="shared" si="175"/>
        <v>5465</v>
      </c>
      <c r="CA97" s="117">
        <v>93</v>
      </c>
      <c r="CB97" s="117">
        <f ca="1" t="shared" si="176"/>
        <v>116</v>
      </c>
      <c r="CC97" s="117">
        <f ca="1" t="shared" si="177"/>
        <v>82</v>
      </c>
      <c r="CD97" s="117">
        <f ca="1" t="shared" si="178"/>
        <v>58</v>
      </c>
      <c r="CE97" s="117">
        <f ca="1" t="shared" si="179"/>
        <v>58</v>
      </c>
      <c r="CF97" s="117">
        <f ca="1" t="shared" si="180"/>
        <v>58</v>
      </c>
      <c r="CG97" s="117">
        <f ca="1" t="shared" si="181"/>
        <v>58</v>
      </c>
      <c r="CH97" s="117">
        <f ca="1" t="shared" si="182"/>
        <v>168</v>
      </c>
      <c r="CI97" s="117">
        <f ca="1" t="shared" si="183"/>
        <v>71</v>
      </c>
      <c r="CJ97" s="117">
        <f ca="1" t="shared" si="184"/>
        <v>144</v>
      </c>
      <c r="CK97" s="117">
        <f ca="1" t="shared" si="185"/>
        <v>97</v>
      </c>
      <c r="CL97" s="117">
        <f ca="1" t="shared" si="186"/>
        <v>7172</v>
      </c>
    </row>
    <row r="98" ht="16.5" spans="1:90">
      <c r="A98" s="78">
        <v>94</v>
      </c>
      <c r="B98" s="78">
        <f ca="1" t="shared" si="122"/>
        <v>28</v>
      </c>
      <c r="C98" s="78">
        <f ca="1" t="shared" si="123"/>
        <v>19</v>
      </c>
      <c r="D98" s="78">
        <f ca="1" t="shared" si="124"/>
        <v>14</v>
      </c>
      <c r="E98" s="78">
        <f ca="1" t="shared" si="125"/>
        <v>14</v>
      </c>
      <c r="F98" s="78">
        <f ca="1" t="shared" si="126"/>
        <v>14</v>
      </c>
      <c r="G98" s="78">
        <f ca="1" t="shared" si="127"/>
        <v>14</v>
      </c>
      <c r="H98" s="78">
        <f ca="1" t="shared" si="128"/>
        <v>40</v>
      </c>
      <c r="I98" s="78">
        <f ca="1" t="shared" si="129"/>
        <v>17</v>
      </c>
      <c r="J98" s="78">
        <f ca="1" t="shared" si="130"/>
        <v>34</v>
      </c>
      <c r="K98" s="78">
        <f ca="1" t="shared" si="131"/>
        <v>23</v>
      </c>
      <c r="L98" s="78">
        <f ca="1" t="shared" si="132"/>
        <v>1708</v>
      </c>
      <c r="N98" s="87">
        <v>94</v>
      </c>
      <c r="O98" s="87">
        <f ca="1" t="shared" si="133"/>
        <v>35</v>
      </c>
      <c r="P98" s="87">
        <f ca="1" t="shared" si="134"/>
        <v>24</v>
      </c>
      <c r="Q98" s="87">
        <f ca="1" t="shared" si="135"/>
        <v>17</v>
      </c>
      <c r="R98" s="87">
        <f ca="1" t="shared" si="136"/>
        <v>17</v>
      </c>
      <c r="S98" s="87">
        <f ca="1" t="shared" si="137"/>
        <v>17</v>
      </c>
      <c r="T98" s="87">
        <f ca="1" t="shared" si="138"/>
        <v>17</v>
      </c>
      <c r="U98" s="87">
        <f ca="1" t="shared" si="139"/>
        <v>50</v>
      </c>
      <c r="V98" s="87">
        <f ca="1" t="shared" si="140"/>
        <v>21</v>
      </c>
      <c r="W98" s="87">
        <f ca="1" t="shared" si="141"/>
        <v>43</v>
      </c>
      <c r="X98" s="87">
        <f ca="1" t="shared" si="142"/>
        <v>29</v>
      </c>
      <c r="Y98" s="87">
        <f ca="1" t="shared" si="143"/>
        <v>2135</v>
      </c>
      <c r="AA98" s="93">
        <v>94</v>
      </c>
      <c r="AB98" s="93">
        <f ca="1" t="shared" si="144"/>
        <v>43</v>
      </c>
      <c r="AC98" s="93">
        <f ca="1" t="shared" si="145"/>
        <v>30</v>
      </c>
      <c r="AD98" s="93">
        <f ca="1" t="shared" si="146"/>
        <v>21</v>
      </c>
      <c r="AE98" s="93">
        <f ca="1" t="shared" si="147"/>
        <v>21</v>
      </c>
      <c r="AF98" s="93">
        <f ca="1" t="shared" si="148"/>
        <v>21</v>
      </c>
      <c r="AG98" s="93">
        <f ca="1" t="shared" si="149"/>
        <v>21</v>
      </c>
      <c r="AH98" s="93">
        <f ca="1" t="shared" si="150"/>
        <v>62</v>
      </c>
      <c r="AI98" s="93">
        <f ca="1" t="shared" si="151"/>
        <v>26</v>
      </c>
      <c r="AJ98" s="93">
        <f ca="1" t="shared" si="152"/>
        <v>53</v>
      </c>
      <c r="AK98" s="93">
        <f ca="1" t="shared" si="153"/>
        <v>36</v>
      </c>
      <c r="AL98" s="93">
        <f ca="1" t="shared" si="154"/>
        <v>2647</v>
      </c>
      <c r="AN98" s="99">
        <v>94</v>
      </c>
      <c r="AO98" s="99">
        <f ca="1">VLOOKUP(AN98,参照表!$A$1:参照表!$C$113,2,0)</f>
        <v>54</v>
      </c>
      <c r="AP98" s="99">
        <f ca="1" t="shared" si="155"/>
        <v>38</v>
      </c>
      <c r="AQ98" s="99">
        <f ca="1" t="shared" si="156"/>
        <v>27</v>
      </c>
      <c r="AR98" s="99">
        <f ca="1" t="shared" si="157"/>
        <v>27</v>
      </c>
      <c r="AS98" s="99">
        <f ca="1" t="shared" si="158"/>
        <v>27</v>
      </c>
      <c r="AT98" s="99">
        <f ca="1" t="shared" si="159"/>
        <v>27</v>
      </c>
      <c r="AU98" s="99">
        <f ca="1" t="shared" si="160"/>
        <v>78</v>
      </c>
      <c r="AV98" s="99">
        <f ca="1" t="shared" si="161"/>
        <v>33</v>
      </c>
      <c r="AW98" s="99">
        <f ca="1" t="shared" si="162"/>
        <v>67</v>
      </c>
      <c r="AX98" s="99">
        <f ca="1" t="shared" si="163"/>
        <v>45</v>
      </c>
      <c r="AY98" s="99">
        <f ca="1" t="shared" si="164"/>
        <v>3330</v>
      </c>
      <c r="BA98" s="105">
        <v>94</v>
      </c>
      <c r="BB98" s="105">
        <f ca="1" t="shared" si="187"/>
        <v>69</v>
      </c>
      <c r="BC98" s="105">
        <f ca="1" t="shared" si="188"/>
        <v>49</v>
      </c>
      <c r="BD98" s="105">
        <f ca="1" t="shared" si="189"/>
        <v>35</v>
      </c>
      <c r="BE98" s="105">
        <f ca="1" t="shared" si="190"/>
        <v>35</v>
      </c>
      <c r="BF98" s="105">
        <f ca="1" t="shared" si="191"/>
        <v>35</v>
      </c>
      <c r="BG98" s="105">
        <f ca="1" t="shared" si="192"/>
        <v>35</v>
      </c>
      <c r="BH98" s="105">
        <f ca="1" t="shared" si="193"/>
        <v>100</v>
      </c>
      <c r="BI98" s="105">
        <f ca="1" t="shared" si="194"/>
        <v>42</v>
      </c>
      <c r="BJ98" s="105">
        <f ca="1" t="shared" si="195"/>
        <v>86</v>
      </c>
      <c r="BK98" s="105">
        <f ca="1" t="shared" si="196"/>
        <v>58</v>
      </c>
      <c r="BL98" s="105">
        <f ca="1" t="shared" si="197"/>
        <v>4269</v>
      </c>
      <c r="BN98" s="111">
        <v>94</v>
      </c>
      <c r="BO98" s="111">
        <f ca="1" t="shared" si="165"/>
        <v>89</v>
      </c>
      <c r="BP98" s="111">
        <f ca="1" t="shared" si="166"/>
        <v>62</v>
      </c>
      <c r="BQ98" s="111">
        <f ca="1" t="shared" si="167"/>
        <v>44</v>
      </c>
      <c r="BR98" s="111">
        <f ca="1" t="shared" si="168"/>
        <v>44</v>
      </c>
      <c r="BS98" s="111">
        <f ca="1" t="shared" si="169"/>
        <v>44</v>
      </c>
      <c r="BT98" s="111">
        <f ca="1" t="shared" si="170"/>
        <v>44</v>
      </c>
      <c r="BU98" s="111">
        <f ca="1" t="shared" si="171"/>
        <v>128</v>
      </c>
      <c r="BV98" s="111">
        <f ca="1" t="shared" si="172"/>
        <v>54</v>
      </c>
      <c r="BW98" s="111">
        <f ca="1" t="shared" si="173"/>
        <v>110</v>
      </c>
      <c r="BX98" s="111">
        <f ca="1" t="shared" si="174"/>
        <v>74</v>
      </c>
      <c r="BY98" s="111">
        <f ca="1" t="shared" si="175"/>
        <v>5465</v>
      </c>
      <c r="CA98" s="117">
        <v>94</v>
      </c>
      <c r="CB98" s="117">
        <f ca="1" t="shared" si="176"/>
        <v>116</v>
      </c>
      <c r="CC98" s="117">
        <f ca="1" t="shared" si="177"/>
        <v>82</v>
      </c>
      <c r="CD98" s="117">
        <f ca="1" t="shared" si="178"/>
        <v>58</v>
      </c>
      <c r="CE98" s="117">
        <f ca="1" t="shared" si="179"/>
        <v>58</v>
      </c>
      <c r="CF98" s="117">
        <f ca="1" t="shared" si="180"/>
        <v>58</v>
      </c>
      <c r="CG98" s="117">
        <f ca="1" t="shared" si="181"/>
        <v>58</v>
      </c>
      <c r="CH98" s="117">
        <f ca="1" t="shared" si="182"/>
        <v>168</v>
      </c>
      <c r="CI98" s="117">
        <f ca="1" t="shared" si="183"/>
        <v>71</v>
      </c>
      <c r="CJ98" s="117">
        <f ca="1" t="shared" si="184"/>
        <v>144</v>
      </c>
      <c r="CK98" s="117">
        <f ca="1" t="shared" si="185"/>
        <v>97</v>
      </c>
      <c r="CL98" s="117">
        <f ca="1" t="shared" si="186"/>
        <v>7172</v>
      </c>
    </row>
    <row r="99" ht="16.5" spans="1:90">
      <c r="A99" s="78">
        <v>95</v>
      </c>
      <c r="B99" s="78">
        <f ca="1" t="shared" si="122"/>
        <v>29</v>
      </c>
      <c r="C99" s="78">
        <f ca="1" t="shared" si="123"/>
        <v>21</v>
      </c>
      <c r="D99" s="78">
        <f ca="1" t="shared" si="124"/>
        <v>15</v>
      </c>
      <c r="E99" s="78">
        <f ca="1" t="shared" si="125"/>
        <v>15</v>
      </c>
      <c r="F99" s="78">
        <f ca="1" t="shared" si="126"/>
        <v>15</v>
      </c>
      <c r="G99" s="78">
        <f ca="1" t="shared" si="127"/>
        <v>15</v>
      </c>
      <c r="H99" s="78">
        <f ca="1" t="shared" si="128"/>
        <v>42</v>
      </c>
      <c r="I99" s="78">
        <f ca="1" t="shared" si="129"/>
        <v>18</v>
      </c>
      <c r="J99" s="78">
        <f ca="1" t="shared" si="130"/>
        <v>36</v>
      </c>
      <c r="K99" s="78">
        <f ca="1" t="shared" si="131"/>
        <v>24</v>
      </c>
      <c r="L99" s="78">
        <f ca="1" t="shared" si="132"/>
        <v>1803</v>
      </c>
      <c r="N99" s="87">
        <v>95</v>
      </c>
      <c r="O99" s="87">
        <f ca="1" t="shared" si="133"/>
        <v>37</v>
      </c>
      <c r="P99" s="87">
        <f ca="1" t="shared" si="134"/>
        <v>26</v>
      </c>
      <c r="Q99" s="87">
        <f ca="1" t="shared" si="135"/>
        <v>19</v>
      </c>
      <c r="R99" s="87">
        <f ca="1" t="shared" si="136"/>
        <v>19</v>
      </c>
      <c r="S99" s="87">
        <f ca="1" t="shared" si="137"/>
        <v>19</v>
      </c>
      <c r="T99" s="87">
        <f ca="1" t="shared" si="138"/>
        <v>19</v>
      </c>
      <c r="U99" s="87">
        <f ca="1" t="shared" si="139"/>
        <v>53</v>
      </c>
      <c r="V99" s="87">
        <f ca="1" t="shared" si="140"/>
        <v>22</v>
      </c>
      <c r="W99" s="87">
        <f ca="1" t="shared" si="141"/>
        <v>45</v>
      </c>
      <c r="X99" s="87">
        <f ca="1" t="shared" si="142"/>
        <v>30</v>
      </c>
      <c r="Y99" s="87">
        <f ca="1" t="shared" si="143"/>
        <v>2253</v>
      </c>
      <c r="AA99" s="93">
        <v>95</v>
      </c>
      <c r="AB99" s="93">
        <f ca="1" t="shared" si="144"/>
        <v>45</v>
      </c>
      <c r="AC99" s="93">
        <f ca="1" t="shared" si="145"/>
        <v>32</v>
      </c>
      <c r="AD99" s="93">
        <f ca="1" t="shared" si="146"/>
        <v>23</v>
      </c>
      <c r="AE99" s="93">
        <f ca="1" t="shared" si="147"/>
        <v>23</v>
      </c>
      <c r="AF99" s="93">
        <f ca="1" t="shared" si="148"/>
        <v>23</v>
      </c>
      <c r="AG99" s="93">
        <f ca="1" t="shared" si="149"/>
        <v>23</v>
      </c>
      <c r="AH99" s="93">
        <f ca="1" t="shared" si="150"/>
        <v>65</v>
      </c>
      <c r="AI99" s="93">
        <f ca="1" t="shared" si="151"/>
        <v>28</v>
      </c>
      <c r="AJ99" s="93">
        <f ca="1" t="shared" si="152"/>
        <v>56</v>
      </c>
      <c r="AK99" s="93">
        <f ca="1" t="shared" si="153"/>
        <v>37</v>
      </c>
      <c r="AL99" s="93">
        <f ca="1" t="shared" si="154"/>
        <v>2794</v>
      </c>
      <c r="AN99" s="99">
        <v>95</v>
      </c>
      <c r="AO99" s="99">
        <f ca="1">VLOOKUP(AN99,参照表!$A$1:参照表!$C$113,2,0)</f>
        <v>57</v>
      </c>
      <c r="AP99" s="99">
        <f ca="1" t="shared" si="155"/>
        <v>40</v>
      </c>
      <c r="AQ99" s="99">
        <f ca="1" t="shared" si="156"/>
        <v>29</v>
      </c>
      <c r="AR99" s="99">
        <f ca="1" t="shared" si="157"/>
        <v>29</v>
      </c>
      <c r="AS99" s="99">
        <f ca="1" t="shared" si="158"/>
        <v>29</v>
      </c>
      <c r="AT99" s="99">
        <f ca="1" t="shared" si="159"/>
        <v>29</v>
      </c>
      <c r="AU99" s="99">
        <f ca="1" t="shared" si="160"/>
        <v>82</v>
      </c>
      <c r="AV99" s="99">
        <f ca="1" t="shared" si="161"/>
        <v>35</v>
      </c>
      <c r="AW99" s="99">
        <f ca="1" t="shared" si="162"/>
        <v>70</v>
      </c>
      <c r="AX99" s="99">
        <f ca="1" t="shared" si="163"/>
        <v>47</v>
      </c>
      <c r="AY99" s="99">
        <f ca="1" t="shared" si="164"/>
        <v>3515</v>
      </c>
      <c r="BA99" s="105">
        <v>95</v>
      </c>
      <c r="BB99" s="105">
        <f ca="1" t="shared" si="187"/>
        <v>73</v>
      </c>
      <c r="BC99" s="105">
        <f ca="1" t="shared" si="188"/>
        <v>51</v>
      </c>
      <c r="BD99" s="105">
        <f ca="1" t="shared" si="189"/>
        <v>37</v>
      </c>
      <c r="BE99" s="105">
        <f ca="1" t="shared" si="190"/>
        <v>37</v>
      </c>
      <c r="BF99" s="105">
        <f ca="1" t="shared" si="191"/>
        <v>37</v>
      </c>
      <c r="BG99" s="105">
        <f ca="1" t="shared" si="192"/>
        <v>37</v>
      </c>
      <c r="BH99" s="105">
        <f ca="1" t="shared" si="193"/>
        <v>105</v>
      </c>
      <c r="BI99" s="105">
        <f ca="1" t="shared" si="194"/>
        <v>45</v>
      </c>
      <c r="BJ99" s="105">
        <f ca="1" t="shared" si="195"/>
        <v>90</v>
      </c>
      <c r="BK99" s="105">
        <f ca="1" t="shared" si="196"/>
        <v>60</v>
      </c>
      <c r="BL99" s="105">
        <f ca="1" t="shared" si="197"/>
        <v>4506</v>
      </c>
      <c r="BN99" s="111">
        <v>95</v>
      </c>
      <c r="BO99" s="111">
        <f ca="1" t="shared" si="165"/>
        <v>94</v>
      </c>
      <c r="BP99" s="111">
        <f ca="1" t="shared" si="166"/>
        <v>66</v>
      </c>
      <c r="BQ99" s="111">
        <f ca="1" t="shared" si="167"/>
        <v>48</v>
      </c>
      <c r="BR99" s="111">
        <f ca="1" t="shared" si="168"/>
        <v>48</v>
      </c>
      <c r="BS99" s="111">
        <f ca="1" t="shared" si="169"/>
        <v>48</v>
      </c>
      <c r="BT99" s="111">
        <f ca="1" t="shared" si="170"/>
        <v>48</v>
      </c>
      <c r="BU99" s="111">
        <f ca="1" t="shared" si="171"/>
        <v>135</v>
      </c>
      <c r="BV99" s="111">
        <f ca="1" t="shared" si="172"/>
        <v>57</v>
      </c>
      <c r="BW99" s="111">
        <f ca="1" t="shared" si="173"/>
        <v>115</v>
      </c>
      <c r="BX99" s="111">
        <f ca="1" t="shared" si="174"/>
        <v>77</v>
      </c>
      <c r="BY99" s="111">
        <f ca="1" t="shared" si="175"/>
        <v>5768</v>
      </c>
      <c r="CA99" s="117">
        <v>95</v>
      </c>
      <c r="CB99" s="117">
        <f ca="1" t="shared" si="176"/>
        <v>123</v>
      </c>
      <c r="CC99" s="117">
        <f ca="1" t="shared" si="177"/>
        <v>86</v>
      </c>
      <c r="CD99" s="117">
        <f ca="1" t="shared" si="178"/>
        <v>62</v>
      </c>
      <c r="CE99" s="117">
        <f ca="1" t="shared" si="179"/>
        <v>62</v>
      </c>
      <c r="CF99" s="117">
        <f ca="1" t="shared" si="180"/>
        <v>62</v>
      </c>
      <c r="CG99" s="117">
        <f ca="1" t="shared" si="181"/>
        <v>62</v>
      </c>
      <c r="CH99" s="117">
        <f ca="1" t="shared" si="182"/>
        <v>177</v>
      </c>
      <c r="CI99" s="117">
        <f ca="1" t="shared" si="183"/>
        <v>75</v>
      </c>
      <c r="CJ99" s="117">
        <f ca="1" t="shared" si="184"/>
        <v>151</v>
      </c>
      <c r="CK99" s="117">
        <f ca="1" t="shared" si="185"/>
        <v>101</v>
      </c>
      <c r="CL99" s="117">
        <f ca="1" t="shared" si="186"/>
        <v>7571</v>
      </c>
    </row>
    <row r="100" ht="16.5" spans="1:90">
      <c r="A100" s="78">
        <v>96</v>
      </c>
      <c r="B100" s="78">
        <f ca="1" t="shared" si="122"/>
        <v>29</v>
      </c>
      <c r="C100" s="78">
        <f ca="1" t="shared" si="123"/>
        <v>21</v>
      </c>
      <c r="D100" s="78">
        <f ca="1" t="shared" si="124"/>
        <v>15</v>
      </c>
      <c r="E100" s="78">
        <f ca="1" t="shared" si="125"/>
        <v>15</v>
      </c>
      <c r="F100" s="78">
        <f ca="1" t="shared" si="126"/>
        <v>15</v>
      </c>
      <c r="G100" s="78">
        <f ca="1" t="shared" si="127"/>
        <v>15</v>
      </c>
      <c r="H100" s="78">
        <f ca="1" t="shared" si="128"/>
        <v>42</v>
      </c>
      <c r="I100" s="78">
        <f ca="1" t="shared" si="129"/>
        <v>18</v>
      </c>
      <c r="J100" s="78">
        <f ca="1" t="shared" si="130"/>
        <v>36</v>
      </c>
      <c r="K100" s="78">
        <f ca="1" t="shared" si="131"/>
        <v>24</v>
      </c>
      <c r="L100" s="78">
        <f ca="1" t="shared" si="132"/>
        <v>1803</v>
      </c>
      <c r="N100" s="87">
        <v>96</v>
      </c>
      <c r="O100" s="87">
        <f ca="1" t="shared" si="133"/>
        <v>37</v>
      </c>
      <c r="P100" s="87">
        <f ca="1" t="shared" si="134"/>
        <v>26</v>
      </c>
      <c r="Q100" s="87">
        <f ca="1" t="shared" si="135"/>
        <v>19</v>
      </c>
      <c r="R100" s="87">
        <f ca="1" t="shared" si="136"/>
        <v>19</v>
      </c>
      <c r="S100" s="87">
        <f ca="1" t="shared" si="137"/>
        <v>19</v>
      </c>
      <c r="T100" s="87">
        <f ca="1" t="shared" si="138"/>
        <v>19</v>
      </c>
      <c r="U100" s="87">
        <f ca="1" t="shared" si="139"/>
        <v>53</v>
      </c>
      <c r="V100" s="87">
        <f ca="1" t="shared" si="140"/>
        <v>22</v>
      </c>
      <c r="W100" s="87">
        <f ca="1" t="shared" si="141"/>
        <v>45</v>
      </c>
      <c r="X100" s="87">
        <f ca="1" t="shared" si="142"/>
        <v>30</v>
      </c>
      <c r="Y100" s="87">
        <f ca="1" t="shared" si="143"/>
        <v>2253</v>
      </c>
      <c r="AA100" s="93">
        <v>96</v>
      </c>
      <c r="AB100" s="93">
        <f ca="1" t="shared" si="144"/>
        <v>45</v>
      </c>
      <c r="AC100" s="93">
        <f ca="1" t="shared" si="145"/>
        <v>32</v>
      </c>
      <c r="AD100" s="93">
        <f ca="1" t="shared" si="146"/>
        <v>23</v>
      </c>
      <c r="AE100" s="93">
        <f ca="1" t="shared" si="147"/>
        <v>23</v>
      </c>
      <c r="AF100" s="93">
        <f ca="1" t="shared" si="148"/>
        <v>23</v>
      </c>
      <c r="AG100" s="93">
        <f ca="1" t="shared" si="149"/>
        <v>23</v>
      </c>
      <c r="AH100" s="93">
        <f ca="1" t="shared" si="150"/>
        <v>65</v>
      </c>
      <c r="AI100" s="93">
        <f ca="1" t="shared" si="151"/>
        <v>28</v>
      </c>
      <c r="AJ100" s="93">
        <f ca="1" t="shared" si="152"/>
        <v>56</v>
      </c>
      <c r="AK100" s="93">
        <f ca="1" t="shared" si="153"/>
        <v>37</v>
      </c>
      <c r="AL100" s="93">
        <f ca="1" t="shared" si="154"/>
        <v>2794</v>
      </c>
      <c r="AN100" s="99">
        <v>96</v>
      </c>
      <c r="AO100" s="99">
        <f ca="1">VLOOKUP(AN100,参照表!$A$1:参照表!$C$113,2,0)</f>
        <v>57</v>
      </c>
      <c r="AP100" s="99">
        <f ca="1" t="shared" si="155"/>
        <v>40</v>
      </c>
      <c r="AQ100" s="99">
        <f ca="1" t="shared" si="156"/>
        <v>29</v>
      </c>
      <c r="AR100" s="99">
        <f ca="1" t="shared" si="157"/>
        <v>29</v>
      </c>
      <c r="AS100" s="99">
        <f ca="1" t="shared" si="158"/>
        <v>29</v>
      </c>
      <c r="AT100" s="99">
        <f ca="1" t="shared" si="159"/>
        <v>29</v>
      </c>
      <c r="AU100" s="99">
        <f ca="1" t="shared" si="160"/>
        <v>82</v>
      </c>
      <c r="AV100" s="99">
        <f ca="1" t="shared" si="161"/>
        <v>35</v>
      </c>
      <c r="AW100" s="99">
        <f ca="1" t="shared" si="162"/>
        <v>70</v>
      </c>
      <c r="AX100" s="99">
        <f ca="1" t="shared" si="163"/>
        <v>47</v>
      </c>
      <c r="AY100" s="99">
        <f ca="1" t="shared" si="164"/>
        <v>3515</v>
      </c>
      <c r="BA100" s="105">
        <v>96</v>
      </c>
      <c r="BB100" s="105">
        <f ca="1" t="shared" si="187"/>
        <v>73</v>
      </c>
      <c r="BC100" s="105">
        <f ca="1" t="shared" si="188"/>
        <v>51</v>
      </c>
      <c r="BD100" s="105">
        <f ca="1" t="shared" si="189"/>
        <v>37</v>
      </c>
      <c r="BE100" s="105">
        <f ca="1" t="shared" si="190"/>
        <v>37</v>
      </c>
      <c r="BF100" s="105">
        <f ca="1" t="shared" si="191"/>
        <v>37</v>
      </c>
      <c r="BG100" s="105">
        <f ca="1" t="shared" si="192"/>
        <v>37</v>
      </c>
      <c r="BH100" s="105">
        <f ca="1" t="shared" si="193"/>
        <v>105</v>
      </c>
      <c r="BI100" s="105">
        <f ca="1" t="shared" si="194"/>
        <v>45</v>
      </c>
      <c r="BJ100" s="105">
        <f ca="1" t="shared" si="195"/>
        <v>90</v>
      </c>
      <c r="BK100" s="105">
        <f ca="1" t="shared" si="196"/>
        <v>60</v>
      </c>
      <c r="BL100" s="105">
        <f ca="1" t="shared" si="197"/>
        <v>4506</v>
      </c>
      <c r="BN100" s="111">
        <v>96</v>
      </c>
      <c r="BO100" s="111">
        <f ca="1" t="shared" si="165"/>
        <v>94</v>
      </c>
      <c r="BP100" s="111">
        <f ca="1" t="shared" si="166"/>
        <v>66</v>
      </c>
      <c r="BQ100" s="111">
        <f ca="1" t="shared" si="167"/>
        <v>48</v>
      </c>
      <c r="BR100" s="111">
        <f ca="1" t="shared" si="168"/>
        <v>48</v>
      </c>
      <c r="BS100" s="111">
        <f ca="1" t="shared" si="169"/>
        <v>48</v>
      </c>
      <c r="BT100" s="111">
        <f ca="1" t="shared" si="170"/>
        <v>48</v>
      </c>
      <c r="BU100" s="111">
        <f ca="1" t="shared" si="171"/>
        <v>135</v>
      </c>
      <c r="BV100" s="111">
        <f ca="1" t="shared" si="172"/>
        <v>57</v>
      </c>
      <c r="BW100" s="111">
        <f ca="1" t="shared" si="173"/>
        <v>115</v>
      </c>
      <c r="BX100" s="111">
        <f ca="1" t="shared" si="174"/>
        <v>77</v>
      </c>
      <c r="BY100" s="111">
        <f ca="1" t="shared" si="175"/>
        <v>5768</v>
      </c>
      <c r="CA100" s="117">
        <v>96</v>
      </c>
      <c r="CB100" s="117">
        <f ca="1" t="shared" si="176"/>
        <v>123</v>
      </c>
      <c r="CC100" s="117">
        <f ca="1" t="shared" si="177"/>
        <v>86</v>
      </c>
      <c r="CD100" s="117">
        <f ca="1" t="shared" si="178"/>
        <v>62</v>
      </c>
      <c r="CE100" s="117">
        <f ca="1" t="shared" si="179"/>
        <v>62</v>
      </c>
      <c r="CF100" s="117">
        <f ca="1" t="shared" si="180"/>
        <v>62</v>
      </c>
      <c r="CG100" s="117">
        <f ca="1" t="shared" si="181"/>
        <v>62</v>
      </c>
      <c r="CH100" s="117">
        <f ca="1" t="shared" si="182"/>
        <v>177</v>
      </c>
      <c r="CI100" s="117">
        <f ca="1" t="shared" si="183"/>
        <v>75</v>
      </c>
      <c r="CJ100" s="117">
        <f ca="1" t="shared" si="184"/>
        <v>151</v>
      </c>
      <c r="CK100" s="117">
        <f ca="1" t="shared" si="185"/>
        <v>101</v>
      </c>
      <c r="CL100" s="117">
        <f ca="1" t="shared" si="186"/>
        <v>7571</v>
      </c>
    </row>
    <row r="101" ht="16.5" spans="1:90">
      <c r="A101" s="78">
        <v>97</v>
      </c>
      <c r="B101" s="78">
        <f ca="1" t="shared" si="122"/>
        <v>29</v>
      </c>
      <c r="C101" s="78">
        <f ca="1" t="shared" si="123"/>
        <v>21</v>
      </c>
      <c r="D101" s="78">
        <f ca="1" t="shared" si="124"/>
        <v>15</v>
      </c>
      <c r="E101" s="78">
        <f ca="1" t="shared" si="125"/>
        <v>15</v>
      </c>
      <c r="F101" s="78">
        <f ca="1" t="shared" si="126"/>
        <v>15</v>
      </c>
      <c r="G101" s="78">
        <f ca="1" t="shared" si="127"/>
        <v>15</v>
      </c>
      <c r="H101" s="78">
        <f ca="1" t="shared" si="128"/>
        <v>42</v>
      </c>
      <c r="I101" s="78">
        <f ca="1" t="shared" si="129"/>
        <v>18</v>
      </c>
      <c r="J101" s="78">
        <f ca="1" t="shared" si="130"/>
        <v>36</v>
      </c>
      <c r="K101" s="78">
        <f ca="1" t="shared" si="131"/>
        <v>24</v>
      </c>
      <c r="L101" s="78">
        <f ca="1" t="shared" si="132"/>
        <v>1803</v>
      </c>
      <c r="N101" s="87">
        <v>97</v>
      </c>
      <c r="O101" s="87">
        <f ca="1" t="shared" si="133"/>
        <v>37</v>
      </c>
      <c r="P101" s="87">
        <f ca="1" t="shared" si="134"/>
        <v>26</v>
      </c>
      <c r="Q101" s="87">
        <f ca="1" t="shared" si="135"/>
        <v>19</v>
      </c>
      <c r="R101" s="87">
        <f ca="1" t="shared" si="136"/>
        <v>19</v>
      </c>
      <c r="S101" s="87">
        <f ca="1" t="shared" si="137"/>
        <v>19</v>
      </c>
      <c r="T101" s="87">
        <f ca="1" t="shared" si="138"/>
        <v>19</v>
      </c>
      <c r="U101" s="87">
        <f ca="1" t="shared" si="139"/>
        <v>53</v>
      </c>
      <c r="V101" s="87">
        <f ca="1" t="shared" si="140"/>
        <v>22</v>
      </c>
      <c r="W101" s="87">
        <f ca="1" t="shared" si="141"/>
        <v>45</v>
      </c>
      <c r="X101" s="87">
        <f ca="1" t="shared" si="142"/>
        <v>30</v>
      </c>
      <c r="Y101" s="87">
        <f ca="1" t="shared" si="143"/>
        <v>2253</v>
      </c>
      <c r="AA101" s="93">
        <v>97</v>
      </c>
      <c r="AB101" s="93">
        <f ca="1" t="shared" si="144"/>
        <v>45</v>
      </c>
      <c r="AC101" s="93">
        <f ca="1" t="shared" si="145"/>
        <v>32</v>
      </c>
      <c r="AD101" s="93">
        <f ca="1" t="shared" si="146"/>
        <v>23</v>
      </c>
      <c r="AE101" s="93">
        <f ca="1" t="shared" si="147"/>
        <v>23</v>
      </c>
      <c r="AF101" s="93">
        <f ca="1" t="shared" si="148"/>
        <v>23</v>
      </c>
      <c r="AG101" s="93">
        <f ca="1" t="shared" si="149"/>
        <v>23</v>
      </c>
      <c r="AH101" s="93">
        <f ca="1" t="shared" si="150"/>
        <v>65</v>
      </c>
      <c r="AI101" s="93">
        <f ca="1" t="shared" si="151"/>
        <v>28</v>
      </c>
      <c r="AJ101" s="93">
        <f ca="1" t="shared" si="152"/>
        <v>56</v>
      </c>
      <c r="AK101" s="93">
        <f ca="1" t="shared" si="153"/>
        <v>37</v>
      </c>
      <c r="AL101" s="93">
        <f ca="1" t="shared" si="154"/>
        <v>2794</v>
      </c>
      <c r="AN101" s="99">
        <v>97</v>
      </c>
      <c r="AO101" s="99">
        <f ca="1">VLOOKUP(AN101,参照表!$A$1:参照表!$C$113,2,0)</f>
        <v>57</v>
      </c>
      <c r="AP101" s="99">
        <f ca="1" t="shared" si="155"/>
        <v>40</v>
      </c>
      <c r="AQ101" s="99">
        <f ca="1" t="shared" si="156"/>
        <v>29</v>
      </c>
      <c r="AR101" s="99">
        <f ca="1" t="shared" si="157"/>
        <v>29</v>
      </c>
      <c r="AS101" s="99">
        <f ca="1" t="shared" si="158"/>
        <v>29</v>
      </c>
      <c r="AT101" s="99">
        <f ca="1" t="shared" si="159"/>
        <v>29</v>
      </c>
      <c r="AU101" s="99">
        <f ca="1" t="shared" si="160"/>
        <v>82</v>
      </c>
      <c r="AV101" s="99">
        <f ca="1" t="shared" si="161"/>
        <v>35</v>
      </c>
      <c r="AW101" s="99">
        <f ca="1" t="shared" si="162"/>
        <v>70</v>
      </c>
      <c r="AX101" s="99">
        <f ca="1" t="shared" si="163"/>
        <v>47</v>
      </c>
      <c r="AY101" s="99">
        <f ca="1" t="shared" si="164"/>
        <v>3515</v>
      </c>
      <c r="BA101" s="105">
        <v>97</v>
      </c>
      <c r="BB101" s="105">
        <f ca="1" t="shared" si="187"/>
        <v>73</v>
      </c>
      <c r="BC101" s="105">
        <f ca="1" t="shared" si="188"/>
        <v>51</v>
      </c>
      <c r="BD101" s="105">
        <f ca="1" t="shared" si="189"/>
        <v>37</v>
      </c>
      <c r="BE101" s="105">
        <f ca="1" t="shared" si="190"/>
        <v>37</v>
      </c>
      <c r="BF101" s="105">
        <f ca="1" t="shared" si="191"/>
        <v>37</v>
      </c>
      <c r="BG101" s="105">
        <f ca="1" t="shared" si="192"/>
        <v>37</v>
      </c>
      <c r="BH101" s="105">
        <f ca="1" t="shared" si="193"/>
        <v>105</v>
      </c>
      <c r="BI101" s="105">
        <f ca="1" t="shared" si="194"/>
        <v>45</v>
      </c>
      <c r="BJ101" s="105">
        <f ca="1" t="shared" si="195"/>
        <v>90</v>
      </c>
      <c r="BK101" s="105">
        <f ca="1" t="shared" si="196"/>
        <v>60</v>
      </c>
      <c r="BL101" s="105">
        <f ca="1" t="shared" si="197"/>
        <v>4506</v>
      </c>
      <c r="BN101" s="111">
        <v>97</v>
      </c>
      <c r="BO101" s="111">
        <f ca="1" t="shared" si="165"/>
        <v>94</v>
      </c>
      <c r="BP101" s="111">
        <f ca="1" t="shared" si="166"/>
        <v>66</v>
      </c>
      <c r="BQ101" s="111">
        <f ca="1" t="shared" si="167"/>
        <v>48</v>
      </c>
      <c r="BR101" s="111">
        <f ca="1" t="shared" si="168"/>
        <v>48</v>
      </c>
      <c r="BS101" s="111">
        <f ca="1" t="shared" si="169"/>
        <v>48</v>
      </c>
      <c r="BT101" s="111">
        <f ca="1" t="shared" si="170"/>
        <v>48</v>
      </c>
      <c r="BU101" s="111">
        <f ca="1" t="shared" si="171"/>
        <v>135</v>
      </c>
      <c r="BV101" s="111">
        <f ca="1" t="shared" si="172"/>
        <v>57</v>
      </c>
      <c r="BW101" s="111">
        <f ca="1" t="shared" si="173"/>
        <v>115</v>
      </c>
      <c r="BX101" s="111">
        <f ca="1" t="shared" si="174"/>
        <v>77</v>
      </c>
      <c r="BY101" s="111">
        <f ca="1" t="shared" si="175"/>
        <v>5768</v>
      </c>
      <c r="CA101" s="117">
        <v>97</v>
      </c>
      <c r="CB101" s="117">
        <f ca="1" t="shared" si="176"/>
        <v>123</v>
      </c>
      <c r="CC101" s="117">
        <f ca="1" t="shared" si="177"/>
        <v>86</v>
      </c>
      <c r="CD101" s="117">
        <f ca="1" t="shared" si="178"/>
        <v>62</v>
      </c>
      <c r="CE101" s="117">
        <f ca="1" t="shared" si="179"/>
        <v>62</v>
      </c>
      <c r="CF101" s="117">
        <f ca="1" t="shared" si="180"/>
        <v>62</v>
      </c>
      <c r="CG101" s="117">
        <f ca="1" t="shared" si="181"/>
        <v>62</v>
      </c>
      <c r="CH101" s="117">
        <f ca="1" t="shared" si="182"/>
        <v>177</v>
      </c>
      <c r="CI101" s="117">
        <f ca="1" t="shared" si="183"/>
        <v>75</v>
      </c>
      <c r="CJ101" s="117">
        <f ca="1" t="shared" si="184"/>
        <v>151</v>
      </c>
      <c r="CK101" s="117">
        <f ca="1" t="shared" si="185"/>
        <v>101</v>
      </c>
      <c r="CL101" s="117">
        <f ca="1" t="shared" si="186"/>
        <v>7571</v>
      </c>
    </row>
    <row r="102" ht="16.5" spans="1:90">
      <c r="A102" s="78">
        <v>98</v>
      </c>
      <c r="B102" s="78">
        <f ca="1" t="shared" si="122"/>
        <v>29</v>
      </c>
      <c r="C102" s="78">
        <f ca="1" t="shared" si="123"/>
        <v>21</v>
      </c>
      <c r="D102" s="78">
        <f ca="1" t="shared" si="124"/>
        <v>15</v>
      </c>
      <c r="E102" s="78">
        <f ca="1" t="shared" si="125"/>
        <v>15</v>
      </c>
      <c r="F102" s="78">
        <f ca="1" t="shared" si="126"/>
        <v>15</v>
      </c>
      <c r="G102" s="78">
        <f ca="1" t="shared" si="127"/>
        <v>15</v>
      </c>
      <c r="H102" s="78">
        <f ca="1" t="shared" si="128"/>
        <v>42</v>
      </c>
      <c r="I102" s="78">
        <f ca="1" t="shared" si="129"/>
        <v>18</v>
      </c>
      <c r="J102" s="78">
        <f ca="1" t="shared" si="130"/>
        <v>36</v>
      </c>
      <c r="K102" s="78">
        <f ca="1" t="shared" si="131"/>
        <v>24</v>
      </c>
      <c r="L102" s="78">
        <f ca="1" t="shared" si="132"/>
        <v>1803</v>
      </c>
      <c r="N102" s="87">
        <v>98</v>
      </c>
      <c r="O102" s="87">
        <f ca="1" t="shared" si="133"/>
        <v>37</v>
      </c>
      <c r="P102" s="87">
        <f ca="1" t="shared" si="134"/>
        <v>26</v>
      </c>
      <c r="Q102" s="87">
        <f ca="1" t="shared" si="135"/>
        <v>19</v>
      </c>
      <c r="R102" s="87">
        <f ca="1" t="shared" si="136"/>
        <v>19</v>
      </c>
      <c r="S102" s="87">
        <f ca="1" t="shared" si="137"/>
        <v>19</v>
      </c>
      <c r="T102" s="87">
        <f ca="1" t="shared" si="138"/>
        <v>19</v>
      </c>
      <c r="U102" s="87">
        <f ca="1" t="shared" si="139"/>
        <v>53</v>
      </c>
      <c r="V102" s="87">
        <f ca="1" t="shared" si="140"/>
        <v>22</v>
      </c>
      <c r="W102" s="87">
        <f ca="1" t="shared" si="141"/>
        <v>45</v>
      </c>
      <c r="X102" s="87">
        <f ca="1" t="shared" si="142"/>
        <v>30</v>
      </c>
      <c r="Y102" s="87">
        <f ca="1" t="shared" si="143"/>
        <v>2253</v>
      </c>
      <c r="AA102" s="93">
        <v>98</v>
      </c>
      <c r="AB102" s="93">
        <f ca="1" t="shared" si="144"/>
        <v>45</v>
      </c>
      <c r="AC102" s="93">
        <f ca="1" t="shared" si="145"/>
        <v>32</v>
      </c>
      <c r="AD102" s="93">
        <f ca="1" t="shared" si="146"/>
        <v>23</v>
      </c>
      <c r="AE102" s="93">
        <f ca="1" t="shared" si="147"/>
        <v>23</v>
      </c>
      <c r="AF102" s="93">
        <f ca="1" t="shared" si="148"/>
        <v>23</v>
      </c>
      <c r="AG102" s="93">
        <f ca="1" t="shared" si="149"/>
        <v>23</v>
      </c>
      <c r="AH102" s="93">
        <f ca="1" t="shared" si="150"/>
        <v>65</v>
      </c>
      <c r="AI102" s="93">
        <f ca="1" t="shared" si="151"/>
        <v>28</v>
      </c>
      <c r="AJ102" s="93">
        <f ca="1" t="shared" si="152"/>
        <v>56</v>
      </c>
      <c r="AK102" s="93">
        <f ca="1" t="shared" si="153"/>
        <v>37</v>
      </c>
      <c r="AL102" s="93">
        <f ca="1" t="shared" si="154"/>
        <v>2794</v>
      </c>
      <c r="AN102" s="99">
        <v>98</v>
      </c>
      <c r="AO102" s="99">
        <f ca="1">VLOOKUP(AN102,参照表!$A$1:参照表!$C$113,2,0)</f>
        <v>57</v>
      </c>
      <c r="AP102" s="99">
        <f ca="1" t="shared" si="155"/>
        <v>40</v>
      </c>
      <c r="AQ102" s="99">
        <f ca="1" t="shared" si="156"/>
        <v>29</v>
      </c>
      <c r="AR102" s="99">
        <f ca="1" t="shared" si="157"/>
        <v>29</v>
      </c>
      <c r="AS102" s="99">
        <f ca="1" t="shared" si="158"/>
        <v>29</v>
      </c>
      <c r="AT102" s="99">
        <f ca="1" t="shared" si="159"/>
        <v>29</v>
      </c>
      <c r="AU102" s="99">
        <f ca="1" t="shared" si="160"/>
        <v>82</v>
      </c>
      <c r="AV102" s="99">
        <f ca="1" t="shared" si="161"/>
        <v>35</v>
      </c>
      <c r="AW102" s="99">
        <f ca="1" t="shared" si="162"/>
        <v>70</v>
      </c>
      <c r="AX102" s="99">
        <f ca="1" t="shared" si="163"/>
        <v>47</v>
      </c>
      <c r="AY102" s="99">
        <f ca="1" t="shared" si="164"/>
        <v>3515</v>
      </c>
      <c r="BA102" s="105">
        <v>98</v>
      </c>
      <c r="BB102" s="105">
        <f ca="1" t="shared" si="187"/>
        <v>73</v>
      </c>
      <c r="BC102" s="105">
        <f ca="1" t="shared" si="188"/>
        <v>51</v>
      </c>
      <c r="BD102" s="105">
        <f ca="1" t="shared" si="189"/>
        <v>37</v>
      </c>
      <c r="BE102" s="105">
        <f ca="1" t="shared" si="190"/>
        <v>37</v>
      </c>
      <c r="BF102" s="105">
        <f ca="1" t="shared" si="191"/>
        <v>37</v>
      </c>
      <c r="BG102" s="105">
        <f ca="1" t="shared" si="192"/>
        <v>37</v>
      </c>
      <c r="BH102" s="105">
        <f ca="1" t="shared" si="193"/>
        <v>105</v>
      </c>
      <c r="BI102" s="105">
        <f ca="1" t="shared" si="194"/>
        <v>45</v>
      </c>
      <c r="BJ102" s="105">
        <f ca="1" t="shared" si="195"/>
        <v>90</v>
      </c>
      <c r="BK102" s="105">
        <f ca="1" t="shared" si="196"/>
        <v>60</v>
      </c>
      <c r="BL102" s="105">
        <f ca="1" t="shared" si="197"/>
        <v>4506</v>
      </c>
      <c r="BN102" s="111">
        <v>98</v>
      </c>
      <c r="BO102" s="111">
        <f ca="1" t="shared" ref="BO102:BO133" si="198">ROUND(AO102/$AN$2*$BN$2,0)</f>
        <v>94</v>
      </c>
      <c r="BP102" s="111">
        <f ca="1" t="shared" ref="BP102:BP133" si="199">ROUND(AP102/$AN$2*$BN$2,0)</f>
        <v>66</v>
      </c>
      <c r="BQ102" s="111">
        <f ca="1" t="shared" ref="BQ102:BQ133" si="200">ROUND(AQ102/$AN$2*$BN$2,0)</f>
        <v>48</v>
      </c>
      <c r="BR102" s="111">
        <f ca="1" t="shared" ref="BR102:BR133" si="201">ROUND(AR102/$AN$2*$BN$2,0)</f>
        <v>48</v>
      </c>
      <c r="BS102" s="111">
        <f ca="1" t="shared" ref="BS102:BS133" si="202">ROUND(AS102/$AN$2*$BN$2,0)</f>
        <v>48</v>
      </c>
      <c r="BT102" s="111">
        <f ca="1" t="shared" ref="BT102:BT133" si="203">ROUND(AT102/$AN$2*$BN$2,0)</f>
        <v>48</v>
      </c>
      <c r="BU102" s="111">
        <f ca="1" t="shared" ref="BU102:BU133" si="204">ROUND(AU102/$AN$2*$BN$2,0)</f>
        <v>135</v>
      </c>
      <c r="BV102" s="111">
        <f ca="1" t="shared" ref="BV102:BV133" si="205">ROUND(AV102/$AN$2*$BN$2,0)</f>
        <v>57</v>
      </c>
      <c r="BW102" s="111">
        <f ca="1" t="shared" ref="BW102:BW133" si="206">ROUND(AW102/$AN$2*$BN$2,0)</f>
        <v>115</v>
      </c>
      <c r="BX102" s="111">
        <f ca="1" t="shared" ref="BX102:BX133" si="207">ROUND(AX102/$AN$2*$BN$2,0)</f>
        <v>77</v>
      </c>
      <c r="BY102" s="111">
        <f ca="1" t="shared" ref="BY102:BY133" si="208">ROUND(AY102/$AN$2*$BN$2,0)</f>
        <v>5768</v>
      </c>
      <c r="CA102" s="117">
        <v>98</v>
      </c>
      <c r="CB102" s="117">
        <f ca="1" t="shared" ref="CB102:CB133" si="209">ROUND(AO102/$AN$2*$CA$2,0)</f>
        <v>123</v>
      </c>
      <c r="CC102" s="117">
        <f ca="1" t="shared" ref="CC102:CC133" si="210">ROUND(AP102/$AN$2*$CA$2,0)</f>
        <v>86</v>
      </c>
      <c r="CD102" s="117">
        <f ca="1" t="shared" ref="CD102:CD133" si="211">ROUND(AQ102/$AN$2*$CA$2,0)</f>
        <v>62</v>
      </c>
      <c r="CE102" s="117">
        <f ca="1" t="shared" ref="CE102:CE133" si="212">ROUND(AR102/$AN$2*$CA$2,0)</f>
        <v>62</v>
      </c>
      <c r="CF102" s="117">
        <f ca="1" t="shared" ref="CF102:CF133" si="213">ROUND(AS102/$AN$2*$CA$2,0)</f>
        <v>62</v>
      </c>
      <c r="CG102" s="117">
        <f ca="1" t="shared" ref="CG102:CG133" si="214">ROUND(AT102/$AN$2*$CA$2,0)</f>
        <v>62</v>
      </c>
      <c r="CH102" s="117">
        <f ca="1" t="shared" ref="CH102:CH133" si="215">ROUND(AU102/$AN$2*$CA$2,0)</f>
        <v>177</v>
      </c>
      <c r="CI102" s="117">
        <f ca="1" t="shared" ref="CI102:CI133" si="216">ROUND(AV102/$AN$2*$CA$2,0)</f>
        <v>75</v>
      </c>
      <c r="CJ102" s="117">
        <f ca="1" t="shared" ref="CJ102:CJ133" si="217">ROUND(AW102/$AN$2*$CA$2,0)</f>
        <v>151</v>
      </c>
      <c r="CK102" s="117">
        <f ca="1" t="shared" ref="CK102:CK133" si="218">ROUND(AX102/$AN$2*$CA$2,0)</f>
        <v>101</v>
      </c>
      <c r="CL102" s="117">
        <f ca="1" t="shared" ref="CL102:CL133" si="219">ROUND(AY102/$AN$2*$CA$2,0)</f>
        <v>7571</v>
      </c>
    </row>
    <row r="103" ht="16.5" spans="1:90">
      <c r="A103" s="78">
        <v>99</v>
      </c>
      <c r="B103" s="78">
        <f ca="1" t="shared" si="122"/>
        <v>29</v>
      </c>
      <c r="C103" s="78">
        <f ca="1" t="shared" si="123"/>
        <v>21</v>
      </c>
      <c r="D103" s="78">
        <f ca="1" t="shared" si="124"/>
        <v>15</v>
      </c>
      <c r="E103" s="78">
        <f ca="1" t="shared" si="125"/>
        <v>15</v>
      </c>
      <c r="F103" s="78">
        <f ca="1" t="shared" si="126"/>
        <v>15</v>
      </c>
      <c r="G103" s="78">
        <f ca="1" t="shared" si="127"/>
        <v>15</v>
      </c>
      <c r="H103" s="78">
        <f ca="1" t="shared" si="128"/>
        <v>42</v>
      </c>
      <c r="I103" s="78">
        <f ca="1" t="shared" si="129"/>
        <v>18</v>
      </c>
      <c r="J103" s="78">
        <f ca="1" t="shared" si="130"/>
        <v>36</v>
      </c>
      <c r="K103" s="78">
        <f ca="1" t="shared" si="131"/>
        <v>24</v>
      </c>
      <c r="L103" s="78">
        <f ca="1" t="shared" si="132"/>
        <v>1803</v>
      </c>
      <c r="N103" s="87">
        <v>99</v>
      </c>
      <c r="O103" s="87">
        <f ca="1" t="shared" si="133"/>
        <v>37</v>
      </c>
      <c r="P103" s="87">
        <f ca="1" t="shared" si="134"/>
        <v>26</v>
      </c>
      <c r="Q103" s="87">
        <f ca="1" t="shared" si="135"/>
        <v>19</v>
      </c>
      <c r="R103" s="87">
        <f ca="1" t="shared" si="136"/>
        <v>19</v>
      </c>
      <c r="S103" s="87">
        <f ca="1" t="shared" si="137"/>
        <v>19</v>
      </c>
      <c r="T103" s="87">
        <f ca="1" t="shared" si="138"/>
        <v>19</v>
      </c>
      <c r="U103" s="87">
        <f ca="1" t="shared" si="139"/>
        <v>53</v>
      </c>
      <c r="V103" s="87">
        <f ca="1" t="shared" si="140"/>
        <v>22</v>
      </c>
      <c r="W103" s="87">
        <f ca="1" t="shared" si="141"/>
        <v>45</v>
      </c>
      <c r="X103" s="87">
        <f ca="1" t="shared" si="142"/>
        <v>30</v>
      </c>
      <c r="Y103" s="87">
        <f ca="1" t="shared" si="143"/>
        <v>2253</v>
      </c>
      <c r="AA103" s="93">
        <v>99</v>
      </c>
      <c r="AB103" s="93">
        <f ca="1" t="shared" si="144"/>
        <v>45</v>
      </c>
      <c r="AC103" s="93">
        <f ca="1" t="shared" si="145"/>
        <v>32</v>
      </c>
      <c r="AD103" s="93">
        <f ca="1" t="shared" si="146"/>
        <v>23</v>
      </c>
      <c r="AE103" s="93">
        <f ca="1" t="shared" si="147"/>
        <v>23</v>
      </c>
      <c r="AF103" s="93">
        <f ca="1" t="shared" si="148"/>
        <v>23</v>
      </c>
      <c r="AG103" s="93">
        <f ca="1" t="shared" si="149"/>
        <v>23</v>
      </c>
      <c r="AH103" s="93">
        <f ca="1" t="shared" si="150"/>
        <v>65</v>
      </c>
      <c r="AI103" s="93">
        <f ca="1" t="shared" si="151"/>
        <v>28</v>
      </c>
      <c r="AJ103" s="93">
        <f ca="1" t="shared" si="152"/>
        <v>56</v>
      </c>
      <c r="AK103" s="93">
        <f ca="1" t="shared" si="153"/>
        <v>37</v>
      </c>
      <c r="AL103" s="93">
        <f ca="1" t="shared" si="154"/>
        <v>2794</v>
      </c>
      <c r="AN103" s="99">
        <v>99</v>
      </c>
      <c r="AO103" s="99">
        <f ca="1">VLOOKUP(AN103,参照表!$A$1:参照表!$C$113,2,0)</f>
        <v>57</v>
      </c>
      <c r="AP103" s="99">
        <f ca="1" t="shared" si="155"/>
        <v>40</v>
      </c>
      <c r="AQ103" s="99">
        <f ca="1" t="shared" si="156"/>
        <v>29</v>
      </c>
      <c r="AR103" s="99">
        <f ca="1" t="shared" si="157"/>
        <v>29</v>
      </c>
      <c r="AS103" s="99">
        <f ca="1" t="shared" si="158"/>
        <v>29</v>
      </c>
      <c r="AT103" s="99">
        <f ca="1" t="shared" si="159"/>
        <v>29</v>
      </c>
      <c r="AU103" s="99">
        <f ca="1" t="shared" si="160"/>
        <v>82</v>
      </c>
      <c r="AV103" s="99">
        <f ca="1" t="shared" si="161"/>
        <v>35</v>
      </c>
      <c r="AW103" s="99">
        <f ca="1" t="shared" si="162"/>
        <v>70</v>
      </c>
      <c r="AX103" s="99">
        <f ca="1" t="shared" si="163"/>
        <v>47</v>
      </c>
      <c r="AY103" s="99">
        <f ca="1" t="shared" si="164"/>
        <v>3515</v>
      </c>
      <c r="BA103" s="105">
        <v>99</v>
      </c>
      <c r="BB103" s="105">
        <f ca="1" t="shared" si="187"/>
        <v>73</v>
      </c>
      <c r="BC103" s="105">
        <f ca="1" t="shared" si="188"/>
        <v>51</v>
      </c>
      <c r="BD103" s="105">
        <f ca="1" t="shared" si="189"/>
        <v>37</v>
      </c>
      <c r="BE103" s="105">
        <f ca="1" t="shared" si="190"/>
        <v>37</v>
      </c>
      <c r="BF103" s="105">
        <f ca="1" t="shared" si="191"/>
        <v>37</v>
      </c>
      <c r="BG103" s="105">
        <f ca="1" t="shared" si="192"/>
        <v>37</v>
      </c>
      <c r="BH103" s="105">
        <f ca="1" t="shared" si="193"/>
        <v>105</v>
      </c>
      <c r="BI103" s="105">
        <f ca="1" t="shared" si="194"/>
        <v>45</v>
      </c>
      <c r="BJ103" s="105">
        <f ca="1" t="shared" si="195"/>
        <v>90</v>
      </c>
      <c r="BK103" s="105">
        <f ca="1" t="shared" si="196"/>
        <v>60</v>
      </c>
      <c r="BL103" s="105">
        <f ca="1" t="shared" si="197"/>
        <v>4506</v>
      </c>
      <c r="BN103" s="111">
        <v>99</v>
      </c>
      <c r="BO103" s="111">
        <f ca="1" t="shared" si="198"/>
        <v>94</v>
      </c>
      <c r="BP103" s="111">
        <f ca="1" t="shared" si="199"/>
        <v>66</v>
      </c>
      <c r="BQ103" s="111">
        <f ca="1" t="shared" si="200"/>
        <v>48</v>
      </c>
      <c r="BR103" s="111">
        <f ca="1" t="shared" si="201"/>
        <v>48</v>
      </c>
      <c r="BS103" s="111">
        <f ca="1" t="shared" si="202"/>
        <v>48</v>
      </c>
      <c r="BT103" s="111">
        <f ca="1" t="shared" si="203"/>
        <v>48</v>
      </c>
      <c r="BU103" s="111">
        <f ca="1" t="shared" si="204"/>
        <v>135</v>
      </c>
      <c r="BV103" s="111">
        <f ca="1" t="shared" si="205"/>
        <v>57</v>
      </c>
      <c r="BW103" s="111">
        <f ca="1" t="shared" si="206"/>
        <v>115</v>
      </c>
      <c r="BX103" s="111">
        <f ca="1" t="shared" si="207"/>
        <v>77</v>
      </c>
      <c r="BY103" s="111">
        <f ca="1" t="shared" si="208"/>
        <v>5768</v>
      </c>
      <c r="CA103" s="117">
        <v>99</v>
      </c>
      <c r="CB103" s="117">
        <f ca="1" t="shared" si="209"/>
        <v>123</v>
      </c>
      <c r="CC103" s="117">
        <f ca="1" t="shared" si="210"/>
        <v>86</v>
      </c>
      <c r="CD103" s="117">
        <f ca="1" t="shared" si="211"/>
        <v>62</v>
      </c>
      <c r="CE103" s="117">
        <f ca="1" t="shared" si="212"/>
        <v>62</v>
      </c>
      <c r="CF103" s="117">
        <f ca="1" t="shared" si="213"/>
        <v>62</v>
      </c>
      <c r="CG103" s="117">
        <f ca="1" t="shared" si="214"/>
        <v>62</v>
      </c>
      <c r="CH103" s="117">
        <f ca="1" t="shared" si="215"/>
        <v>177</v>
      </c>
      <c r="CI103" s="117">
        <f ca="1" t="shared" si="216"/>
        <v>75</v>
      </c>
      <c r="CJ103" s="117">
        <f ca="1" t="shared" si="217"/>
        <v>151</v>
      </c>
      <c r="CK103" s="117">
        <f ca="1" t="shared" si="218"/>
        <v>101</v>
      </c>
      <c r="CL103" s="117">
        <f ca="1" t="shared" si="219"/>
        <v>7571</v>
      </c>
    </row>
    <row r="104" ht="16.5" spans="1:90">
      <c r="A104" s="78">
        <v>100</v>
      </c>
      <c r="B104" s="78">
        <f ca="1" t="shared" si="122"/>
        <v>31</v>
      </c>
      <c r="C104" s="78">
        <f ca="1" t="shared" si="123"/>
        <v>22</v>
      </c>
      <c r="D104" s="78">
        <f ca="1" t="shared" si="124"/>
        <v>15</v>
      </c>
      <c r="E104" s="78">
        <f ca="1" t="shared" si="125"/>
        <v>15</v>
      </c>
      <c r="F104" s="78">
        <f ca="1" t="shared" si="126"/>
        <v>15</v>
      </c>
      <c r="G104" s="78">
        <f ca="1" t="shared" si="127"/>
        <v>15</v>
      </c>
      <c r="H104" s="78">
        <f ca="1" t="shared" si="128"/>
        <v>44</v>
      </c>
      <c r="I104" s="78">
        <f ca="1" t="shared" si="129"/>
        <v>19</v>
      </c>
      <c r="J104" s="78">
        <f ca="1" t="shared" si="130"/>
        <v>38</v>
      </c>
      <c r="K104" s="78">
        <f ca="1" t="shared" si="131"/>
        <v>25</v>
      </c>
      <c r="L104" s="78">
        <f ca="1" t="shared" si="132"/>
        <v>1897</v>
      </c>
      <c r="N104" s="87">
        <v>100</v>
      </c>
      <c r="O104" s="87">
        <f ca="1" t="shared" si="133"/>
        <v>38</v>
      </c>
      <c r="P104" s="87">
        <f ca="1" t="shared" si="134"/>
        <v>27</v>
      </c>
      <c r="Q104" s="87">
        <f ca="1" t="shared" si="135"/>
        <v>19</v>
      </c>
      <c r="R104" s="87">
        <f ca="1" t="shared" si="136"/>
        <v>19</v>
      </c>
      <c r="S104" s="87">
        <f ca="1" t="shared" si="137"/>
        <v>19</v>
      </c>
      <c r="T104" s="87">
        <f ca="1" t="shared" si="138"/>
        <v>19</v>
      </c>
      <c r="U104" s="87">
        <f ca="1" t="shared" si="139"/>
        <v>55</v>
      </c>
      <c r="V104" s="87">
        <f ca="1" t="shared" si="140"/>
        <v>24</v>
      </c>
      <c r="W104" s="87">
        <f ca="1" t="shared" si="141"/>
        <v>47</v>
      </c>
      <c r="X104" s="87">
        <f ca="1" t="shared" si="142"/>
        <v>31</v>
      </c>
      <c r="Y104" s="87">
        <f ca="1" t="shared" si="143"/>
        <v>2372</v>
      </c>
      <c r="AA104" s="93">
        <v>100</v>
      </c>
      <c r="AB104" s="93">
        <f ca="1" t="shared" si="144"/>
        <v>48</v>
      </c>
      <c r="AC104" s="93">
        <f ca="1" t="shared" si="145"/>
        <v>33</v>
      </c>
      <c r="AD104" s="93">
        <f ca="1" t="shared" si="146"/>
        <v>24</v>
      </c>
      <c r="AE104" s="93">
        <f ca="1" t="shared" si="147"/>
        <v>24</v>
      </c>
      <c r="AF104" s="93">
        <f ca="1" t="shared" si="148"/>
        <v>24</v>
      </c>
      <c r="AG104" s="93">
        <f ca="1" t="shared" si="149"/>
        <v>24</v>
      </c>
      <c r="AH104" s="93">
        <f ca="1" t="shared" si="150"/>
        <v>68</v>
      </c>
      <c r="AI104" s="93">
        <f ca="1" t="shared" si="151"/>
        <v>29</v>
      </c>
      <c r="AJ104" s="93">
        <f ca="1" t="shared" si="152"/>
        <v>59</v>
      </c>
      <c r="AK104" s="93">
        <f ca="1" t="shared" si="153"/>
        <v>39</v>
      </c>
      <c r="AL104" s="93">
        <f ca="1" t="shared" si="154"/>
        <v>2941</v>
      </c>
      <c r="AN104" s="99">
        <v>100</v>
      </c>
      <c r="AO104" s="99">
        <f ca="1">VLOOKUP(AN104,参照表!$A$1:参照表!$C$113,2,0)</f>
        <v>60</v>
      </c>
      <c r="AP104" s="99">
        <f ca="1" t="shared" si="155"/>
        <v>42</v>
      </c>
      <c r="AQ104" s="99">
        <f ca="1" t="shared" si="156"/>
        <v>30</v>
      </c>
      <c r="AR104" s="99">
        <f ca="1" t="shared" si="157"/>
        <v>30</v>
      </c>
      <c r="AS104" s="99">
        <f ca="1" t="shared" si="158"/>
        <v>30</v>
      </c>
      <c r="AT104" s="99">
        <f ca="1" t="shared" si="159"/>
        <v>30</v>
      </c>
      <c r="AU104" s="99">
        <f ca="1" t="shared" si="160"/>
        <v>86</v>
      </c>
      <c r="AV104" s="99">
        <f ca="1" t="shared" si="161"/>
        <v>37</v>
      </c>
      <c r="AW104" s="99">
        <f ca="1" t="shared" si="162"/>
        <v>74</v>
      </c>
      <c r="AX104" s="99">
        <f ca="1" t="shared" si="163"/>
        <v>49</v>
      </c>
      <c r="AY104" s="99">
        <f ca="1" t="shared" si="164"/>
        <v>3700</v>
      </c>
      <c r="BA104" s="105">
        <v>100</v>
      </c>
      <c r="BB104" s="105">
        <f ca="1" t="shared" si="187"/>
        <v>77</v>
      </c>
      <c r="BC104" s="105">
        <f ca="1" t="shared" si="188"/>
        <v>54</v>
      </c>
      <c r="BD104" s="105">
        <f ca="1" t="shared" si="189"/>
        <v>38</v>
      </c>
      <c r="BE104" s="105">
        <f ca="1" t="shared" si="190"/>
        <v>38</v>
      </c>
      <c r="BF104" s="105">
        <f ca="1" t="shared" si="191"/>
        <v>38</v>
      </c>
      <c r="BG104" s="105">
        <f ca="1" t="shared" si="192"/>
        <v>38</v>
      </c>
      <c r="BH104" s="105">
        <f ca="1" t="shared" si="193"/>
        <v>110</v>
      </c>
      <c r="BI104" s="105">
        <f ca="1" t="shared" si="194"/>
        <v>47</v>
      </c>
      <c r="BJ104" s="105">
        <f ca="1" t="shared" si="195"/>
        <v>95</v>
      </c>
      <c r="BK104" s="105">
        <f ca="1" t="shared" si="196"/>
        <v>63</v>
      </c>
      <c r="BL104" s="105">
        <f ca="1" t="shared" si="197"/>
        <v>4744</v>
      </c>
      <c r="BN104" s="111">
        <v>100</v>
      </c>
      <c r="BO104" s="111">
        <f ca="1" t="shared" si="198"/>
        <v>98</v>
      </c>
      <c r="BP104" s="111">
        <f ca="1" t="shared" si="199"/>
        <v>69</v>
      </c>
      <c r="BQ104" s="111">
        <f ca="1" t="shared" si="200"/>
        <v>49</v>
      </c>
      <c r="BR104" s="111">
        <f ca="1" t="shared" si="201"/>
        <v>49</v>
      </c>
      <c r="BS104" s="111">
        <f ca="1" t="shared" si="202"/>
        <v>49</v>
      </c>
      <c r="BT104" s="111">
        <f ca="1" t="shared" si="203"/>
        <v>49</v>
      </c>
      <c r="BU104" s="111">
        <f ca="1" t="shared" si="204"/>
        <v>141</v>
      </c>
      <c r="BV104" s="111">
        <f ca="1" t="shared" si="205"/>
        <v>61</v>
      </c>
      <c r="BW104" s="111">
        <f ca="1" t="shared" si="206"/>
        <v>121</v>
      </c>
      <c r="BX104" s="111">
        <f ca="1" t="shared" si="207"/>
        <v>80</v>
      </c>
      <c r="BY104" s="111">
        <f ca="1" t="shared" si="208"/>
        <v>6072</v>
      </c>
      <c r="CA104" s="117">
        <v>100</v>
      </c>
      <c r="CB104" s="117">
        <f ca="1" t="shared" si="209"/>
        <v>129</v>
      </c>
      <c r="CC104" s="117">
        <f ca="1" t="shared" si="210"/>
        <v>90</v>
      </c>
      <c r="CD104" s="117">
        <f ca="1" t="shared" si="211"/>
        <v>65</v>
      </c>
      <c r="CE104" s="117">
        <f ca="1" t="shared" si="212"/>
        <v>65</v>
      </c>
      <c r="CF104" s="117">
        <f ca="1" t="shared" si="213"/>
        <v>65</v>
      </c>
      <c r="CG104" s="117">
        <f ca="1" t="shared" si="214"/>
        <v>65</v>
      </c>
      <c r="CH104" s="117">
        <f ca="1" t="shared" si="215"/>
        <v>185</v>
      </c>
      <c r="CI104" s="117">
        <f ca="1" t="shared" si="216"/>
        <v>80</v>
      </c>
      <c r="CJ104" s="117">
        <f ca="1" t="shared" si="217"/>
        <v>159</v>
      </c>
      <c r="CK104" s="117">
        <f ca="1" t="shared" si="218"/>
        <v>106</v>
      </c>
      <c r="CL104" s="117">
        <f ca="1" t="shared" si="219"/>
        <v>7969</v>
      </c>
    </row>
    <row r="105" ht="16.5" spans="1:90">
      <c r="A105" s="78">
        <v>101</v>
      </c>
      <c r="B105" s="78">
        <f ca="1" t="shared" si="122"/>
        <v>31</v>
      </c>
      <c r="C105" s="78">
        <f ca="1" t="shared" ref="C105:C154" si="220">ROUND(AP105/$AN$2*$A$2,0)</f>
        <v>22</v>
      </c>
      <c r="D105" s="78">
        <f ca="1" t="shared" ref="D105:D154" si="221">ROUND(AQ105/$AN$2*$A$2,0)</f>
        <v>15</v>
      </c>
      <c r="E105" s="78">
        <f ca="1" t="shared" ref="E105:E154" si="222">ROUND(AR105/$AN$2*$A$2,0)</f>
        <v>15</v>
      </c>
      <c r="F105" s="78">
        <f ca="1" t="shared" ref="F105:F154" si="223">ROUND(AS105/$AN$2*$A$2,0)</f>
        <v>15</v>
      </c>
      <c r="G105" s="78">
        <f ca="1" t="shared" ref="G105:G154" si="224">ROUND(AT105/$AN$2*$A$2,0)</f>
        <v>15</v>
      </c>
      <c r="H105" s="78">
        <f ca="1" t="shared" ref="H105:H154" si="225">ROUND(AU105/$AN$2*$A$2,0)</f>
        <v>44</v>
      </c>
      <c r="I105" s="78">
        <f ca="1" t="shared" ref="I105:I154" si="226">ROUND(AV105/$AN$2*$A$2,0)</f>
        <v>19</v>
      </c>
      <c r="J105" s="78">
        <f ca="1" t="shared" ref="J105:J154" si="227">ROUND(AW105/$AN$2*$A$2,0)</f>
        <v>38</v>
      </c>
      <c r="K105" s="78">
        <f ca="1" t="shared" ref="K105:K154" si="228">ROUND(AX105/$AN$2*$A$2,0)</f>
        <v>25</v>
      </c>
      <c r="L105" s="78">
        <f ca="1" t="shared" ref="L105:L154" si="229">ROUND(AY105/$AN$2*$A$2,0)</f>
        <v>1897</v>
      </c>
      <c r="N105" s="87">
        <v>101</v>
      </c>
      <c r="O105" s="87">
        <f ca="1" t="shared" ref="O105:O154" si="230">ROUND(AO105/$AN$2*$N$2,0)</f>
        <v>38</v>
      </c>
      <c r="P105" s="87">
        <f ca="1" t="shared" ref="P105:P154" si="231">ROUND(AP105/$AN$2*$N$2,0)</f>
        <v>27</v>
      </c>
      <c r="Q105" s="87">
        <f ca="1" t="shared" ref="Q105:Q154" si="232">ROUND(AQ105/$AN$2*$N$2,0)</f>
        <v>19</v>
      </c>
      <c r="R105" s="87">
        <f ca="1" t="shared" ref="R105:R154" si="233">ROUND(AR105/$AN$2*$N$2,0)</f>
        <v>19</v>
      </c>
      <c r="S105" s="87">
        <f ca="1" t="shared" ref="S105:S154" si="234">ROUND(AS105/$AN$2*$N$2,0)</f>
        <v>19</v>
      </c>
      <c r="T105" s="87">
        <f ca="1" t="shared" ref="T105:T154" si="235">ROUND(AT105/$AN$2*$N$2,0)</f>
        <v>19</v>
      </c>
      <c r="U105" s="87">
        <f ca="1" t="shared" ref="U105:U154" si="236">ROUND(AU105/$AN$2*$N$2,0)</f>
        <v>55</v>
      </c>
      <c r="V105" s="87">
        <f ca="1" t="shared" ref="V105:V154" si="237">ROUND(AV105/$AN$2*$N$2,0)</f>
        <v>24</v>
      </c>
      <c r="W105" s="87">
        <f ca="1" t="shared" ref="W105:W154" si="238">ROUND(AW105/$AN$2*$N$2,0)</f>
        <v>47</v>
      </c>
      <c r="X105" s="87">
        <f ca="1" t="shared" ref="X105:X154" si="239">ROUND(AX105/$AN$2*$N$2,0)</f>
        <v>31</v>
      </c>
      <c r="Y105" s="87">
        <f ca="1" t="shared" ref="Y105:Y154" si="240">ROUND(AY105/$AN$2*$N$2,0)</f>
        <v>2372</v>
      </c>
      <c r="AA105" s="93">
        <v>101</v>
      </c>
      <c r="AB105" s="93">
        <f ca="1" t="shared" ref="AB105:AB154" si="241">ROUND(AO105/$AN$2*$AA$2,0)</f>
        <v>48</v>
      </c>
      <c r="AC105" s="93">
        <f ca="1" t="shared" ref="AC105:AC154" si="242">ROUND(AP105/$AN$2*$AA$2,0)</f>
        <v>33</v>
      </c>
      <c r="AD105" s="93">
        <f ca="1" t="shared" ref="AD105:AD154" si="243">ROUND(AQ105/$AN$2*$AA$2,0)</f>
        <v>24</v>
      </c>
      <c r="AE105" s="93">
        <f ca="1" t="shared" ref="AE105:AE154" si="244">ROUND(AR105/$AN$2*$AA$2,0)</f>
        <v>24</v>
      </c>
      <c r="AF105" s="93">
        <f ca="1" t="shared" ref="AF105:AF154" si="245">ROUND(AS105/$AN$2*$AA$2,0)</f>
        <v>24</v>
      </c>
      <c r="AG105" s="93">
        <f ca="1" t="shared" ref="AG105:AG154" si="246">ROUND(AT105/$AN$2*$AA$2,0)</f>
        <v>24</v>
      </c>
      <c r="AH105" s="93">
        <f ca="1" t="shared" ref="AH105:AH154" si="247">ROUND(AU105/$AN$2*$AA$2,0)</f>
        <v>68</v>
      </c>
      <c r="AI105" s="93">
        <f ca="1" t="shared" ref="AI105:AI154" si="248">ROUND(AV105/$AN$2*$AA$2,0)</f>
        <v>29</v>
      </c>
      <c r="AJ105" s="93">
        <f ca="1" t="shared" ref="AJ105:AJ154" si="249">ROUND(AW105/$AN$2*$AA$2,0)</f>
        <v>59</v>
      </c>
      <c r="AK105" s="93">
        <f ca="1" t="shared" ref="AK105:AK154" si="250">ROUND(AX105/$AN$2*$AA$2,0)</f>
        <v>39</v>
      </c>
      <c r="AL105" s="93">
        <f ca="1" t="shared" ref="AL105:AL154" si="251">ROUND(AY105/$AN$2*$AA$2,0)</f>
        <v>2941</v>
      </c>
      <c r="AN105" s="99">
        <v>101</v>
      </c>
      <c r="AO105" s="99">
        <f ca="1">VLOOKUP(AN105,参照表!$A$1:参照表!$C$113,2,0)</f>
        <v>60</v>
      </c>
      <c r="AP105" s="99">
        <f ca="1" t="shared" si="155"/>
        <v>42</v>
      </c>
      <c r="AQ105" s="99">
        <f ca="1" t="shared" si="156"/>
        <v>30</v>
      </c>
      <c r="AR105" s="99">
        <f ca="1" t="shared" si="157"/>
        <v>30</v>
      </c>
      <c r="AS105" s="99">
        <f ca="1" t="shared" si="158"/>
        <v>30</v>
      </c>
      <c r="AT105" s="99">
        <f ca="1" t="shared" si="159"/>
        <v>30</v>
      </c>
      <c r="AU105" s="99">
        <f ca="1" t="shared" si="160"/>
        <v>86</v>
      </c>
      <c r="AV105" s="99">
        <f ca="1" t="shared" si="161"/>
        <v>37</v>
      </c>
      <c r="AW105" s="99">
        <f ca="1" t="shared" si="162"/>
        <v>74</v>
      </c>
      <c r="AX105" s="99">
        <f ca="1" t="shared" si="163"/>
        <v>49</v>
      </c>
      <c r="AY105" s="99">
        <f ca="1" t="shared" si="164"/>
        <v>3700</v>
      </c>
      <c r="BA105" s="105">
        <v>101</v>
      </c>
      <c r="BB105" s="105">
        <f ca="1" t="shared" si="187"/>
        <v>77</v>
      </c>
      <c r="BC105" s="105">
        <f ca="1" t="shared" si="188"/>
        <v>54</v>
      </c>
      <c r="BD105" s="105">
        <f ca="1" t="shared" si="189"/>
        <v>38</v>
      </c>
      <c r="BE105" s="105">
        <f ca="1" t="shared" si="190"/>
        <v>38</v>
      </c>
      <c r="BF105" s="105">
        <f ca="1" t="shared" si="191"/>
        <v>38</v>
      </c>
      <c r="BG105" s="105">
        <f ca="1" t="shared" si="192"/>
        <v>38</v>
      </c>
      <c r="BH105" s="105">
        <f ca="1" t="shared" si="193"/>
        <v>110</v>
      </c>
      <c r="BI105" s="105">
        <f ca="1" t="shared" si="194"/>
        <v>47</v>
      </c>
      <c r="BJ105" s="105">
        <f ca="1" t="shared" si="195"/>
        <v>95</v>
      </c>
      <c r="BK105" s="105">
        <f ca="1" t="shared" si="196"/>
        <v>63</v>
      </c>
      <c r="BL105" s="105">
        <f ca="1" t="shared" si="197"/>
        <v>4744</v>
      </c>
      <c r="BN105" s="111">
        <v>101</v>
      </c>
      <c r="BO105" s="111">
        <f ca="1" t="shared" si="198"/>
        <v>98</v>
      </c>
      <c r="BP105" s="111">
        <f ca="1" t="shared" si="199"/>
        <v>69</v>
      </c>
      <c r="BQ105" s="111">
        <f ca="1" t="shared" si="200"/>
        <v>49</v>
      </c>
      <c r="BR105" s="111">
        <f ca="1" t="shared" si="201"/>
        <v>49</v>
      </c>
      <c r="BS105" s="111">
        <f ca="1" t="shared" si="202"/>
        <v>49</v>
      </c>
      <c r="BT105" s="111">
        <f ca="1" t="shared" si="203"/>
        <v>49</v>
      </c>
      <c r="BU105" s="111">
        <f ca="1" t="shared" si="204"/>
        <v>141</v>
      </c>
      <c r="BV105" s="111">
        <f ca="1" t="shared" si="205"/>
        <v>61</v>
      </c>
      <c r="BW105" s="111">
        <f ca="1" t="shared" si="206"/>
        <v>121</v>
      </c>
      <c r="BX105" s="111">
        <f ca="1" t="shared" si="207"/>
        <v>80</v>
      </c>
      <c r="BY105" s="111">
        <f ca="1" t="shared" si="208"/>
        <v>6072</v>
      </c>
      <c r="CA105" s="117">
        <v>101</v>
      </c>
      <c r="CB105" s="117">
        <f ca="1" t="shared" si="209"/>
        <v>129</v>
      </c>
      <c r="CC105" s="117">
        <f ca="1" t="shared" si="210"/>
        <v>90</v>
      </c>
      <c r="CD105" s="117">
        <f ca="1" t="shared" si="211"/>
        <v>65</v>
      </c>
      <c r="CE105" s="117">
        <f ca="1" t="shared" si="212"/>
        <v>65</v>
      </c>
      <c r="CF105" s="117">
        <f ca="1" t="shared" si="213"/>
        <v>65</v>
      </c>
      <c r="CG105" s="117">
        <f ca="1" t="shared" si="214"/>
        <v>65</v>
      </c>
      <c r="CH105" s="117">
        <f ca="1" t="shared" si="215"/>
        <v>185</v>
      </c>
      <c r="CI105" s="117">
        <f ca="1" t="shared" si="216"/>
        <v>80</v>
      </c>
      <c r="CJ105" s="117">
        <f ca="1" t="shared" si="217"/>
        <v>159</v>
      </c>
      <c r="CK105" s="117">
        <f ca="1" t="shared" si="218"/>
        <v>106</v>
      </c>
      <c r="CL105" s="117">
        <f ca="1" t="shared" si="219"/>
        <v>7969</v>
      </c>
    </row>
    <row r="106" ht="16.5" spans="1:90">
      <c r="A106" s="78">
        <v>102</v>
      </c>
      <c r="B106" s="78">
        <f ca="1" t="shared" si="122"/>
        <v>31</v>
      </c>
      <c r="C106" s="78">
        <f ca="1" t="shared" si="220"/>
        <v>22</v>
      </c>
      <c r="D106" s="78">
        <f ca="1" t="shared" si="221"/>
        <v>15</v>
      </c>
      <c r="E106" s="78">
        <f ca="1" t="shared" si="222"/>
        <v>15</v>
      </c>
      <c r="F106" s="78">
        <f ca="1" t="shared" si="223"/>
        <v>15</v>
      </c>
      <c r="G106" s="78">
        <f ca="1" t="shared" si="224"/>
        <v>15</v>
      </c>
      <c r="H106" s="78">
        <f ca="1" t="shared" si="225"/>
        <v>44</v>
      </c>
      <c r="I106" s="78">
        <f ca="1" t="shared" si="226"/>
        <v>19</v>
      </c>
      <c r="J106" s="78">
        <f ca="1" t="shared" si="227"/>
        <v>38</v>
      </c>
      <c r="K106" s="78">
        <f ca="1" t="shared" si="228"/>
        <v>25</v>
      </c>
      <c r="L106" s="78">
        <f ca="1" t="shared" si="229"/>
        <v>1897</v>
      </c>
      <c r="N106" s="87">
        <v>102</v>
      </c>
      <c r="O106" s="87">
        <f ca="1" t="shared" si="230"/>
        <v>38</v>
      </c>
      <c r="P106" s="87">
        <f ca="1" t="shared" si="231"/>
        <v>27</v>
      </c>
      <c r="Q106" s="87">
        <f ca="1" t="shared" si="232"/>
        <v>19</v>
      </c>
      <c r="R106" s="87">
        <f ca="1" t="shared" si="233"/>
        <v>19</v>
      </c>
      <c r="S106" s="87">
        <f ca="1" t="shared" si="234"/>
        <v>19</v>
      </c>
      <c r="T106" s="87">
        <f ca="1" t="shared" si="235"/>
        <v>19</v>
      </c>
      <c r="U106" s="87">
        <f ca="1" t="shared" si="236"/>
        <v>55</v>
      </c>
      <c r="V106" s="87">
        <f ca="1" t="shared" si="237"/>
        <v>24</v>
      </c>
      <c r="W106" s="87">
        <f ca="1" t="shared" si="238"/>
        <v>47</v>
      </c>
      <c r="X106" s="87">
        <f ca="1" t="shared" si="239"/>
        <v>31</v>
      </c>
      <c r="Y106" s="87">
        <f ca="1" t="shared" si="240"/>
        <v>2372</v>
      </c>
      <c r="AA106" s="93">
        <v>102</v>
      </c>
      <c r="AB106" s="93">
        <f ca="1" t="shared" si="241"/>
        <v>48</v>
      </c>
      <c r="AC106" s="93">
        <f ca="1" t="shared" si="242"/>
        <v>33</v>
      </c>
      <c r="AD106" s="93">
        <f ca="1" t="shared" si="243"/>
        <v>24</v>
      </c>
      <c r="AE106" s="93">
        <f ca="1" t="shared" si="244"/>
        <v>24</v>
      </c>
      <c r="AF106" s="93">
        <f ca="1" t="shared" si="245"/>
        <v>24</v>
      </c>
      <c r="AG106" s="93">
        <f ca="1" t="shared" si="246"/>
        <v>24</v>
      </c>
      <c r="AH106" s="93">
        <f ca="1" t="shared" si="247"/>
        <v>68</v>
      </c>
      <c r="AI106" s="93">
        <f ca="1" t="shared" si="248"/>
        <v>29</v>
      </c>
      <c r="AJ106" s="93">
        <f ca="1" t="shared" si="249"/>
        <v>59</v>
      </c>
      <c r="AK106" s="93">
        <f ca="1" t="shared" si="250"/>
        <v>39</v>
      </c>
      <c r="AL106" s="93">
        <f ca="1" t="shared" si="251"/>
        <v>2941</v>
      </c>
      <c r="AN106" s="99">
        <v>102</v>
      </c>
      <c r="AO106" s="99">
        <f ca="1">VLOOKUP(AN106,参照表!$A$1:参照表!$C$113,2,0)</f>
        <v>60</v>
      </c>
      <c r="AP106" s="99">
        <f ca="1" t="shared" si="155"/>
        <v>42</v>
      </c>
      <c r="AQ106" s="99">
        <f ca="1" t="shared" si="156"/>
        <v>30</v>
      </c>
      <c r="AR106" s="99">
        <f ca="1" t="shared" si="157"/>
        <v>30</v>
      </c>
      <c r="AS106" s="99">
        <f ca="1" t="shared" si="158"/>
        <v>30</v>
      </c>
      <c r="AT106" s="99">
        <f ca="1" t="shared" si="159"/>
        <v>30</v>
      </c>
      <c r="AU106" s="99">
        <f ca="1" t="shared" si="160"/>
        <v>86</v>
      </c>
      <c r="AV106" s="99">
        <f ca="1" t="shared" si="161"/>
        <v>37</v>
      </c>
      <c r="AW106" s="99">
        <f ca="1" t="shared" si="162"/>
        <v>74</v>
      </c>
      <c r="AX106" s="99">
        <f ca="1" t="shared" si="163"/>
        <v>49</v>
      </c>
      <c r="AY106" s="99">
        <f ca="1" t="shared" si="164"/>
        <v>3700</v>
      </c>
      <c r="BA106" s="105">
        <v>102</v>
      </c>
      <c r="BB106" s="105">
        <f ca="1" t="shared" si="187"/>
        <v>77</v>
      </c>
      <c r="BC106" s="105">
        <f ca="1" t="shared" si="188"/>
        <v>54</v>
      </c>
      <c r="BD106" s="105">
        <f ca="1" t="shared" si="189"/>
        <v>38</v>
      </c>
      <c r="BE106" s="105">
        <f ca="1" t="shared" si="190"/>
        <v>38</v>
      </c>
      <c r="BF106" s="105">
        <f ca="1" t="shared" si="191"/>
        <v>38</v>
      </c>
      <c r="BG106" s="105">
        <f ca="1" t="shared" si="192"/>
        <v>38</v>
      </c>
      <c r="BH106" s="105">
        <f ca="1" t="shared" si="193"/>
        <v>110</v>
      </c>
      <c r="BI106" s="105">
        <f ca="1" t="shared" si="194"/>
        <v>47</v>
      </c>
      <c r="BJ106" s="105">
        <f ca="1" t="shared" si="195"/>
        <v>95</v>
      </c>
      <c r="BK106" s="105">
        <f ca="1" t="shared" si="196"/>
        <v>63</v>
      </c>
      <c r="BL106" s="105">
        <f ca="1" t="shared" si="197"/>
        <v>4744</v>
      </c>
      <c r="BN106" s="111">
        <v>102</v>
      </c>
      <c r="BO106" s="111">
        <f ca="1" t="shared" si="198"/>
        <v>98</v>
      </c>
      <c r="BP106" s="111">
        <f ca="1" t="shared" si="199"/>
        <v>69</v>
      </c>
      <c r="BQ106" s="111">
        <f ca="1" t="shared" si="200"/>
        <v>49</v>
      </c>
      <c r="BR106" s="111">
        <f ca="1" t="shared" si="201"/>
        <v>49</v>
      </c>
      <c r="BS106" s="111">
        <f ca="1" t="shared" si="202"/>
        <v>49</v>
      </c>
      <c r="BT106" s="111">
        <f ca="1" t="shared" si="203"/>
        <v>49</v>
      </c>
      <c r="BU106" s="111">
        <f ca="1" t="shared" si="204"/>
        <v>141</v>
      </c>
      <c r="BV106" s="111">
        <f ca="1" t="shared" si="205"/>
        <v>61</v>
      </c>
      <c r="BW106" s="111">
        <f ca="1" t="shared" si="206"/>
        <v>121</v>
      </c>
      <c r="BX106" s="111">
        <f ca="1" t="shared" si="207"/>
        <v>80</v>
      </c>
      <c r="BY106" s="111">
        <f ca="1" t="shared" si="208"/>
        <v>6072</v>
      </c>
      <c r="CA106" s="117">
        <v>102</v>
      </c>
      <c r="CB106" s="117">
        <f ca="1" t="shared" si="209"/>
        <v>129</v>
      </c>
      <c r="CC106" s="117">
        <f ca="1" t="shared" si="210"/>
        <v>90</v>
      </c>
      <c r="CD106" s="117">
        <f ca="1" t="shared" si="211"/>
        <v>65</v>
      </c>
      <c r="CE106" s="117">
        <f ca="1" t="shared" si="212"/>
        <v>65</v>
      </c>
      <c r="CF106" s="117">
        <f ca="1" t="shared" si="213"/>
        <v>65</v>
      </c>
      <c r="CG106" s="117">
        <f ca="1" t="shared" si="214"/>
        <v>65</v>
      </c>
      <c r="CH106" s="117">
        <f ca="1" t="shared" si="215"/>
        <v>185</v>
      </c>
      <c r="CI106" s="117">
        <f ca="1" t="shared" si="216"/>
        <v>80</v>
      </c>
      <c r="CJ106" s="117">
        <f ca="1" t="shared" si="217"/>
        <v>159</v>
      </c>
      <c r="CK106" s="117">
        <f ca="1" t="shared" si="218"/>
        <v>106</v>
      </c>
      <c r="CL106" s="117">
        <f ca="1" t="shared" si="219"/>
        <v>7969</v>
      </c>
    </row>
    <row r="107" ht="16.5" spans="1:90">
      <c r="A107" s="78">
        <v>103</v>
      </c>
      <c r="B107" s="78">
        <f ca="1" t="shared" si="122"/>
        <v>31</v>
      </c>
      <c r="C107" s="78">
        <f ca="1" t="shared" si="220"/>
        <v>22</v>
      </c>
      <c r="D107" s="78">
        <f ca="1" t="shared" si="221"/>
        <v>15</v>
      </c>
      <c r="E107" s="78">
        <f ca="1" t="shared" si="222"/>
        <v>15</v>
      </c>
      <c r="F107" s="78">
        <f ca="1" t="shared" si="223"/>
        <v>15</v>
      </c>
      <c r="G107" s="78">
        <f ca="1" t="shared" si="224"/>
        <v>15</v>
      </c>
      <c r="H107" s="78">
        <f ca="1" t="shared" si="225"/>
        <v>44</v>
      </c>
      <c r="I107" s="78">
        <f ca="1" t="shared" si="226"/>
        <v>19</v>
      </c>
      <c r="J107" s="78">
        <f ca="1" t="shared" si="227"/>
        <v>38</v>
      </c>
      <c r="K107" s="78">
        <f ca="1" t="shared" si="228"/>
        <v>25</v>
      </c>
      <c r="L107" s="78">
        <f ca="1" t="shared" si="229"/>
        <v>1897</v>
      </c>
      <c r="N107" s="87">
        <v>103</v>
      </c>
      <c r="O107" s="87">
        <f ca="1" t="shared" si="230"/>
        <v>38</v>
      </c>
      <c r="P107" s="87">
        <f ca="1" t="shared" si="231"/>
        <v>27</v>
      </c>
      <c r="Q107" s="87">
        <f ca="1" t="shared" si="232"/>
        <v>19</v>
      </c>
      <c r="R107" s="87">
        <f ca="1" t="shared" si="233"/>
        <v>19</v>
      </c>
      <c r="S107" s="87">
        <f ca="1" t="shared" si="234"/>
        <v>19</v>
      </c>
      <c r="T107" s="87">
        <f ca="1" t="shared" si="235"/>
        <v>19</v>
      </c>
      <c r="U107" s="87">
        <f ca="1" t="shared" si="236"/>
        <v>55</v>
      </c>
      <c r="V107" s="87">
        <f ca="1" t="shared" si="237"/>
        <v>24</v>
      </c>
      <c r="W107" s="87">
        <f ca="1" t="shared" si="238"/>
        <v>47</v>
      </c>
      <c r="X107" s="87">
        <f ca="1" t="shared" si="239"/>
        <v>31</v>
      </c>
      <c r="Y107" s="87">
        <f ca="1" t="shared" si="240"/>
        <v>2372</v>
      </c>
      <c r="AA107" s="93">
        <v>103</v>
      </c>
      <c r="AB107" s="93">
        <f ca="1" t="shared" si="241"/>
        <v>48</v>
      </c>
      <c r="AC107" s="93">
        <f ca="1" t="shared" si="242"/>
        <v>33</v>
      </c>
      <c r="AD107" s="93">
        <f ca="1" t="shared" si="243"/>
        <v>24</v>
      </c>
      <c r="AE107" s="93">
        <f ca="1" t="shared" si="244"/>
        <v>24</v>
      </c>
      <c r="AF107" s="93">
        <f ca="1" t="shared" si="245"/>
        <v>24</v>
      </c>
      <c r="AG107" s="93">
        <f ca="1" t="shared" si="246"/>
        <v>24</v>
      </c>
      <c r="AH107" s="93">
        <f ca="1" t="shared" si="247"/>
        <v>68</v>
      </c>
      <c r="AI107" s="93">
        <f ca="1" t="shared" si="248"/>
        <v>29</v>
      </c>
      <c r="AJ107" s="93">
        <f ca="1" t="shared" si="249"/>
        <v>59</v>
      </c>
      <c r="AK107" s="93">
        <f ca="1" t="shared" si="250"/>
        <v>39</v>
      </c>
      <c r="AL107" s="93">
        <f ca="1" t="shared" si="251"/>
        <v>2941</v>
      </c>
      <c r="AN107" s="99">
        <v>103</v>
      </c>
      <c r="AO107" s="99">
        <f ca="1">VLOOKUP(AN107,参照表!$A$1:参照表!$C$113,2,0)</f>
        <v>60</v>
      </c>
      <c r="AP107" s="99">
        <f ca="1" t="shared" si="155"/>
        <v>42</v>
      </c>
      <c r="AQ107" s="99">
        <f ca="1" t="shared" si="156"/>
        <v>30</v>
      </c>
      <c r="AR107" s="99">
        <f ca="1" t="shared" si="157"/>
        <v>30</v>
      </c>
      <c r="AS107" s="99">
        <f ca="1" t="shared" si="158"/>
        <v>30</v>
      </c>
      <c r="AT107" s="99">
        <f ca="1" t="shared" si="159"/>
        <v>30</v>
      </c>
      <c r="AU107" s="99">
        <f ca="1" t="shared" si="160"/>
        <v>86</v>
      </c>
      <c r="AV107" s="99">
        <f ca="1" t="shared" si="161"/>
        <v>37</v>
      </c>
      <c r="AW107" s="99">
        <f ca="1" t="shared" si="162"/>
        <v>74</v>
      </c>
      <c r="AX107" s="99">
        <f ca="1" t="shared" si="163"/>
        <v>49</v>
      </c>
      <c r="AY107" s="99">
        <f ca="1" t="shared" si="164"/>
        <v>3700</v>
      </c>
      <c r="BA107" s="105">
        <v>103</v>
      </c>
      <c r="BB107" s="105">
        <f ca="1" t="shared" si="187"/>
        <v>77</v>
      </c>
      <c r="BC107" s="105">
        <f ca="1" t="shared" si="188"/>
        <v>54</v>
      </c>
      <c r="BD107" s="105">
        <f ca="1" t="shared" si="189"/>
        <v>38</v>
      </c>
      <c r="BE107" s="105">
        <f ca="1" t="shared" si="190"/>
        <v>38</v>
      </c>
      <c r="BF107" s="105">
        <f ca="1" t="shared" si="191"/>
        <v>38</v>
      </c>
      <c r="BG107" s="105">
        <f ca="1" t="shared" si="192"/>
        <v>38</v>
      </c>
      <c r="BH107" s="105">
        <f ca="1" t="shared" si="193"/>
        <v>110</v>
      </c>
      <c r="BI107" s="105">
        <f ca="1" t="shared" si="194"/>
        <v>47</v>
      </c>
      <c r="BJ107" s="105">
        <f ca="1" t="shared" si="195"/>
        <v>95</v>
      </c>
      <c r="BK107" s="105">
        <f ca="1" t="shared" si="196"/>
        <v>63</v>
      </c>
      <c r="BL107" s="105">
        <f ca="1" t="shared" si="197"/>
        <v>4744</v>
      </c>
      <c r="BN107" s="111">
        <v>103</v>
      </c>
      <c r="BO107" s="111">
        <f ca="1" t="shared" si="198"/>
        <v>98</v>
      </c>
      <c r="BP107" s="111">
        <f ca="1" t="shared" si="199"/>
        <v>69</v>
      </c>
      <c r="BQ107" s="111">
        <f ca="1" t="shared" si="200"/>
        <v>49</v>
      </c>
      <c r="BR107" s="111">
        <f ca="1" t="shared" si="201"/>
        <v>49</v>
      </c>
      <c r="BS107" s="111">
        <f ca="1" t="shared" si="202"/>
        <v>49</v>
      </c>
      <c r="BT107" s="111">
        <f ca="1" t="shared" si="203"/>
        <v>49</v>
      </c>
      <c r="BU107" s="111">
        <f ca="1" t="shared" si="204"/>
        <v>141</v>
      </c>
      <c r="BV107" s="111">
        <f ca="1" t="shared" si="205"/>
        <v>61</v>
      </c>
      <c r="BW107" s="111">
        <f ca="1" t="shared" si="206"/>
        <v>121</v>
      </c>
      <c r="BX107" s="111">
        <f ca="1" t="shared" si="207"/>
        <v>80</v>
      </c>
      <c r="BY107" s="111">
        <f ca="1" t="shared" si="208"/>
        <v>6072</v>
      </c>
      <c r="CA107" s="117">
        <v>103</v>
      </c>
      <c r="CB107" s="117">
        <f ca="1" t="shared" si="209"/>
        <v>129</v>
      </c>
      <c r="CC107" s="117">
        <f ca="1" t="shared" si="210"/>
        <v>90</v>
      </c>
      <c r="CD107" s="117">
        <f ca="1" t="shared" si="211"/>
        <v>65</v>
      </c>
      <c r="CE107" s="117">
        <f ca="1" t="shared" si="212"/>
        <v>65</v>
      </c>
      <c r="CF107" s="117">
        <f ca="1" t="shared" si="213"/>
        <v>65</v>
      </c>
      <c r="CG107" s="117">
        <f ca="1" t="shared" si="214"/>
        <v>65</v>
      </c>
      <c r="CH107" s="117">
        <f ca="1" t="shared" si="215"/>
        <v>185</v>
      </c>
      <c r="CI107" s="117">
        <f ca="1" t="shared" si="216"/>
        <v>80</v>
      </c>
      <c r="CJ107" s="117">
        <f ca="1" t="shared" si="217"/>
        <v>159</v>
      </c>
      <c r="CK107" s="117">
        <f ca="1" t="shared" si="218"/>
        <v>106</v>
      </c>
      <c r="CL107" s="117">
        <f ca="1" t="shared" si="219"/>
        <v>7969</v>
      </c>
    </row>
    <row r="108" ht="16.5" spans="1:90">
      <c r="A108" s="78">
        <v>104</v>
      </c>
      <c r="B108" s="78">
        <f ca="1" t="shared" si="122"/>
        <v>31</v>
      </c>
      <c r="C108" s="78">
        <f ca="1" t="shared" si="220"/>
        <v>22</v>
      </c>
      <c r="D108" s="78">
        <f ca="1" t="shared" si="221"/>
        <v>15</v>
      </c>
      <c r="E108" s="78">
        <f ca="1" t="shared" si="222"/>
        <v>15</v>
      </c>
      <c r="F108" s="78">
        <f ca="1" t="shared" si="223"/>
        <v>15</v>
      </c>
      <c r="G108" s="78">
        <f ca="1" t="shared" si="224"/>
        <v>15</v>
      </c>
      <c r="H108" s="78">
        <f ca="1" t="shared" si="225"/>
        <v>44</v>
      </c>
      <c r="I108" s="78">
        <f ca="1" t="shared" si="226"/>
        <v>19</v>
      </c>
      <c r="J108" s="78">
        <f ca="1" t="shared" si="227"/>
        <v>38</v>
      </c>
      <c r="K108" s="78">
        <f ca="1" t="shared" si="228"/>
        <v>25</v>
      </c>
      <c r="L108" s="78">
        <f ca="1" t="shared" si="229"/>
        <v>1897</v>
      </c>
      <c r="N108" s="87">
        <v>104</v>
      </c>
      <c r="O108" s="87">
        <f ca="1" t="shared" si="230"/>
        <v>38</v>
      </c>
      <c r="P108" s="87">
        <f ca="1" t="shared" si="231"/>
        <v>27</v>
      </c>
      <c r="Q108" s="87">
        <f ca="1" t="shared" si="232"/>
        <v>19</v>
      </c>
      <c r="R108" s="87">
        <f ca="1" t="shared" si="233"/>
        <v>19</v>
      </c>
      <c r="S108" s="87">
        <f ca="1" t="shared" si="234"/>
        <v>19</v>
      </c>
      <c r="T108" s="87">
        <f ca="1" t="shared" si="235"/>
        <v>19</v>
      </c>
      <c r="U108" s="87">
        <f ca="1" t="shared" si="236"/>
        <v>55</v>
      </c>
      <c r="V108" s="87">
        <f ca="1" t="shared" si="237"/>
        <v>24</v>
      </c>
      <c r="W108" s="87">
        <f ca="1" t="shared" si="238"/>
        <v>47</v>
      </c>
      <c r="X108" s="87">
        <f ca="1" t="shared" si="239"/>
        <v>31</v>
      </c>
      <c r="Y108" s="87">
        <f ca="1" t="shared" si="240"/>
        <v>2372</v>
      </c>
      <c r="AA108" s="93">
        <v>104</v>
      </c>
      <c r="AB108" s="93">
        <f ca="1" t="shared" si="241"/>
        <v>48</v>
      </c>
      <c r="AC108" s="93">
        <f ca="1" t="shared" si="242"/>
        <v>33</v>
      </c>
      <c r="AD108" s="93">
        <f ca="1" t="shared" si="243"/>
        <v>24</v>
      </c>
      <c r="AE108" s="93">
        <f ca="1" t="shared" si="244"/>
        <v>24</v>
      </c>
      <c r="AF108" s="93">
        <f ca="1" t="shared" si="245"/>
        <v>24</v>
      </c>
      <c r="AG108" s="93">
        <f ca="1" t="shared" si="246"/>
        <v>24</v>
      </c>
      <c r="AH108" s="93">
        <f ca="1" t="shared" si="247"/>
        <v>68</v>
      </c>
      <c r="AI108" s="93">
        <f ca="1" t="shared" si="248"/>
        <v>29</v>
      </c>
      <c r="AJ108" s="93">
        <f ca="1" t="shared" si="249"/>
        <v>59</v>
      </c>
      <c r="AK108" s="93">
        <f ca="1" t="shared" si="250"/>
        <v>39</v>
      </c>
      <c r="AL108" s="93">
        <f ca="1" t="shared" si="251"/>
        <v>2941</v>
      </c>
      <c r="AN108" s="99">
        <v>104</v>
      </c>
      <c r="AO108" s="99">
        <f ca="1">VLOOKUP(AN108,参照表!$A$1:参照表!$C$113,2,0)</f>
        <v>60</v>
      </c>
      <c r="AP108" s="99">
        <f ca="1" t="shared" si="155"/>
        <v>42</v>
      </c>
      <c r="AQ108" s="99">
        <f ca="1" t="shared" si="156"/>
        <v>30</v>
      </c>
      <c r="AR108" s="99">
        <f ca="1" t="shared" si="157"/>
        <v>30</v>
      </c>
      <c r="AS108" s="99">
        <f ca="1" t="shared" si="158"/>
        <v>30</v>
      </c>
      <c r="AT108" s="99">
        <f ca="1" t="shared" si="159"/>
        <v>30</v>
      </c>
      <c r="AU108" s="99">
        <f ca="1" t="shared" si="160"/>
        <v>86</v>
      </c>
      <c r="AV108" s="99">
        <f ca="1" t="shared" si="161"/>
        <v>37</v>
      </c>
      <c r="AW108" s="99">
        <f ca="1" t="shared" si="162"/>
        <v>74</v>
      </c>
      <c r="AX108" s="99">
        <f ca="1" t="shared" si="163"/>
        <v>49</v>
      </c>
      <c r="AY108" s="99">
        <f ca="1" t="shared" si="164"/>
        <v>3700</v>
      </c>
      <c r="BA108" s="105">
        <v>104</v>
      </c>
      <c r="BB108" s="105">
        <f ca="1" t="shared" si="187"/>
        <v>77</v>
      </c>
      <c r="BC108" s="105">
        <f ca="1" t="shared" si="188"/>
        <v>54</v>
      </c>
      <c r="BD108" s="105">
        <f ca="1" t="shared" si="189"/>
        <v>38</v>
      </c>
      <c r="BE108" s="105">
        <f ca="1" t="shared" si="190"/>
        <v>38</v>
      </c>
      <c r="BF108" s="105">
        <f ca="1" t="shared" si="191"/>
        <v>38</v>
      </c>
      <c r="BG108" s="105">
        <f ca="1" t="shared" si="192"/>
        <v>38</v>
      </c>
      <c r="BH108" s="105">
        <f ca="1" t="shared" si="193"/>
        <v>110</v>
      </c>
      <c r="BI108" s="105">
        <f ca="1" t="shared" si="194"/>
        <v>47</v>
      </c>
      <c r="BJ108" s="105">
        <f ca="1" t="shared" si="195"/>
        <v>95</v>
      </c>
      <c r="BK108" s="105">
        <f ca="1" t="shared" si="196"/>
        <v>63</v>
      </c>
      <c r="BL108" s="105">
        <f ca="1" t="shared" si="197"/>
        <v>4744</v>
      </c>
      <c r="BN108" s="111">
        <v>104</v>
      </c>
      <c r="BO108" s="111">
        <f ca="1" t="shared" si="198"/>
        <v>98</v>
      </c>
      <c r="BP108" s="111">
        <f ca="1" t="shared" si="199"/>
        <v>69</v>
      </c>
      <c r="BQ108" s="111">
        <f ca="1" t="shared" si="200"/>
        <v>49</v>
      </c>
      <c r="BR108" s="111">
        <f ca="1" t="shared" si="201"/>
        <v>49</v>
      </c>
      <c r="BS108" s="111">
        <f ca="1" t="shared" si="202"/>
        <v>49</v>
      </c>
      <c r="BT108" s="111">
        <f ca="1" t="shared" si="203"/>
        <v>49</v>
      </c>
      <c r="BU108" s="111">
        <f ca="1" t="shared" si="204"/>
        <v>141</v>
      </c>
      <c r="BV108" s="111">
        <f ca="1" t="shared" si="205"/>
        <v>61</v>
      </c>
      <c r="BW108" s="111">
        <f ca="1" t="shared" si="206"/>
        <v>121</v>
      </c>
      <c r="BX108" s="111">
        <f ca="1" t="shared" si="207"/>
        <v>80</v>
      </c>
      <c r="BY108" s="111">
        <f ca="1" t="shared" si="208"/>
        <v>6072</v>
      </c>
      <c r="CA108" s="117">
        <v>104</v>
      </c>
      <c r="CB108" s="117">
        <f ca="1" t="shared" si="209"/>
        <v>129</v>
      </c>
      <c r="CC108" s="117">
        <f ca="1" t="shared" si="210"/>
        <v>90</v>
      </c>
      <c r="CD108" s="117">
        <f ca="1" t="shared" si="211"/>
        <v>65</v>
      </c>
      <c r="CE108" s="117">
        <f ca="1" t="shared" si="212"/>
        <v>65</v>
      </c>
      <c r="CF108" s="117">
        <f ca="1" t="shared" si="213"/>
        <v>65</v>
      </c>
      <c r="CG108" s="117">
        <f ca="1" t="shared" si="214"/>
        <v>65</v>
      </c>
      <c r="CH108" s="117">
        <f ca="1" t="shared" si="215"/>
        <v>185</v>
      </c>
      <c r="CI108" s="117">
        <f ca="1" t="shared" si="216"/>
        <v>80</v>
      </c>
      <c r="CJ108" s="117">
        <f ca="1" t="shared" si="217"/>
        <v>159</v>
      </c>
      <c r="CK108" s="117">
        <f ca="1" t="shared" si="218"/>
        <v>106</v>
      </c>
      <c r="CL108" s="117">
        <f ca="1" t="shared" si="219"/>
        <v>7969</v>
      </c>
    </row>
    <row r="109" ht="16.5" spans="1:90">
      <c r="A109" s="78">
        <v>105</v>
      </c>
      <c r="B109" s="78">
        <f ca="1" t="shared" si="122"/>
        <v>32</v>
      </c>
      <c r="C109" s="78">
        <f ca="1" t="shared" si="220"/>
        <v>23</v>
      </c>
      <c r="D109" s="78">
        <f ca="1" t="shared" si="221"/>
        <v>16</v>
      </c>
      <c r="E109" s="78">
        <f ca="1" t="shared" si="222"/>
        <v>16</v>
      </c>
      <c r="F109" s="78">
        <f ca="1" t="shared" si="223"/>
        <v>16</v>
      </c>
      <c r="G109" s="78">
        <f ca="1" t="shared" si="224"/>
        <v>16</v>
      </c>
      <c r="H109" s="78">
        <f ca="1" t="shared" si="225"/>
        <v>47</v>
      </c>
      <c r="I109" s="78">
        <f ca="1" t="shared" si="226"/>
        <v>20</v>
      </c>
      <c r="J109" s="78">
        <f ca="1" t="shared" si="227"/>
        <v>40</v>
      </c>
      <c r="K109" s="78">
        <f ca="1" t="shared" si="228"/>
        <v>27</v>
      </c>
      <c r="L109" s="78">
        <f ca="1" t="shared" si="229"/>
        <v>1992</v>
      </c>
      <c r="N109" s="87">
        <v>105</v>
      </c>
      <c r="O109" s="87">
        <f ca="1" t="shared" si="230"/>
        <v>40</v>
      </c>
      <c r="P109" s="87">
        <f ca="1" t="shared" si="231"/>
        <v>28</v>
      </c>
      <c r="Q109" s="87">
        <f ca="1" t="shared" si="232"/>
        <v>21</v>
      </c>
      <c r="R109" s="87">
        <f ca="1" t="shared" si="233"/>
        <v>21</v>
      </c>
      <c r="S109" s="87">
        <f ca="1" t="shared" si="234"/>
        <v>21</v>
      </c>
      <c r="T109" s="87">
        <f ca="1" t="shared" si="235"/>
        <v>21</v>
      </c>
      <c r="U109" s="87">
        <f ca="1" t="shared" si="236"/>
        <v>58</v>
      </c>
      <c r="V109" s="87">
        <f ca="1" t="shared" si="237"/>
        <v>25</v>
      </c>
      <c r="W109" s="87">
        <f ca="1" t="shared" si="238"/>
        <v>50</v>
      </c>
      <c r="X109" s="87">
        <f ca="1" t="shared" si="239"/>
        <v>33</v>
      </c>
      <c r="Y109" s="87">
        <f ca="1" t="shared" si="240"/>
        <v>2490</v>
      </c>
      <c r="AA109" s="93">
        <v>105</v>
      </c>
      <c r="AB109" s="93">
        <f ca="1" t="shared" si="241"/>
        <v>50</v>
      </c>
      <c r="AC109" s="93">
        <f ca="1" t="shared" si="242"/>
        <v>35</v>
      </c>
      <c r="AD109" s="93">
        <f ca="1" t="shared" si="243"/>
        <v>25</v>
      </c>
      <c r="AE109" s="93">
        <f ca="1" t="shared" si="244"/>
        <v>25</v>
      </c>
      <c r="AF109" s="93">
        <f ca="1" t="shared" si="245"/>
        <v>25</v>
      </c>
      <c r="AG109" s="93">
        <f ca="1" t="shared" si="246"/>
        <v>25</v>
      </c>
      <c r="AH109" s="93">
        <f ca="1" t="shared" si="247"/>
        <v>72</v>
      </c>
      <c r="AI109" s="93">
        <f ca="1" t="shared" si="248"/>
        <v>31</v>
      </c>
      <c r="AJ109" s="93">
        <f ca="1" t="shared" si="249"/>
        <v>62</v>
      </c>
      <c r="AK109" s="93">
        <f ca="1" t="shared" si="250"/>
        <v>41</v>
      </c>
      <c r="AL109" s="93">
        <f ca="1" t="shared" si="251"/>
        <v>3088</v>
      </c>
      <c r="AN109" s="99">
        <v>105</v>
      </c>
      <c r="AO109" s="99">
        <f ca="1">VLOOKUP(AN109,参照表!$A$1:参照表!$C$113,2,0)</f>
        <v>63</v>
      </c>
      <c r="AP109" s="99">
        <f ca="1" t="shared" si="155"/>
        <v>44</v>
      </c>
      <c r="AQ109" s="99">
        <f ca="1" t="shared" si="156"/>
        <v>32</v>
      </c>
      <c r="AR109" s="99">
        <f ca="1" t="shared" si="157"/>
        <v>32</v>
      </c>
      <c r="AS109" s="99">
        <f ca="1" t="shared" si="158"/>
        <v>32</v>
      </c>
      <c r="AT109" s="99">
        <f ca="1" t="shared" si="159"/>
        <v>32</v>
      </c>
      <c r="AU109" s="99">
        <f ca="1" t="shared" si="160"/>
        <v>91</v>
      </c>
      <c r="AV109" s="99">
        <f ca="1" t="shared" si="161"/>
        <v>39</v>
      </c>
      <c r="AW109" s="99">
        <f ca="1" t="shared" si="162"/>
        <v>78</v>
      </c>
      <c r="AX109" s="99">
        <f ca="1" t="shared" si="163"/>
        <v>52</v>
      </c>
      <c r="AY109" s="99">
        <f ca="1" t="shared" si="164"/>
        <v>3885</v>
      </c>
      <c r="BA109" s="105">
        <v>105</v>
      </c>
      <c r="BB109" s="105">
        <f ca="1" t="shared" si="187"/>
        <v>81</v>
      </c>
      <c r="BC109" s="105">
        <f ca="1" t="shared" si="188"/>
        <v>56</v>
      </c>
      <c r="BD109" s="105">
        <f ca="1" t="shared" si="189"/>
        <v>41</v>
      </c>
      <c r="BE109" s="105">
        <f ca="1" t="shared" si="190"/>
        <v>41</v>
      </c>
      <c r="BF109" s="105">
        <f ca="1" t="shared" si="191"/>
        <v>41</v>
      </c>
      <c r="BG109" s="105">
        <f ca="1" t="shared" si="192"/>
        <v>41</v>
      </c>
      <c r="BH109" s="105">
        <f ca="1" t="shared" si="193"/>
        <v>117</v>
      </c>
      <c r="BI109" s="105">
        <f ca="1" t="shared" si="194"/>
        <v>50</v>
      </c>
      <c r="BJ109" s="105">
        <f ca="1" t="shared" si="195"/>
        <v>100</v>
      </c>
      <c r="BK109" s="105">
        <f ca="1" t="shared" si="196"/>
        <v>67</v>
      </c>
      <c r="BL109" s="105">
        <f ca="1" t="shared" si="197"/>
        <v>4981</v>
      </c>
      <c r="BN109" s="111">
        <v>105</v>
      </c>
      <c r="BO109" s="111">
        <f ca="1" t="shared" si="198"/>
        <v>103</v>
      </c>
      <c r="BP109" s="111">
        <f ca="1" t="shared" si="199"/>
        <v>72</v>
      </c>
      <c r="BQ109" s="111">
        <f ca="1" t="shared" si="200"/>
        <v>53</v>
      </c>
      <c r="BR109" s="111">
        <f ca="1" t="shared" si="201"/>
        <v>53</v>
      </c>
      <c r="BS109" s="111">
        <f ca="1" t="shared" si="202"/>
        <v>53</v>
      </c>
      <c r="BT109" s="111">
        <f ca="1" t="shared" si="203"/>
        <v>53</v>
      </c>
      <c r="BU109" s="111">
        <f ca="1" t="shared" si="204"/>
        <v>149</v>
      </c>
      <c r="BV109" s="111">
        <f ca="1" t="shared" si="205"/>
        <v>64</v>
      </c>
      <c r="BW109" s="111">
        <f ca="1" t="shared" si="206"/>
        <v>128</v>
      </c>
      <c r="BX109" s="111">
        <f ca="1" t="shared" si="207"/>
        <v>85</v>
      </c>
      <c r="BY109" s="111">
        <f ca="1" t="shared" si="208"/>
        <v>6375</v>
      </c>
      <c r="CA109" s="117">
        <v>105</v>
      </c>
      <c r="CB109" s="117">
        <f ca="1" t="shared" si="209"/>
        <v>136</v>
      </c>
      <c r="CC109" s="117">
        <f ca="1" t="shared" si="210"/>
        <v>95</v>
      </c>
      <c r="CD109" s="117">
        <f ca="1" t="shared" si="211"/>
        <v>69</v>
      </c>
      <c r="CE109" s="117">
        <f ca="1" t="shared" si="212"/>
        <v>69</v>
      </c>
      <c r="CF109" s="117">
        <f ca="1" t="shared" si="213"/>
        <v>69</v>
      </c>
      <c r="CG109" s="117">
        <f ca="1" t="shared" si="214"/>
        <v>69</v>
      </c>
      <c r="CH109" s="117">
        <f ca="1" t="shared" si="215"/>
        <v>196</v>
      </c>
      <c r="CI109" s="117">
        <f ca="1" t="shared" si="216"/>
        <v>84</v>
      </c>
      <c r="CJ109" s="117">
        <f ca="1" t="shared" si="217"/>
        <v>168</v>
      </c>
      <c r="CK109" s="117">
        <f ca="1" t="shared" si="218"/>
        <v>112</v>
      </c>
      <c r="CL109" s="117">
        <f ca="1" t="shared" si="219"/>
        <v>8368</v>
      </c>
    </row>
    <row r="110" ht="16.5" spans="1:90">
      <c r="A110" s="78">
        <v>106</v>
      </c>
      <c r="B110" s="78">
        <f ca="1" t="shared" si="122"/>
        <v>32</v>
      </c>
      <c r="C110" s="78">
        <f ca="1" t="shared" si="220"/>
        <v>23</v>
      </c>
      <c r="D110" s="78">
        <f ca="1" t="shared" si="221"/>
        <v>16</v>
      </c>
      <c r="E110" s="78">
        <f ca="1" t="shared" si="222"/>
        <v>16</v>
      </c>
      <c r="F110" s="78">
        <f ca="1" t="shared" si="223"/>
        <v>16</v>
      </c>
      <c r="G110" s="78">
        <f ca="1" t="shared" si="224"/>
        <v>16</v>
      </c>
      <c r="H110" s="78">
        <f ca="1" t="shared" si="225"/>
        <v>47</v>
      </c>
      <c r="I110" s="78">
        <f ca="1" t="shared" si="226"/>
        <v>20</v>
      </c>
      <c r="J110" s="78">
        <f ca="1" t="shared" si="227"/>
        <v>40</v>
      </c>
      <c r="K110" s="78">
        <f ca="1" t="shared" si="228"/>
        <v>27</v>
      </c>
      <c r="L110" s="78">
        <f ca="1" t="shared" si="229"/>
        <v>1992</v>
      </c>
      <c r="N110" s="87">
        <v>106</v>
      </c>
      <c r="O110" s="87">
        <f ca="1" t="shared" si="230"/>
        <v>40</v>
      </c>
      <c r="P110" s="87">
        <f ca="1" t="shared" si="231"/>
        <v>28</v>
      </c>
      <c r="Q110" s="87">
        <f ca="1" t="shared" si="232"/>
        <v>21</v>
      </c>
      <c r="R110" s="87">
        <f ca="1" t="shared" si="233"/>
        <v>21</v>
      </c>
      <c r="S110" s="87">
        <f ca="1" t="shared" si="234"/>
        <v>21</v>
      </c>
      <c r="T110" s="87">
        <f ca="1" t="shared" si="235"/>
        <v>21</v>
      </c>
      <c r="U110" s="87">
        <f ca="1" t="shared" si="236"/>
        <v>58</v>
      </c>
      <c r="V110" s="87">
        <f ca="1" t="shared" si="237"/>
        <v>25</v>
      </c>
      <c r="W110" s="87">
        <f ca="1" t="shared" si="238"/>
        <v>50</v>
      </c>
      <c r="X110" s="87">
        <f ca="1" t="shared" si="239"/>
        <v>33</v>
      </c>
      <c r="Y110" s="87">
        <f ca="1" t="shared" si="240"/>
        <v>2490</v>
      </c>
      <c r="AA110" s="93">
        <v>106</v>
      </c>
      <c r="AB110" s="93">
        <f ca="1" t="shared" si="241"/>
        <v>50</v>
      </c>
      <c r="AC110" s="93">
        <f ca="1" t="shared" si="242"/>
        <v>35</v>
      </c>
      <c r="AD110" s="93">
        <f ca="1" t="shared" si="243"/>
        <v>25</v>
      </c>
      <c r="AE110" s="93">
        <f ca="1" t="shared" si="244"/>
        <v>25</v>
      </c>
      <c r="AF110" s="93">
        <f ca="1" t="shared" si="245"/>
        <v>25</v>
      </c>
      <c r="AG110" s="93">
        <f ca="1" t="shared" si="246"/>
        <v>25</v>
      </c>
      <c r="AH110" s="93">
        <f ca="1" t="shared" si="247"/>
        <v>72</v>
      </c>
      <c r="AI110" s="93">
        <f ca="1" t="shared" si="248"/>
        <v>31</v>
      </c>
      <c r="AJ110" s="93">
        <f ca="1" t="shared" si="249"/>
        <v>62</v>
      </c>
      <c r="AK110" s="93">
        <f ca="1" t="shared" si="250"/>
        <v>41</v>
      </c>
      <c r="AL110" s="93">
        <f ca="1" t="shared" si="251"/>
        <v>3088</v>
      </c>
      <c r="AN110" s="99">
        <v>106</v>
      </c>
      <c r="AO110" s="99">
        <f ca="1">VLOOKUP(AN110,参照表!$A$1:参照表!$C$113,2,0)</f>
        <v>63</v>
      </c>
      <c r="AP110" s="99">
        <f ca="1" t="shared" si="155"/>
        <v>44</v>
      </c>
      <c r="AQ110" s="99">
        <f ca="1" t="shared" si="156"/>
        <v>32</v>
      </c>
      <c r="AR110" s="99">
        <f ca="1" t="shared" si="157"/>
        <v>32</v>
      </c>
      <c r="AS110" s="99">
        <f ca="1" t="shared" si="158"/>
        <v>32</v>
      </c>
      <c r="AT110" s="99">
        <f ca="1" t="shared" si="159"/>
        <v>32</v>
      </c>
      <c r="AU110" s="99">
        <f ca="1" t="shared" si="160"/>
        <v>91</v>
      </c>
      <c r="AV110" s="99">
        <f ca="1" t="shared" si="161"/>
        <v>39</v>
      </c>
      <c r="AW110" s="99">
        <f ca="1" t="shared" si="162"/>
        <v>78</v>
      </c>
      <c r="AX110" s="99">
        <f ca="1" t="shared" si="163"/>
        <v>52</v>
      </c>
      <c r="AY110" s="99">
        <f ca="1" t="shared" si="164"/>
        <v>3885</v>
      </c>
      <c r="BA110" s="105">
        <v>106</v>
      </c>
      <c r="BB110" s="105">
        <f ca="1" t="shared" si="187"/>
        <v>81</v>
      </c>
      <c r="BC110" s="105">
        <f ca="1" t="shared" si="188"/>
        <v>56</v>
      </c>
      <c r="BD110" s="105">
        <f ca="1" t="shared" si="189"/>
        <v>41</v>
      </c>
      <c r="BE110" s="105">
        <f ca="1" t="shared" si="190"/>
        <v>41</v>
      </c>
      <c r="BF110" s="105">
        <f ca="1" t="shared" si="191"/>
        <v>41</v>
      </c>
      <c r="BG110" s="105">
        <f ca="1" t="shared" si="192"/>
        <v>41</v>
      </c>
      <c r="BH110" s="105">
        <f ca="1" t="shared" si="193"/>
        <v>117</v>
      </c>
      <c r="BI110" s="105">
        <f ca="1" t="shared" si="194"/>
        <v>50</v>
      </c>
      <c r="BJ110" s="105">
        <f ca="1" t="shared" si="195"/>
        <v>100</v>
      </c>
      <c r="BK110" s="105">
        <f ca="1" t="shared" si="196"/>
        <v>67</v>
      </c>
      <c r="BL110" s="105">
        <f ca="1" t="shared" si="197"/>
        <v>4981</v>
      </c>
      <c r="BN110" s="111">
        <v>106</v>
      </c>
      <c r="BO110" s="111">
        <f ca="1" t="shared" si="198"/>
        <v>103</v>
      </c>
      <c r="BP110" s="111">
        <f ca="1" t="shared" si="199"/>
        <v>72</v>
      </c>
      <c r="BQ110" s="111">
        <f ca="1" t="shared" si="200"/>
        <v>53</v>
      </c>
      <c r="BR110" s="111">
        <f ca="1" t="shared" si="201"/>
        <v>53</v>
      </c>
      <c r="BS110" s="111">
        <f ca="1" t="shared" si="202"/>
        <v>53</v>
      </c>
      <c r="BT110" s="111">
        <f ca="1" t="shared" si="203"/>
        <v>53</v>
      </c>
      <c r="BU110" s="111">
        <f ca="1" t="shared" si="204"/>
        <v>149</v>
      </c>
      <c r="BV110" s="111">
        <f ca="1" t="shared" si="205"/>
        <v>64</v>
      </c>
      <c r="BW110" s="111">
        <f ca="1" t="shared" si="206"/>
        <v>128</v>
      </c>
      <c r="BX110" s="111">
        <f ca="1" t="shared" si="207"/>
        <v>85</v>
      </c>
      <c r="BY110" s="111">
        <f ca="1" t="shared" si="208"/>
        <v>6375</v>
      </c>
      <c r="CA110" s="117">
        <v>106</v>
      </c>
      <c r="CB110" s="117">
        <f ca="1" t="shared" si="209"/>
        <v>136</v>
      </c>
      <c r="CC110" s="117">
        <f ca="1" t="shared" si="210"/>
        <v>95</v>
      </c>
      <c r="CD110" s="117">
        <f ca="1" t="shared" si="211"/>
        <v>69</v>
      </c>
      <c r="CE110" s="117">
        <f ca="1" t="shared" si="212"/>
        <v>69</v>
      </c>
      <c r="CF110" s="117">
        <f ca="1" t="shared" si="213"/>
        <v>69</v>
      </c>
      <c r="CG110" s="117">
        <f ca="1" t="shared" si="214"/>
        <v>69</v>
      </c>
      <c r="CH110" s="117">
        <f ca="1" t="shared" si="215"/>
        <v>196</v>
      </c>
      <c r="CI110" s="117">
        <f ca="1" t="shared" si="216"/>
        <v>84</v>
      </c>
      <c r="CJ110" s="117">
        <f ca="1" t="shared" si="217"/>
        <v>168</v>
      </c>
      <c r="CK110" s="117">
        <f ca="1" t="shared" si="218"/>
        <v>112</v>
      </c>
      <c r="CL110" s="117">
        <f ca="1" t="shared" si="219"/>
        <v>8368</v>
      </c>
    </row>
    <row r="111" ht="16.5" spans="1:90">
      <c r="A111" s="78">
        <v>107</v>
      </c>
      <c r="B111" s="78">
        <f ca="1" t="shared" si="122"/>
        <v>32</v>
      </c>
      <c r="C111" s="78">
        <f ca="1" t="shared" si="220"/>
        <v>23</v>
      </c>
      <c r="D111" s="78">
        <f ca="1" t="shared" si="221"/>
        <v>16</v>
      </c>
      <c r="E111" s="78">
        <f ca="1" t="shared" si="222"/>
        <v>16</v>
      </c>
      <c r="F111" s="78">
        <f ca="1" t="shared" si="223"/>
        <v>16</v>
      </c>
      <c r="G111" s="78">
        <f ca="1" t="shared" si="224"/>
        <v>16</v>
      </c>
      <c r="H111" s="78">
        <f ca="1" t="shared" si="225"/>
        <v>47</v>
      </c>
      <c r="I111" s="78">
        <f ca="1" t="shared" si="226"/>
        <v>20</v>
      </c>
      <c r="J111" s="78">
        <f ca="1" t="shared" si="227"/>
        <v>40</v>
      </c>
      <c r="K111" s="78">
        <f ca="1" t="shared" si="228"/>
        <v>27</v>
      </c>
      <c r="L111" s="78">
        <f ca="1" t="shared" si="229"/>
        <v>1992</v>
      </c>
      <c r="N111" s="87">
        <v>107</v>
      </c>
      <c r="O111" s="87">
        <f ca="1" t="shared" si="230"/>
        <v>40</v>
      </c>
      <c r="P111" s="87">
        <f ca="1" t="shared" si="231"/>
        <v>28</v>
      </c>
      <c r="Q111" s="87">
        <f ca="1" t="shared" si="232"/>
        <v>21</v>
      </c>
      <c r="R111" s="87">
        <f ca="1" t="shared" si="233"/>
        <v>21</v>
      </c>
      <c r="S111" s="87">
        <f ca="1" t="shared" si="234"/>
        <v>21</v>
      </c>
      <c r="T111" s="87">
        <f ca="1" t="shared" si="235"/>
        <v>21</v>
      </c>
      <c r="U111" s="87">
        <f ca="1" t="shared" si="236"/>
        <v>58</v>
      </c>
      <c r="V111" s="87">
        <f ca="1" t="shared" si="237"/>
        <v>25</v>
      </c>
      <c r="W111" s="87">
        <f ca="1" t="shared" si="238"/>
        <v>50</v>
      </c>
      <c r="X111" s="87">
        <f ca="1" t="shared" si="239"/>
        <v>33</v>
      </c>
      <c r="Y111" s="87">
        <f ca="1" t="shared" si="240"/>
        <v>2490</v>
      </c>
      <c r="AA111" s="93">
        <v>107</v>
      </c>
      <c r="AB111" s="93">
        <f ca="1" t="shared" si="241"/>
        <v>50</v>
      </c>
      <c r="AC111" s="93">
        <f ca="1" t="shared" si="242"/>
        <v>35</v>
      </c>
      <c r="AD111" s="93">
        <f ca="1" t="shared" si="243"/>
        <v>25</v>
      </c>
      <c r="AE111" s="93">
        <f ca="1" t="shared" si="244"/>
        <v>25</v>
      </c>
      <c r="AF111" s="93">
        <f ca="1" t="shared" si="245"/>
        <v>25</v>
      </c>
      <c r="AG111" s="93">
        <f ca="1" t="shared" si="246"/>
        <v>25</v>
      </c>
      <c r="AH111" s="93">
        <f ca="1" t="shared" si="247"/>
        <v>72</v>
      </c>
      <c r="AI111" s="93">
        <f ca="1" t="shared" si="248"/>
        <v>31</v>
      </c>
      <c r="AJ111" s="93">
        <f ca="1" t="shared" si="249"/>
        <v>62</v>
      </c>
      <c r="AK111" s="93">
        <f ca="1" t="shared" si="250"/>
        <v>41</v>
      </c>
      <c r="AL111" s="93">
        <f ca="1" t="shared" si="251"/>
        <v>3088</v>
      </c>
      <c r="AN111" s="99">
        <v>107</v>
      </c>
      <c r="AO111" s="99">
        <f ca="1">VLOOKUP(AN111,参照表!$A$1:参照表!$C$113,2,0)</f>
        <v>63</v>
      </c>
      <c r="AP111" s="99">
        <f ca="1" t="shared" si="155"/>
        <v>44</v>
      </c>
      <c r="AQ111" s="99">
        <f ca="1" t="shared" si="156"/>
        <v>32</v>
      </c>
      <c r="AR111" s="99">
        <f ca="1" t="shared" si="157"/>
        <v>32</v>
      </c>
      <c r="AS111" s="99">
        <f ca="1" t="shared" si="158"/>
        <v>32</v>
      </c>
      <c r="AT111" s="99">
        <f ca="1" t="shared" si="159"/>
        <v>32</v>
      </c>
      <c r="AU111" s="99">
        <f ca="1" t="shared" si="160"/>
        <v>91</v>
      </c>
      <c r="AV111" s="99">
        <f ca="1" t="shared" si="161"/>
        <v>39</v>
      </c>
      <c r="AW111" s="99">
        <f ca="1" t="shared" si="162"/>
        <v>78</v>
      </c>
      <c r="AX111" s="99">
        <f ca="1" t="shared" si="163"/>
        <v>52</v>
      </c>
      <c r="AY111" s="99">
        <f ca="1" t="shared" si="164"/>
        <v>3885</v>
      </c>
      <c r="BA111" s="105">
        <v>107</v>
      </c>
      <c r="BB111" s="105">
        <f ca="1" t="shared" si="187"/>
        <v>81</v>
      </c>
      <c r="BC111" s="105">
        <f ca="1" t="shared" si="188"/>
        <v>56</v>
      </c>
      <c r="BD111" s="105">
        <f ca="1" t="shared" si="189"/>
        <v>41</v>
      </c>
      <c r="BE111" s="105">
        <f ca="1" t="shared" si="190"/>
        <v>41</v>
      </c>
      <c r="BF111" s="105">
        <f ca="1" t="shared" si="191"/>
        <v>41</v>
      </c>
      <c r="BG111" s="105">
        <f ca="1" t="shared" si="192"/>
        <v>41</v>
      </c>
      <c r="BH111" s="105">
        <f ca="1" t="shared" si="193"/>
        <v>117</v>
      </c>
      <c r="BI111" s="105">
        <f ca="1" t="shared" si="194"/>
        <v>50</v>
      </c>
      <c r="BJ111" s="105">
        <f ca="1" t="shared" si="195"/>
        <v>100</v>
      </c>
      <c r="BK111" s="105">
        <f ca="1" t="shared" si="196"/>
        <v>67</v>
      </c>
      <c r="BL111" s="105">
        <f ca="1" t="shared" si="197"/>
        <v>4981</v>
      </c>
      <c r="BN111" s="111">
        <v>107</v>
      </c>
      <c r="BO111" s="111">
        <f ca="1" t="shared" si="198"/>
        <v>103</v>
      </c>
      <c r="BP111" s="111">
        <f ca="1" t="shared" si="199"/>
        <v>72</v>
      </c>
      <c r="BQ111" s="111">
        <f ca="1" t="shared" si="200"/>
        <v>53</v>
      </c>
      <c r="BR111" s="111">
        <f ca="1" t="shared" si="201"/>
        <v>53</v>
      </c>
      <c r="BS111" s="111">
        <f ca="1" t="shared" si="202"/>
        <v>53</v>
      </c>
      <c r="BT111" s="111">
        <f ca="1" t="shared" si="203"/>
        <v>53</v>
      </c>
      <c r="BU111" s="111">
        <f ca="1" t="shared" si="204"/>
        <v>149</v>
      </c>
      <c r="BV111" s="111">
        <f ca="1" t="shared" si="205"/>
        <v>64</v>
      </c>
      <c r="BW111" s="111">
        <f ca="1" t="shared" si="206"/>
        <v>128</v>
      </c>
      <c r="BX111" s="111">
        <f ca="1" t="shared" si="207"/>
        <v>85</v>
      </c>
      <c r="BY111" s="111">
        <f ca="1" t="shared" si="208"/>
        <v>6375</v>
      </c>
      <c r="CA111" s="117">
        <v>107</v>
      </c>
      <c r="CB111" s="117">
        <f ca="1" t="shared" si="209"/>
        <v>136</v>
      </c>
      <c r="CC111" s="117">
        <f ca="1" t="shared" si="210"/>
        <v>95</v>
      </c>
      <c r="CD111" s="117">
        <f ca="1" t="shared" si="211"/>
        <v>69</v>
      </c>
      <c r="CE111" s="117">
        <f ca="1" t="shared" si="212"/>
        <v>69</v>
      </c>
      <c r="CF111" s="117">
        <f ca="1" t="shared" si="213"/>
        <v>69</v>
      </c>
      <c r="CG111" s="117">
        <f ca="1" t="shared" si="214"/>
        <v>69</v>
      </c>
      <c r="CH111" s="117">
        <f ca="1" t="shared" si="215"/>
        <v>196</v>
      </c>
      <c r="CI111" s="117">
        <f ca="1" t="shared" si="216"/>
        <v>84</v>
      </c>
      <c r="CJ111" s="117">
        <f ca="1" t="shared" si="217"/>
        <v>168</v>
      </c>
      <c r="CK111" s="117">
        <f ca="1" t="shared" si="218"/>
        <v>112</v>
      </c>
      <c r="CL111" s="117">
        <f ca="1" t="shared" si="219"/>
        <v>8368</v>
      </c>
    </row>
    <row r="112" ht="16.5" spans="1:90">
      <c r="A112" s="78">
        <v>108</v>
      </c>
      <c r="B112" s="78">
        <f ca="1" t="shared" si="122"/>
        <v>32</v>
      </c>
      <c r="C112" s="78">
        <f ca="1" t="shared" si="220"/>
        <v>23</v>
      </c>
      <c r="D112" s="78">
        <f ca="1" t="shared" si="221"/>
        <v>16</v>
      </c>
      <c r="E112" s="78">
        <f ca="1" t="shared" si="222"/>
        <v>16</v>
      </c>
      <c r="F112" s="78">
        <f ca="1" t="shared" si="223"/>
        <v>16</v>
      </c>
      <c r="G112" s="78">
        <f ca="1" t="shared" si="224"/>
        <v>16</v>
      </c>
      <c r="H112" s="78">
        <f ca="1" t="shared" si="225"/>
        <v>47</v>
      </c>
      <c r="I112" s="78">
        <f ca="1" t="shared" si="226"/>
        <v>20</v>
      </c>
      <c r="J112" s="78">
        <f ca="1" t="shared" si="227"/>
        <v>40</v>
      </c>
      <c r="K112" s="78">
        <f ca="1" t="shared" si="228"/>
        <v>27</v>
      </c>
      <c r="L112" s="78">
        <f ca="1" t="shared" si="229"/>
        <v>1992</v>
      </c>
      <c r="N112" s="87">
        <v>108</v>
      </c>
      <c r="O112" s="87">
        <f ca="1" t="shared" si="230"/>
        <v>40</v>
      </c>
      <c r="P112" s="87">
        <f ca="1" t="shared" si="231"/>
        <v>28</v>
      </c>
      <c r="Q112" s="87">
        <f ca="1" t="shared" si="232"/>
        <v>21</v>
      </c>
      <c r="R112" s="87">
        <f ca="1" t="shared" si="233"/>
        <v>21</v>
      </c>
      <c r="S112" s="87">
        <f ca="1" t="shared" si="234"/>
        <v>21</v>
      </c>
      <c r="T112" s="87">
        <f ca="1" t="shared" si="235"/>
        <v>21</v>
      </c>
      <c r="U112" s="87">
        <f ca="1" t="shared" si="236"/>
        <v>58</v>
      </c>
      <c r="V112" s="87">
        <f ca="1" t="shared" si="237"/>
        <v>25</v>
      </c>
      <c r="W112" s="87">
        <f ca="1" t="shared" si="238"/>
        <v>50</v>
      </c>
      <c r="X112" s="87">
        <f ca="1" t="shared" si="239"/>
        <v>33</v>
      </c>
      <c r="Y112" s="87">
        <f ca="1" t="shared" si="240"/>
        <v>2490</v>
      </c>
      <c r="AA112" s="93">
        <v>108</v>
      </c>
      <c r="AB112" s="93">
        <f ca="1" t="shared" si="241"/>
        <v>50</v>
      </c>
      <c r="AC112" s="93">
        <f ca="1" t="shared" si="242"/>
        <v>35</v>
      </c>
      <c r="AD112" s="93">
        <f ca="1" t="shared" si="243"/>
        <v>25</v>
      </c>
      <c r="AE112" s="93">
        <f ca="1" t="shared" si="244"/>
        <v>25</v>
      </c>
      <c r="AF112" s="93">
        <f ca="1" t="shared" si="245"/>
        <v>25</v>
      </c>
      <c r="AG112" s="93">
        <f ca="1" t="shared" si="246"/>
        <v>25</v>
      </c>
      <c r="AH112" s="93">
        <f ca="1" t="shared" si="247"/>
        <v>72</v>
      </c>
      <c r="AI112" s="93">
        <f ca="1" t="shared" si="248"/>
        <v>31</v>
      </c>
      <c r="AJ112" s="93">
        <f ca="1" t="shared" si="249"/>
        <v>62</v>
      </c>
      <c r="AK112" s="93">
        <f ca="1" t="shared" si="250"/>
        <v>41</v>
      </c>
      <c r="AL112" s="93">
        <f ca="1" t="shared" si="251"/>
        <v>3088</v>
      </c>
      <c r="AN112" s="99">
        <v>108</v>
      </c>
      <c r="AO112" s="99">
        <f ca="1">VLOOKUP(AN112,参照表!$A$1:参照表!$C$113,2,0)</f>
        <v>63</v>
      </c>
      <c r="AP112" s="99">
        <f ca="1" t="shared" si="155"/>
        <v>44</v>
      </c>
      <c r="AQ112" s="99">
        <f ca="1" t="shared" si="156"/>
        <v>32</v>
      </c>
      <c r="AR112" s="99">
        <f ca="1" t="shared" si="157"/>
        <v>32</v>
      </c>
      <c r="AS112" s="99">
        <f ca="1" t="shared" si="158"/>
        <v>32</v>
      </c>
      <c r="AT112" s="99">
        <f ca="1" t="shared" si="159"/>
        <v>32</v>
      </c>
      <c r="AU112" s="99">
        <f ca="1" t="shared" si="160"/>
        <v>91</v>
      </c>
      <c r="AV112" s="99">
        <f ca="1" t="shared" si="161"/>
        <v>39</v>
      </c>
      <c r="AW112" s="99">
        <f ca="1" t="shared" si="162"/>
        <v>78</v>
      </c>
      <c r="AX112" s="99">
        <f ca="1" t="shared" si="163"/>
        <v>52</v>
      </c>
      <c r="AY112" s="99">
        <f ca="1" t="shared" si="164"/>
        <v>3885</v>
      </c>
      <c r="BA112" s="105">
        <v>108</v>
      </c>
      <c r="BB112" s="105">
        <f ca="1" t="shared" si="187"/>
        <v>81</v>
      </c>
      <c r="BC112" s="105">
        <f ca="1" t="shared" si="188"/>
        <v>56</v>
      </c>
      <c r="BD112" s="105">
        <f ca="1" t="shared" si="189"/>
        <v>41</v>
      </c>
      <c r="BE112" s="105">
        <f ca="1" t="shared" si="190"/>
        <v>41</v>
      </c>
      <c r="BF112" s="105">
        <f ca="1" t="shared" si="191"/>
        <v>41</v>
      </c>
      <c r="BG112" s="105">
        <f ca="1" t="shared" si="192"/>
        <v>41</v>
      </c>
      <c r="BH112" s="105">
        <f ca="1" t="shared" si="193"/>
        <v>117</v>
      </c>
      <c r="BI112" s="105">
        <f ca="1" t="shared" si="194"/>
        <v>50</v>
      </c>
      <c r="BJ112" s="105">
        <f ca="1" t="shared" si="195"/>
        <v>100</v>
      </c>
      <c r="BK112" s="105">
        <f ca="1" t="shared" si="196"/>
        <v>67</v>
      </c>
      <c r="BL112" s="105">
        <f ca="1" t="shared" si="197"/>
        <v>4981</v>
      </c>
      <c r="BN112" s="111">
        <v>108</v>
      </c>
      <c r="BO112" s="111">
        <f ca="1" t="shared" si="198"/>
        <v>103</v>
      </c>
      <c r="BP112" s="111">
        <f ca="1" t="shared" si="199"/>
        <v>72</v>
      </c>
      <c r="BQ112" s="111">
        <f ca="1" t="shared" si="200"/>
        <v>53</v>
      </c>
      <c r="BR112" s="111">
        <f ca="1" t="shared" si="201"/>
        <v>53</v>
      </c>
      <c r="BS112" s="111">
        <f ca="1" t="shared" si="202"/>
        <v>53</v>
      </c>
      <c r="BT112" s="111">
        <f ca="1" t="shared" si="203"/>
        <v>53</v>
      </c>
      <c r="BU112" s="111">
        <f ca="1" t="shared" si="204"/>
        <v>149</v>
      </c>
      <c r="BV112" s="111">
        <f ca="1" t="shared" si="205"/>
        <v>64</v>
      </c>
      <c r="BW112" s="111">
        <f ca="1" t="shared" si="206"/>
        <v>128</v>
      </c>
      <c r="BX112" s="111">
        <f ca="1" t="shared" si="207"/>
        <v>85</v>
      </c>
      <c r="BY112" s="111">
        <f ca="1" t="shared" si="208"/>
        <v>6375</v>
      </c>
      <c r="CA112" s="117">
        <v>108</v>
      </c>
      <c r="CB112" s="117">
        <f ca="1" t="shared" si="209"/>
        <v>136</v>
      </c>
      <c r="CC112" s="117">
        <f ca="1" t="shared" si="210"/>
        <v>95</v>
      </c>
      <c r="CD112" s="117">
        <f ca="1" t="shared" si="211"/>
        <v>69</v>
      </c>
      <c r="CE112" s="117">
        <f ca="1" t="shared" si="212"/>
        <v>69</v>
      </c>
      <c r="CF112" s="117">
        <f ca="1" t="shared" si="213"/>
        <v>69</v>
      </c>
      <c r="CG112" s="117">
        <f ca="1" t="shared" si="214"/>
        <v>69</v>
      </c>
      <c r="CH112" s="117">
        <f ca="1" t="shared" si="215"/>
        <v>196</v>
      </c>
      <c r="CI112" s="117">
        <f ca="1" t="shared" si="216"/>
        <v>84</v>
      </c>
      <c r="CJ112" s="117">
        <f ca="1" t="shared" si="217"/>
        <v>168</v>
      </c>
      <c r="CK112" s="117">
        <f ca="1" t="shared" si="218"/>
        <v>112</v>
      </c>
      <c r="CL112" s="117">
        <f ca="1" t="shared" si="219"/>
        <v>8368</v>
      </c>
    </row>
    <row r="113" ht="16.5" spans="1:90">
      <c r="A113" s="78">
        <v>109</v>
      </c>
      <c r="B113" s="78">
        <f ca="1" t="shared" si="122"/>
        <v>32</v>
      </c>
      <c r="C113" s="78">
        <f ca="1" t="shared" si="220"/>
        <v>23</v>
      </c>
      <c r="D113" s="78">
        <f ca="1" t="shared" si="221"/>
        <v>16</v>
      </c>
      <c r="E113" s="78">
        <f ca="1" t="shared" si="222"/>
        <v>16</v>
      </c>
      <c r="F113" s="78">
        <f ca="1" t="shared" si="223"/>
        <v>16</v>
      </c>
      <c r="G113" s="78">
        <f ca="1" t="shared" si="224"/>
        <v>16</v>
      </c>
      <c r="H113" s="78">
        <f ca="1" t="shared" si="225"/>
        <v>47</v>
      </c>
      <c r="I113" s="78">
        <f ca="1" t="shared" si="226"/>
        <v>20</v>
      </c>
      <c r="J113" s="78">
        <f ca="1" t="shared" si="227"/>
        <v>40</v>
      </c>
      <c r="K113" s="78">
        <f ca="1" t="shared" si="228"/>
        <v>27</v>
      </c>
      <c r="L113" s="78">
        <f ca="1" t="shared" si="229"/>
        <v>1992</v>
      </c>
      <c r="N113" s="87">
        <v>109</v>
      </c>
      <c r="O113" s="87">
        <f ca="1" t="shared" si="230"/>
        <v>40</v>
      </c>
      <c r="P113" s="87">
        <f ca="1" t="shared" si="231"/>
        <v>28</v>
      </c>
      <c r="Q113" s="87">
        <f ca="1" t="shared" si="232"/>
        <v>21</v>
      </c>
      <c r="R113" s="87">
        <f ca="1" t="shared" si="233"/>
        <v>21</v>
      </c>
      <c r="S113" s="87">
        <f ca="1" t="shared" si="234"/>
        <v>21</v>
      </c>
      <c r="T113" s="87">
        <f ca="1" t="shared" si="235"/>
        <v>21</v>
      </c>
      <c r="U113" s="87">
        <f ca="1" t="shared" si="236"/>
        <v>58</v>
      </c>
      <c r="V113" s="87">
        <f ca="1" t="shared" si="237"/>
        <v>25</v>
      </c>
      <c r="W113" s="87">
        <f ca="1" t="shared" si="238"/>
        <v>50</v>
      </c>
      <c r="X113" s="87">
        <f ca="1" t="shared" si="239"/>
        <v>33</v>
      </c>
      <c r="Y113" s="87">
        <f ca="1" t="shared" si="240"/>
        <v>2490</v>
      </c>
      <c r="AA113" s="93">
        <v>109</v>
      </c>
      <c r="AB113" s="93">
        <f ca="1" t="shared" si="241"/>
        <v>50</v>
      </c>
      <c r="AC113" s="93">
        <f ca="1" t="shared" si="242"/>
        <v>35</v>
      </c>
      <c r="AD113" s="93">
        <f ca="1" t="shared" si="243"/>
        <v>25</v>
      </c>
      <c r="AE113" s="93">
        <f ca="1" t="shared" si="244"/>
        <v>25</v>
      </c>
      <c r="AF113" s="93">
        <f ca="1" t="shared" si="245"/>
        <v>25</v>
      </c>
      <c r="AG113" s="93">
        <f ca="1" t="shared" si="246"/>
        <v>25</v>
      </c>
      <c r="AH113" s="93">
        <f ca="1" t="shared" si="247"/>
        <v>72</v>
      </c>
      <c r="AI113" s="93">
        <f ca="1" t="shared" si="248"/>
        <v>31</v>
      </c>
      <c r="AJ113" s="93">
        <f ca="1" t="shared" si="249"/>
        <v>62</v>
      </c>
      <c r="AK113" s="93">
        <f ca="1" t="shared" si="250"/>
        <v>41</v>
      </c>
      <c r="AL113" s="93">
        <f ca="1" t="shared" si="251"/>
        <v>3088</v>
      </c>
      <c r="AN113" s="99">
        <v>109</v>
      </c>
      <c r="AO113" s="99">
        <f ca="1">VLOOKUP(AN113,参照表!$A$1:参照表!$C$200,2,0)</f>
        <v>63</v>
      </c>
      <c r="AP113" s="99">
        <f ca="1" t="shared" si="155"/>
        <v>44</v>
      </c>
      <c r="AQ113" s="99">
        <f ca="1" t="shared" si="156"/>
        <v>32</v>
      </c>
      <c r="AR113" s="99">
        <f ca="1" t="shared" si="157"/>
        <v>32</v>
      </c>
      <c r="AS113" s="99">
        <f ca="1" t="shared" si="158"/>
        <v>32</v>
      </c>
      <c r="AT113" s="99">
        <f ca="1" t="shared" si="159"/>
        <v>32</v>
      </c>
      <c r="AU113" s="99">
        <f ca="1" t="shared" si="160"/>
        <v>91</v>
      </c>
      <c r="AV113" s="99">
        <f ca="1" t="shared" si="161"/>
        <v>39</v>
      </c>
      <c r="AW113" s="99">
        <f ca="1" t="shared" si="162"/>
        <v>78</v>
      </c>
      <c r="AX113" s="99">
        <f ca="1" t="shared" si="163"/>
        <v>52</v>
      </c>
      <c r="AY113" s="99">
        <f ca="1" t="shared" si="164"/>
        <v>3885</v>
      </c>
      <c r="BA113" s="105">
        <v>109</v>
      </c>
      <c r="BB113" s="105">
        <f ca="1" t="shared" si="187"/>
        <v>81</v>
      </c>
      <c r="BC113" s="105">
        <f ca="1" t="shared" si="188"/>
        <v>56</v>
      </c>
      <c r="BD113" s="105">
        <f ca="1" t="shared" si="189"/>
        <v>41</v>
      </c>
      <c r="BE113" s="105">
        <f ca="1" t="shared" si="190"/>
        <v>41</v>
      </c>
      <c r="BF113" s="105">
        <f ca="1" t="shared" si="191"/>
        <v>41</v>
      </c>
      <c r="BG113" s="105">
        <f ca="1" t="shared" si="192"/>
        <v>41</v>
      </c>
      <c r="BH113" s="105">
        <f ca="1" t="shared" si="193"/>
        <v>117</v>
      </c>
      <c r="BI113" s="105">
        <f ca="1" t="shared" si="194"/>
        <v>50</v>
      </c>
      <c r="BJ113" s="105">
        <f ca="1" t="shared" si="195"/>
        <v>100</v>
      </c>
      <c r="BK113" s="105">
        <f ca="1" t="shared" si="196"/>
        <v>67</v>
      </c>
      <c r="BL113" s="105">
        <f ca="1" t="shared" si="197"/>
        <v>4981</v>
      </c>
      <c r="BN113" s="111">
        <v>109</v>
      </c>
      <c r="BO113" s="111">
        <f ca="1" t="shared" si="198"/>
        <v>103</v>
      </c>
      <c r="BP113" s="111">
        <f ca="1" t="shared" si="199"/>
        <v>72</v>
      </c>
      <c r="BQ113" s="111">
        <f ca="1" t="shared" si="200"/>
        <v>53</v>
      </c>
      <c r="BR113" s="111">
        <f ca="1" t="shared" si="201"/>
        <v>53</v>
      </c>
      <c r="BS113" s="111">
        <f ca="1" t="shared" si="202"/>
        <v>53</v>
      </c>
      <c r="BT113" s="111">
        <f ca="1" t="shared" si="203"/>
        <v>53</v>
      </c>
      <c r="BU113" s="111">
        <f ca="1" t="shared" si="204"/>
        <v>149</v>
      </c>
      <c r="BV113" s="111">
        <f ca="1" t="shared" si="205"/>
        <v>64</v>
      </c>
      <c r="BW113" s="111">
        <f ca="1" t="shared" si="206"/>
        <v>128</v>
      </c>
      <c r="BX113" s="111">
        <f ca="1" t="shared" si="207"/>
        <v>85</v>
      </c>
      <c r="BY113" s="111">
        <f ca="1" t="shared" si="208"/>
        <v>6375</v>
      </c>
      <c r="CA113" s="117">
        <v>109</v>
      </c>
      <c r="CB113" s="117">
        <f ca="1" t="shared" si="209"/>
        <v>136</v>
      </c>
      <c r="CC113" s="117">
        <f ca="1" t="shared" si="210"/>
        <v>95</v>
      </c>
      <c r="CD113" s="117">
        <f ca="1" t="shared" si="211"/>
        <v>69</v>
      </c>
      <c r="CE113" s="117">
        <f ca="1" t="shared" si="212"/>
        <v>69</v>
      </c>
      <c r="CF113" s="117">
        <f ca="1" t="shared" si="213"/>
        <v>69</v>
      </c>
      <c r="CG113" s="117">
        <f ca="1" t="shared" si="214"/>
        <v>69</v>
      </c>
      <c r="CH113" s="117">
        <f ca="1" t="shared" si="215"/>
        <v>196</v>
      </c>
      <c r="CI113" s="117">
        <f ca="1" t="shared" si="216"/>
        <v>84</v>
      </c>
      <c r="CJ113" s="117">
        <f ca="1" t="shared" si="217"/>
        <v>168</v>
      </c>
      <c r="CK113" s="117">
        <f ca="1" t="shared" si="218"/>
        <v>112</v>
      </c>
      <c r="CL113" s="117">
        <f ca="1" t="shared" si="219"/>
        <v>8368</v>
      </c>
    </row>
    <row r="114" ht="16.5" spans="1:90">
      <c r="A114" s="78">
        <v>110</v>
      </c>
      <c r="B114" s="78">
        <f ca="1" t="shared" si="122"/>
        <v>34</v>
      </c>
      <c r="C114" s="78">
        <f ca="1" t="shared" si="220"/>
        <v>24</v>
      </c>
      <c r="D114" s="78">
        <f ca="1" t="shared" si="221"/>
        <v>17</v>
      </c>
      <c r="E114" s="78">
        <f ca="1" t="shared" si="222"/>
        <v>17</v>
      </c>
      <c r="F114" s="78">
        <f ca="1" t="shared" si="223"/>
        <v>17</v>
      </c>
      <c r="G114" s="78">
        <f ca="1" t="shared" si="224"/>
        <v>17</v>
      </c>
      <c r="H114" s="78">
        <f ca="1" t="shared" si="225"/>
        <v>49</v>
      </c>
      <c r="I114" s="78">
        <f ca="1" t="shared" si="226"/>
        <v>21</v>
      </c>
      <c r="J114" s="78">
        <f ca="1" t="shared" si="227"/>
        <v>42</v>
      </c>
      <c r="K114" s="78">
        <f ca="1" t="shared" si="228"/>
        <v>28</v>
      </c>
      <c r="L114" s="78">
        <f ca="1" t="shared" si="229"/>
        <v>2087</v>
      </c>
      <c r="N114" s="87">
        <v>110</v>
      </c>
      <c r="O114" s="87">
        <f ca="1" t="shared" si="230"/>
        <v>42</v>
      </c>
      <c r="P114" s="87">
        <f ca="1" t="shared" si="231"/>
        <v>29</v>
      </c>
      <c r="Q114" s="87">
        <f ca="1" t="shared" si="232"/>
        <v>21</v>
      </c>
      <c r="R114" s="87">
        <f ca="1" t="shared" si="233"/>
        <v>21</v>
      </c>
      <c r="S114" s="87">
        <f ca="1" t="shared" si="234"/>
        <v>21</v>
      </c>
      <c r="T114" s="87">
        <f ca="1" t="shared" si="235"/>
        <v>21</v>
      </c>
      <c r="U114" s="87">
        <f ca="1" t="shared" si="236"/>
        <v>61</v>
      </c>
      <c r="V114" s="87">
        <f ca="1" t="shared" si="237"/>
        <v>26</v>
      </c>
      <c r="W114" s="87">
        <f ca="1" t="shared" si="238"/>
        <v>52</v>
      </c>
      <c r="X114" s="87">
        <f ca="1" t="shared" si="239"/>
        <v>35</v>
      </c>
      <c r="Y114" s="87">
        <f ca="1" t="shared" si="240"/>
        <v>2609</v>
      </c>
      <c r="AA114" s="93">
        <v>110</v>
      </c>
      <c r="AB114" s="93">
        <f ca="1" t="shared" si="241"/>
        <v>52</v>
      </c>
      <c r="AC114" s="93">
        <f ca="1" t="shared" si="242"/>
        <v>37</v>
      </c>
      <c r="AD114" s="93">
        <f ca="1" t="shared" si="243"/>
        <v>26</v>
      </c>
      <c r="AE114" s="93">
        <f ca="1" t="shared" si="244"/>
        <v>26</v>
      </c>
      <c r="AF114" s="93">
        <f ca="1" t="shared" si="245"/>
        <v>26</v>
      </c>
      <c r="AG114" s="93">
        <f ca="1" t="shared" si="246"/>
        <v>26</v>
      </c>
      <c r="AH114" s="93">
        <f ca="1" t="shared" si="247"/>
        <v>76</v>
      </c>
      <c r="AI114" s="93">
        <f ca="1" t="shared" si="248"/>
        <v>33</v>
      </c>
      <c r="AJ114" s="93">
        <f ca="1" t="shared" si="249"/>
        <v>64</v>
      </c>
      <c r="AK114" s="93">
        <f ca="1" t="shared" si="250"/>
        <v>43</v>
      </c>
      <c r="AL114" s="93">
        <f ca="1" t="shared" si="251"/>
        <v>3235</v>
      </c>
      <c r="AN114" s="99">
        <v>110</v>
      </c>
      <c r="AO114" s="99">
        <f ca="1">VLOOKUP(AN114,参照表!$A$1:参照表!$C$200,2,0)</f>
        <v>66</v>
      </c>
      <c r="AP114" s="99">
        <f ca="1" t="shared" si="155"/>
        <v>46</v>
      </c>
      <c r="AQ114" s="99">
        <f ca="1" t="shared" si="156"/>
        <v>33</v>
      </c>
      <c r="AR114" s="99">
        <f ca="1" t="shared" si="157"/>
        <v>33</v>
      </c>
      <c r="AS114" s="99">
        <f ca="1" t="shared" si="158"/>
        <v>33</v>
      </c>
      <c r="AT114" s="99">
        <f ca="1" t="shared" si="159"/>
        <v>33</v>
      </c>
      <c r="AU114" s="99">
        <f ca="1" t="shared" si="160"/>
        <v>95</v>
      </c>
      <c r="AV114" s="99">
        <f ca="1" t="shared" si="161"/>
        <v>41</v>
      </c>
      <c r="AW114" s="99">
        <f ca="1" t="shared" si="162"/>
        <v>81</v>
      </c>
      <c r="AX114" s="99">
        <f ca="1" t="shared" si="163"/>
        <v>54</v>
      </c>
      <c r="AY114" s="99">
        <f ca="1" t="shared" si="164"/>
        <v>4070</v>
      </c>
      <c r="BA114" s="105">
        <v>110</v>
      </c>
      <c r="BB114" s="105">
        <f ca="1" t="shared" si="187"/>
        <v>85</v>
      </c>
      <c r="BC114" s="105">
        <f ca="1" t="shared" si="188"/>
        <v>59</v>
      </c>
      <c r="BD114" s="105">
        <f ca="1" t="shared" si="189"/>
        <v>42</v>
      </c>
      <c r="BE114" s="105">
        <f ca="1" t="shared" si="190"/>
        <v>42</v>
      </c>
      <c r="BF114" s="105">
        <f ca="1" t="shared" si="191"/>
        <v>42</v>
      </c>
      <c r="BG114" s="105">
        <f ca="1" t="shared" si="192"/>
        <v>42</v>
      </c>
      <c r="BH114" s="105">
        <f ca="1" t="shared" si="193"/>
        <v>122</v>
      </c>
      <c r="BI114" s="105">
        <f ca="1" t="shared" si="194"/>
        <v>53</v>
      </c>
      <c r="BJ114" s="105">
        <f ca="1" t="shared" si="195"/>
        <v>104</v>
      </c>
      <c r="BK114" s="105">
        <f ca="1" t="shared" si="196"/>
        <v>69</v>
      </c>
      <c r="BL114" s="105">
        <f ca="1" t="shared" si="197"/>
        <v>5218</v>
      </c>
      <c r="BN114" s="111">
        <v>110</v>
      </c>
      <c r="BO114" s="111">
        <f ca="1" t="shared" si="198"/>
        <v>108</v>
      </c>
      <c r="BP114" s="111">
        <f ca="1" t="shared" si="199"/>
        <v>75</v>
      </c>
      <c r="BQ114" s="111">
        <f ca="1" t="shared" si="200"/>
        <v>54</v>
      </c>
      <c r="BR114" s="111">
        <f ca="1" t="shared" si="201"/>
        <v>54</v>
      </c>
      <c r="BS114" s="111">
        <f ca="1" t="shared" si="202"/>
        <v>54</v>
      </c>
      <c r="BT114" s="111">
        <f ca="1" t="shared" si="203"/>
        <v>54</v>
      </c>
      <c r="BU114" s="111">
        <f ca="1" t="shared" si="204"/>
        <v>156</v>
      </c>
      <c r="BV114" s="111">
        <f ca="1" t="shared" si="205"/>
        <v>67</v>
      </c>
      <c r="BW114" s="111">
        <f ca="1" t="shared" si="206"/>
        <v>133</v>
      </c>
      <c r="BX114" s="111">
        <f ca="1" t="shared" si="207"/>
        <v>89</v>
      </c>
      <c r="BY114" s="111">
        <f ca="1" t="shared" si="208"/>
        <v>6679</v>
      </c>
      <c r="CA114" s="117">
        <v>110</v>
      </c>
      <c r="CB114" s="117">
        <f ca="1" t="shared" si="209"/>
        <v>142</v>
      </c>
      <c r="CC114" s="117">
        <f ca="1" t="shared" si="210"/>
        <v>99</v>
      </c>
      <c r="CD114" s="117">
        <f ca="1" t="shared" si="211"/>
        <v>71</v>
      </c>
      <c r="CE114" s="117">
        <f ca="1" t="shared" si="212"/>
        <v>71</v>
      </c>
      <c r="CF114" s="117">
        <f ca="1" t="shared" si="213"/>
        <v>71</v>
      </c>
      <c r="CG114" s="117">
        <f ca="1" t="shared" si="214"/>
        <v>71</v>
      </c>
      <c r="CH114" s="117">
        <f ca="1" t="shared" si="215"/>
        <v>205</v>
      </c>
      <c r="CI114" s="117">
        <f ca="1" t="shared" si="216"/>
        <v>88</v>
      </c>
      <c r="CJ114" s="117">
        <f ca="1" t="shared" si="217"/>
        <v>174</v>
      </c>
      <c r="CK114" s="117">
        <f ca="1" t="shared" si="218"/>
        <v>116</v>
      </c>
      <c r="CL114" s="117">
        <f ca="1" t="shared" si="219"/>
        <v>8766</v>
      </c>
    </row>
    <row r="115" ht="16.5" spans="1:90">
      <c r="A115" s="78">
        <v>111</v>
      </c>
      <c r="B115" s="78">
        <f ca="1" t="shared" si="122"/>
        <v>34</v>
      </c>
      <c r="C115" s="78">
        <f ca="1" t="shared" si="220"/>
        <v>24</v>
      </c>
      <c r="D115" s="78">
        <f ca="1" t="shared" si="221"/>
        <v>17</v>
      </c>
      <c r="E115" s="78">
        <f ca="1" t="shared" si="222"/>
        <v>17</v>
      </c>
      <c r="F115" s="78">
        <f ca="1" t="shared" si="223"/>
        <v>17</v>
      </c>
      <c r="G115" s="78">
        <f ca="1" t="shared" si="224"/>
        <v>17</v>
      </c>
      <c r="H115" s="78">
        <f ca="1" t="shared" si="225"/>
        <v>49</v>
      </c>
      <c r="I115" s="78">
        <f ca="1" t="shared" si="226"/>
        <v>21</v>
      </c>
      <c r="J115" s="78">
        <f ca="1" t="shared" si="227"/>
        <v>42</v>
      </c>
      <c r="K115" s="78">
        <f ca="1" t="shared" si="228"/>
        <v>28</v>
      </c>
      <c r="L115" s="78">
        <f ca="1" t="shared" si="229"/>
        <v>2087</v>
      </c>
      <c r="N115" s="87">
        <v>111</v>
      </c>
      <c r="O115" s="87">
        <f ca="1" t="shared" si="230"/>
        <v>42</v>
      </c>
      <c r="P115" s="87">
        <f ca="1" t="shared" si="231"/>
        <v>29</v>
      </c>
      <c r="Q115" s="87">
        <f ca="1" t="shared" si="232"/>
        <v>21</v>
      </c>
      <c r="R115" s="87">
        <f ca="1" t="shared" si="233"/>
        <v>21</v>
      </c>
      <c r="S115" s="87">
        <f ca="1" t="shared" si="234"/>
        <v>21</v>
      </c>
      <c r="T115" s="87">
        <f ca="1" t="shared" si="235"/>
        <v>21</v>
      </c>
      <c r="U115" s="87">
        <f ca="1" t="shared" si="236"/>
        <v>61</v>
      </c>
      <c r="V115" s="87">
        <f ca="1" t="shared" si="237"/>
        <v>26</v>
      </c>
      <c r="W115" s="87">
        <f ca="1" t="shared" si="238"/>
        <v>52</v>
      </c>
      <c r="X115" s="87">
        <f ca="1" t="shared" si="239"/>
        <v>35</v>
      </c>
      <c r="Y115" s="87">
        <f ca="1" t="shared" si="240"/>
        <v>2609</v>
      </c>
      <c r="AA115" s="93">
        <v>111</v>
      </c>
      <c r="AB115" s="93">
        <f ca="1" t="shared" si="241"/>
        <v>52</v>
      </c>
      <c r="AC115" s="93">
        <f ca="1" t="shared" si="242"/>
        <v>37</v>
      </c>
      <c r="AD115" s="93">
        <f ca="1" t="shared" si="243"/>
        <v>26</v>
      </c>
      <c r="AE115" s="93">
        <f ca="1" t="shared" si="244"/>
        <v>26</v>
      </c>
      <c r="AF115" s="93">
        <f ca="1" t="shared" si="245"/>
        <v>26</v>
      </c>
      <c r="AG115" s="93">
        <f ca="1" t="shared" si="246"/>
        <v>26</v>
      </c>
      <c r="AH115" s="93">
        <f ca="1" t="shared" si="247"/>
        <v>76</v>
      </c>
      <c r="AI115" s="93">
        <f ca="1" t="shared" si="248"/>
        <v>33</v>
      </c>
      <c r="AJ115" s="93">
        <f ca="1" t="shared" si="249"/>
        <v>64</v>
      </c>
      <c r="AK115" s="93">
        <f ca="1" t="shared" si="250"/>
        <v>43</v>
      </c>
      <c r="AL115" s="93">
        <f ca="1" t="shared" si="251"/>
        <v>3235</v>
      </c>
      <c r="AN115" s="99">
        <v>111</v>
      </c>
      <c r="AO115" s="99">
        <f ca="1">VLOOKUP(AN115,参照表!$A$1:参照表!$C$200,2,0)</f>
        <v>66</v>
      </c>
      <c r="AP115" s="99">
        <f ca="1" t="shared" si="155"/>
        <v>46</v>
      </c>
      <c r="AQ115" s="99">
        <f ca="1" t="shared" si="156"/>
        <v>33</v>
      </c>
      <c r="AR115" s="99">
        <f ca="1" t="shared" si="157"/>
        <v>33</v>
      </c>
      <c r="AS115" s="99">
        <f ca="1" t="shared" si="158"/>
        <v>33</v>
      </c>
      <c r="AT115" s="99">
        <f ca="1" t="shared" si="159"/>
        <v>33</v>
      </c>
      <c r="AU115" s="99">
        <f ca="1" t="shared" si="160"/>
        <v>95</v>
      </c>
      <c r="AV115" s="99">
        <f ca="1" t="shared" si="161"/>
        <v>41</v>
      </c>
      <c r="AW115" s="99">
        <f ca="1" t="shared" si="162"/>
        <v>81</v>
      </c>
      <c r="AX115" s="99">
        <f ca="1" t="shared" si="163"/>
        <v>54</v>
      </c>
      <c r="AY115" s="99">
        <f ca="1" t="shared" si="164"/>
        <v>4070</v>
      </c>
      <c r="BA115" s="105">
        <v>111</v>
      </c>
      <c r="BB115" s="105">
        <f ca="1" t="shared" si="187"/>
        <v>85</v>
      </c>
      <c r="BC115" s="105">
        <f ca="1" t="shared" si="188"/>
        <v>59</v>
      </c>
      <c r="BD115" s="105">
        <f ca="1" t="shared" si="189"/>
        <v>42</v>
      </c>
      <c r="BE115" s="105">
        <f ca="1" t="shared" si="190"/>
        <v>42</v>
      </c>
      <c r="BF115" s="105">
        <f ca="1" t="shared" si="191"/>
        <v>42</v>
      </c>
      <c r="BG115" s="105">
        <f ca="1" t="shared" si="192"/>
        <v>42</v>
      </c>
      <c r="BH115" s="105">
        <f ca="1" t="shared" si="193"/>
        <v>122</v>
      </c>
      <c r="BI115" s="105">
        <f ca="1" t="shared" si="194"/>
        <v>53</v>
      </c>
      <c r="BJ115" s="105">
        <f ca="1" t="shared" si="195"/>
        <v>104</v>
      </c>
      <c r="BK115" s="105">
        <f ca="1" t="shared" si="196"/>
        <v>69</v>
      </c>
      <c r="BL115" s="105">
        <f ca="1" t="shared" si="197"/>
        <v>5218</v>
      </c>
      <c r="BN115" s="111">
        <v>111</v>
      </c>
      <c r="BO115" s="111">
        <f ca="1" t="shared" si="198"/>
        <v>108</v>
      </c>
      <c r="BP115" s="111">
        <f ca="1" t="shared" si="199"/>
        <v>75</v>
      </c>
      <c r="BQ115" s="111">
        <f ca="1" t="shared" si="200"/>
        <v>54</v>
      </c>
      <c r="BR115" s="111">
        <f ca="1" t="shared" si="201"/>
        <v>54</v>
      </c>
      <c r="BS115" s="111">
        <f ca="1" t="shared" si="202"/>
        <v>54</v>
      </c>
      <c r="BT115" s="111">
        <f ca="1" t="shared" si="203"/>
        <v>54</v>
      </c>
      <c r="BU115" s="111">
        <f ca="1" t="shared" si="204"/>
        <v>156</v>
      </c>
      <c r="BV115" s="111">
        <f ca="1" t="shared" si="205"/>
        <v>67</v>
      </c>
      <c r="BW115" s="111">
        <f ca="1" t="shared" si="206"/>
        <v>133</v>
      </c>
      <c r="BX115" s="111">
        <f ca="1" t="shared" si="207"/>
        <v>89</v>
      </c>
      <c r="BY115" s="111">
        <f ca="1" t="shared" si="208"/>
        <v>6679</v>
      </c>
      <c r="CA115" s="117">
        <v>111</v>
      </c>
      <c r="CB115" s="117">
        <f ca="1" t="shared" si="209"/>
        <v>142</v>
      </c>
      <c r="CC115" s="117">
        <f ca="1" t="shared" si="210"/>
        <v>99</v>
      </c>
      <c r="CD115" s="117">
        <f ca="1" t="shared" si="211"/>
        <v>71</v>
      </c>
      <c r="CE115" s="117">
        <f ca="1" t="shared" si="212"/>
        <v>71</v>
      </c>
      <c r="CF115" s="117">
        <f ca="1" t="shared" si="213"/>
        <v>71</v>
      </c>
      <c r="CG115" s="117">
        <f ca="1" t="shared" si="214"/>
        <v>71</v>
      </c>
      <c r="CH115" s="117">
        <f ca="1" t="shared" si="215"/>
        <v>205</v>
      </c>
      <c r="CI115" s="117">
        <f ca="1" t="shared" si="216"/>
        <v>88</v>
      </c>
      <c r="CJ115" s="117">
        <f ca="1" t="shared" si="217"/>
        <v>174</v>
      </c>
      <c r="CK115" s="117">
        <f ca="1" t="shared" si="218"/>
        <v>116</v>
      </c>
      <c r="CL115" s="117">
        <f ca="1" t="shared" si="219"/>
        <v>8766</v>
      </c>
    </row>
    <row r="116" ht="16.5" spans="1:90">
      <c r="A116" s="78">
        <v>112</v>
      </c>
      <c r="B116" s="78">
        <f ca="1" t="shared" si="122"/>
        <v>34</v>
      </c>
      <c r="C116" s="78">
        <f ca="1" t="shared" si="220"/>
        <v>24</v>
      </c>
      <c r="D116" s="78">
        <f ca="1" t="shared" si="221"/>
        <v>17</v>
      </c>
      <c r="E116" s="78">
        <f ca="1" t="shared" si="222"/>
        <v>17</v>
      </c>
      <c r="F116" s="78">
        <f ca="1" t="shared" si="223"/>
        <v>17</v>
      </c>
      <c r="G116" s="78">
        <f ca="1" t="shared" si="224"/>
        <v>17</v>
      </c>
      <c r="H116" s="78">
        <f ca="1" t="shared" si="225"/>
        <v>49</v>
      </c>
      <c r="I116" s="78">
        <f ca="1" t="shared" si="226"/>
        <v>21</v>
      </c>
      <c r="J116" s="78">
        <f ca="1" t="shared" si="227"/>
        <v>42</v>
      </c>
      <c r="K116" s="78">
        <f ca="1" t="shared" si="228"/>
        <v>28</v>
      </c>
      <c r="L116" s="78">
        <f ca="1" t="shared" si="229"/>
        <v>2087</v>
      </c>
      <c r="N116" s="87">
        <v>112</v>
      </c>
      <c r="O116" s="87">
        <f ca="1" t="shared" si="230"/>
        <v>42</v>
      </c>
      <c r="P116" s="87">
        <f ca="1" t="shared" si="231"/>
        <v>29</v>
      </c>
      <c r="Q116" s="87">
        <f ca="1" t="shared" si="232"/>
        <v>21</v>
      </c>
      <c r="R116" s="87">
        <f ca="1" t="shared" si="233"/>
        <v>21</v>
      </c>
      <c r="S116" s="87">
        <f ca="1" t="shared" si="234"/>
        <v>21</v>
      </c>
      <c r="T116" s="87">
        <f ca="1" t="shared" si="235"/>
        <v>21</v>
      </c>
      <c r="U116" s="87">
        <f ca="1" t="shared" si="236"/>
        <v>61</v>
      </c>
      <c r="V116" s="87">
        <f ca="1" t="shared" si="237"/>
        <v>26</v>
      </c>
      <c r="W116" s="87">
        <f ca="1" t="shared" si="238"/>
        <v>52</v>
      </c>
      <c r="X116" s="87">
        <f ca="1" t="shared" si="239"/>
        <v>35</v>
      </c>
      <c r="Y116" s="87">
        <f ca="1" t="shared" si="240"/>
        <v>2609</v>
      </c>
      <c r="AA116" s="93">
        <v>112</v>
      </c>
      <c r="AB116" s="93">
        <f ca="1" t="shared" si="241"/>
        <v>52</v>
      </c>
      <c r="AC116" s="93">
        <f ca="1" t="shared" si="242"/>
        <v>37</v>
      </c>
      <c r="AD116" s="93">
        <f ca="1" t="shared" si="243"/>
        <v>26</v>
      </c>
      <c r="AE116" s="93">
        <f ca="1" t="shared" si="244"/>
        <v>26</v>
      </c>
      <c r="AF116" s="93">
        <f ca="1" t="shared" si="245"/>
        <v>26</v>
      </c>
      <c r="AG116" s="93">
        <f ca="1" t="shared" si="246"/>
        <v>26</v>
      </c>
      <c r="AH116" s="93">
        <f ca="1" t="shared" si="247"/>
        <v>76</v>
      </c>
      <c r="AI116" s="93">
        <f ca="1" t="shared" si="248"/>
        <v>33</v>
      </c>
      <c r="AJ116" s="93">
        <f ca="1" t="shared" si="249"/>
        <v>64</v>
      </c>
      <c r="AK116" s="93">
        <f ca="1" t="shared" si="250"/>
        <v>43</v>
      </c>
      <c r="AL116" s="93">
        <f ca="1" t="shared" si="251"/>
        <v>3235</v>
      </c>
      <c r="AN116" s="99">
        <v>112</v>
      </c>
      <c r="AO116" s="99">
        <f ca="1">VLOOKUP(AN116,参照表!$A$1:参照表!$C$200,2,0)</f>
        <v>66</v>
      </c>
      <c r="AP116" s="99">
        <f ca="1" t="shared" si="155"/>
        <v>46</v>
      </c>
      <c r="AQ116" s="99">
        <f ca="1" t="shared" si="156"/>
        <v>33</v>
      </c>
      <c r="AR116" s="99">
        <f ca="1" t="shared" si="157"/>
        <v>33</v>
      </c>
      <c r="AS116" s="99">
        <f ca="1" t="shared" si="158"/>
        <v>33</v>
      </c>
      <c r="AT116" s="99">
        <f ca="1" t="shared" si="159"/>
        <v>33</v>
      </c>
      <c r="AU116" s="99">
        <f ca="1" t="shared" si="160"/>
        <v>95</v>
      </c>
      <c r="AV116" s="99">
        <f ca="1" t="shared" si="161"/>
        <v>41</v>
      </c>
      <c r="AW116" s="99">
        <f ca="1" t="shared" si="162"/>
        <v>81</v>
      </c>
      <c r="AX116" s="99">
        <f ca="1" t="shared" si="163"/>
        <v>54</v>
      </c>
      <c r="AY116" s="99">
        <f ca="1" t="shared" si="164"/>
        <v>4070</v>
      </c>
      <c r="BA116" s="105">
        <v>112</v>
      </c>
      <c r="BB116" s="105">
        <f ca="1" t="shared" si="187"/>
        <v>85</v>
      </c>
      <c r="BC116" s="105">
        <f ca="1" t="shared" si="188"/>
        <v>59</v>
      </c>
      <c r="BD116" s="105">
        <f ca="1" t="shared" si="189"/>
        <v>42</v>
      </c>
      <c r="BE116" s="105">
        <f ca="1" t="shared" si="190"/>
        <v>42</v>
      </c>
      <c r="BF116" s="105">
        <f ca="1" t="shared" si="191"/>
        <v>42</v>
      </c>
      <c r="BG116" s="105">
        <f ca="1" t="shared" si="192"/>
        <v>42</v>
      </c>
      <c r="BH116" s="105">
        <f ca="1" t="shared" si="193"/>
        <v>122</v>
      </c>
      <c r="BI116" s="105">
        <f ca="1" t="shared" si="194"/>
        <v>53</v>
      </c>
      <c r="BJ116" s="105">
        <f ca="1" t="shared" si="195"/>
        <v>104</v>
      </c>
      <c r="BK116" s="105">
        <f ca="1" t="shared" si="196"/>
        <v>69</v>
      </c>
      <c r="BL116" s="105">
        <f ca="1" t="shared" si="197"/>
        <v>5218</v>
      </c>
      <c r="BN116" s="111">
        <v>112</v>
      </c>
      <c r="BO116" s="111">
        <f ca="1" t="shared" si="198"/>
        <v>108</v>
      </c>
      <c r="BP116" s="111">
        <f ca="1" t="shared" si="199"/>
        <v>75</v>
      </c>
      <c r="BQ116" s="111">
        <f ca="1" t="shared" si="200"/>
        <v>54</v>
      </c>
      <c r="BR116" s="111">
        <f ca="1" t="shared" si="201"/>
        <v>54</v>
      </c>
      <c r="BS116" s="111">
        <f ca="1" t="shared" si="202"/>
        <v>54</v>
      </c>
      <c r="BT116" s="111">
        <f ca="1" t="shared" si="203"/>
        <v>54</v>
      </c>
      <c r="BU116" s="111">
        <f ca="1" t="shared" si="204"/>
        <v>156</v>
      </c>
      <c r="BV116" s="111">
        <f ca="1" t="shared" si="205"/>
        <v>67</v>
      </c>
      <c r="BW116" s="111">
        <f ca="1" t="shared" si="206"/>
        <v>133</v>
      </c>
      <c r="BX116" s="111">
        <f ca="1" t="shared" si="207"/>
        <v>89</v>
      </c>
      <c r="BY116" s="111">
        <f ca="1" t="shared" si="208"/>
        <v>6679</v>
      </c>
      <c r="CA116" s="117">
        <v>112</v>
      </c>
      <c r="CB116" s="117">
        <f ca="1" t="shared" si="209"/>
        <v>142</v>
      </c>
      <c r="CC116" s="117">
        <f ca="1" t="shared" si="210"/>
        <v>99</v>
      </c>
      <c r="CD116" s="117">
        <f ca="1" t="shared" si="211"/>
        <v>71</v>
      </c>
      <c r="CE116" s="117">
        <f ca="1" t="shared" si="212"/>
        <v>71</v>
      </c>
      <c r="CF116" s="117">
        <f ca="1" t="shared" si="213"/>
        <v>71</v>
      </c>
      <c r="CG116" s="117">
        <f ca="1" t="shared" si="214"/>
        <v>71</v>
      </c>
      <c r="CH116" s="117">
        <f ca="1" t="shared" si="215"/>
        <v>205</v>
      </c>
      <c r="CI116" s="117">
        <f ca="1" t="shared" si="216"/>
        <v>88</v>
      </c>
      <c r="CJ116" s="117">
        <f ca="1" t="shared" si="217"/>
        <v>174</v>
      </c>
      <c r="CK116" s="117">
        <f ca="1" t="shared" si="218"/>
        <v>116</v>
      </c>
      <c r="CL116" s="117">
        <f ca="1" t="shared" si="219"/>
        <v>8766</v>
      </c>
    </row>
    <row r="117" ht="16.5" spans="1:90">
      <c r="A117" s="78">
        <v>113</v>
      </c>
      <c r="B117" s="78">
        <f ca="1" t="shared" si="122"/>
        <v>34</v>
      </c>
      <c r="C117" s="78">
        <f ca="1" t="shared" si="220"/>
        <v>24</v>
      </c>
      <c r="D117" s="78">
        <f ca="1" t="shared" si="221"/>
        <v>17</v>
      </c>
      <c r="E117" s="78">
        <f ca="1" t="shared" si="222"/>
        <v>17</v>
      </c>
      <c r="F117" s="78">
        <f ca="1" t="shared" si="223"/>
        <v>17</v>
      </c>
      <c r="G117" s="78">
        <f ca="1" t="shared" si="224"/>
        <v>17</v>
      </c>
      <c r="H117" s="78">
        <f ca="1" t="shared" si="225"/>
        <v>49</v>
      </c>
      <c r="I117" s="78">
        <f ca="1" t="shared" si="226"/>
        <v>21</v>
      </c>
      <c r="J117" s="78">
        <f ca="1" t="shared" si="227"/>
        <v>42</v>
      </c>
      <c r="K117" s="78">
        <f ca="1" t="shared" si="228"/>
        <v>28</v>
      </c>
      <c r="L117" s="78">
        <f ca="1" t="shared" si="229"/>
        <v>2087</v>
      </c>
      <c r="N117" s="87">
        <v>113</v>
      </c>
      <c r="O117" s="87">
        <f ca="1" t="shared" si="230"/>
        <v>42</v>
      </c>
      <c r="P117" s="87">
        <f ca="1" t="shared" si="231"/>
        <v>29</v>
      </c>
      <c r="Q117" s="87">
        <f ca="1" t="shared" si="232"/>
        <v>21</v>
      </c>
      <c r="R117" s="87">
        <f ca="1" t="shared" si="233"/>
        <v>21</v>
      </c>
      <c r="S117" s="87">
        <f ca="1" t="shared" si="234"/>
        <v>21</v>
      </c>
      <c r="T117" s="87">
        <f ca="1" t="shared" si="235"/>
        <v>21</v>
      </c>
      <c r="U117" s="87">
        <f ca="1" t="shared" si="236"/>
        <v>61</v>
      </c>
      <c r="V117" s="87">
        <f ca="1" t="shared" si="237"/>
        <v>26</v>
      </c>
      <c r="W117" s="87">
        <f ca="1" t="shared" si="238"/>
        <v>52</v>
      </c>
      <c r="X117" s="87">
        <f ca="1" t="shared" si="239"/>
        <v>35</v>
      </c>
      <c r="Y117" s="87">
        <f ca="1" t="shared" si="240"/>
        <v>2609</v>
      </c>
      <c r="AA117" s="93">
        <v>113</v>
      </c>
      <c r="AB117" s="93">
        <f ca="1" t="shared" si="241"/>
        <v>52</v>
      </c>
      <c r="AC117" s="93">
        <f ca="1" t="shared" si="242"/>
        <v>37</v>
      </c>
      <c r="AD117" s="93">
        <f ca="1" t="shared" si="243"/>
        <v>26</v>
      </c>
      <c r="AE117" s="93">
        <f ca="1" t="shared" si="244"/>
        <v>26</v>
      </c>
      <c r="AF117" s="93">
        <f ca="1" t="shared" si="245"/>
        <v>26</v>
      </c>
      <c r="AG117" s="93">
        <f ca="1" t="shared" si="246"/>
        <v>26</v>
      </c>
      <c r="AH117" s="93">
        <f ca="1" t="shared" si="247"/>
        <v>76</v>
      </c>
      <c r="AI117" s="93">
        <f ca="1" t="shared" si="248"/>
        <v>33</v>
      </c>
      <c r="AJ117" s="93">
        <f ca="1" t="shared" si="249"/>
        <v>64</v>
      </c>
      <c r="AK117" s="93">
        <f ca="1" t="shared" si="250"/>
        <v>43</v>
      </c>
      <c r="AL117" s="93">
        <f ca="1" t="shared" si="251"/>
        <v>3235</v>
      </c>
      <c r="AN117" s="99">
        <v>113</v>
      </c>
      <c r="AO117" s="99">
        <f ca="1">VLOOKUP(AN117,参照表!$A$1:参照表!$C$200,2,0)</f>
        <v>66</v>
      </c>
      <c r="AP117" s="99">
        <f ca="1" t="shared" si="155"/>
        <v>46</v>
      </c>
      <c r="AQ117" s="99">
        <f ca="1" t="shared" si="156"/>
        <v>33</v>
      </c>
      <c r="AR117" s="99">
        <f ca="1" t="shared" si="157"/>
        <v>33</v>
      </c>
      <c r="AS117" s="99">
        <f ca="1" t="shared" si="158"/>
        <v>33</v>
      </c>
      <c r="AT117" s="99">
        <f ca="1" t="shared" si="159"/>
        <v>33</v>
      </c>
      <c r="AU117" s="99">
        <f ca="1" t="shared" si="160"/>
        <v>95</v>
      </c>
      <c r="AV117" s="99">
        <f ca="1" t="shared" si="161"/>
        <v>41</v>
      </c>
      <c r="AW117" s="99">
        <f ca="1" t="shared" si="162"/>
        <v>81</v>
      </c>
      <c r="AX117" s="99">
        <f ca="1" t="shared" si="163"/>
        <v>54</v>
      </c>
      <c r="AY117" s="99">
        <f ca="1" t="shared" si="164"/>
        <v>4070</v>
      </c>
      <c r="BA117" s="105">
        <v>113</v>
      </c>
      <c r="BB117" s="105">
        <f ca="1" t="shared" si="187"/>
        <v>85</v>
      </c>
      <c r="BC117" s="105">
        <f ca="1" t="shared" si="188"/>
        <v>59</v>
      </c>
      <c r="BD117" s="105">
        <f ca="1" t="shared" si="189"/>
        <v>42</v>
      </c>
      <c r="BE117" s="105">
        <f ca="1" t="shared" si="190"/>
        <v>42</v>
      </c>
      <c r="BF117" s="105">
        <f ca="1" t="shared" si="191"/>
        <v>42</v>
      </c>
      <c r="BG117" s="105">
        <f ca="1" t="shared" si="192"/>
        <v>42</v>
      </c>
      <c r="BH117" s="105">
        <f ca="1" t="shared" si="193"/>
        <v>122</v>
      </c>
      <c r="BI117" s="105">
        <f ca="1" t="shared" si="194"/>
        <v>53</v>
      </c>
      <c r="BJ117" s="105">
        <f ca="1" t="shared" si="195"/>
        <v>104</v>
      </c>
      <c r="BK117" s="105">
        <f ca="1" t="shared" si="196"/>
        <v>69</v>
      </c>
      <c r="BL117" s="105">
        <f ca="1" t="shared" si="197"/>
        <v>5218</v>
      </c>
      <c r="BN117" s="111">
        <v>113</v>
      </c>
      <c r="BO117" s="111">
        <f ca="1" t="shared" si="198"/>
        <v>108</v>
      </c>
      <c r="BP117" s="111">
        <f ca="1" t="shared" si="199"/>
        <v>75</v>
      </c>
      <c r="BQ117" s="111">
        <f ca="1" t="shared" si="200"/>
        <v>54</v>
      </c>
      <c r="BR117" s="111">
        <f ca="1" t="shared" si="201"/>
        <v>54</v>
      </c>
      <c r="BS117" s="111">
        <f ca="1" t="shared" si="202"/>
        <v>54</v>
      </c>
      <c r="BT117" s="111">
        <f ca="1" t="shared" si="203"/>
        <v>54</v>
      </c>
      <c r="BU117" s="111">
        <f ca="1" t="shared" si="204"/>
        <v>156</v>
      </c>
      <c r="BV117" s="111">
        <f ca="1" t="shared" si="205"/>
        <v>67</v>
      </c>
      <c r="BW117" s="111">
        <f ca="1" t="shared" si="206"/>
        <v>133</v>
      </c>
      <c r="BX117" s="111">
        <f ca="1" t="shared" si="207"/>
        <v>89</v>
      </c>
      <c r="BY117" s="111">
        <f ca="1" t="shared" si="208"/>
        <v>6679</v>
      </c>
      <c r="CA117" s="117">
        <v>113</v>
      </c>
      <c r="CB117" s="117">
        <f ca="1" t="shared" si="209"/>
        <v>142</v>
      </c>
      <c r="CC117" s="117">
        <f ca="1" t="shared" si="210"/>
        <v>99</v>
      </c>
      <c r="CD117" s="117">
        <f ca="1" t="shared" si="211"/>
        <v>71</v>
      </c>
      <c r="CE117" s="117">
        <f ca="1" t="shared" si="212"/>
        <v>71</v>
      </c>
      <c r="CF117" s="117">
        <f ca="1" t="shared" si="213"/>
        <v>71</v>
      </c>
      <c r="CG117" s="117">
        <f ca="1" t="shared" si="214"/>
        <v>71</v>
      </c>
      <c r="CH117" s="117">
        <f ca="1" t="shared" si="215"/>
        <v>205</v>
      </c>
      <c r="CI117" s="117">
        <f ca="1" t="shared" si="216"/>
        <v>88</v>
      </c>
      <c r="CJ117" s="117">
        <f ca="1" t="shared" si="217"/>
        <v>174</v>
      </c>
      <c r="CK117" s="117">
        <f ca="1" t="shared" si="218"/>
        <v>116</v>
      </c>
      <c r="CL117" s="117">
        <f ca="1" t="shared" si="219"/>
        <v>8766</v>
      </c>
    </row>
    <row r="118" ht="16.5" spans="1:90">
      <c r="A118" s="78">
        <v>114</v>
      </c>
      <c r="B118" s="78">
        <f ca="1" t="shared" si="122"/>
        <v>34</v>
      </c>
      <c r="C118" s="78">
        <f ca="1" t="shared" si="220"/>
        <v>24</v>
      </c>
      <c r="D118" s="78">
        <f ca="1" t="shared" si="221"/>
        <v>17</v>
      </c>
      <c r="E118" s="78">
        <f ca="1" t="shared" si="222"/>
        <v>17</v>
      </c>
      <c r="F118" s="78">
        <f ca="1" t="shared" si="223"/>
        <v>17</v>
      </c>
      <c r="G118" s="78">
        <f ca="1" t="shared" si="224"/>
        <v>17</v>
      </c>
      <c r="H118" s="78">
        <f ca="1" t="shared" si="225"/>
        <v>49</v>
      </c>
      <c r="I118" s="78">
        <f ca="1" t="shared" si="226"/>
        <v>21</v>
      </c>
      <c r="J118" s="78">
        <f ca="1" t="shared" si="227"/>
        <v>42</v>
      </c>
      <c r="K118" s="78">
        <f ca="1" t="shared" si="228"/>
        <v>28</v>
      </c>
      <c r="L118" s="78">
        <f ca="1" t="shared" si="229"/>
        <v>2087</v>
      </c>
      <c r="N118" s="87">
        <v>114</v>
      </c>
      <c r="O118" s="87">
        <f ca="1" t="shared" si="230"/>
        <v>42</v>
      </c>
      <c r="P118" s="87">
        <f ca="1" t="shared" si="231"/>
        <v>29</v>
      </c>
      <c r="Q118" s="87">
        <f ca="1" t="shared" si="232"/>
        <v>21</v>
      </c>
      <c r="R118" s="87">
        <f ca="1" t="shared" si="233"/>
        <v>21</v>
      </c>
      <c r="S118" s="87">
        <f ca="1" t="shared" si="234"/>
        <v>21</v>
      </c>
      <c r="T118" s="87">
        <f ca="1" t="shared" si="235"/>
        <v>21</v>
      </c>
      <c r="U118" s="87">
        <f ca="1" t="shared" si="236"/>
        <v>61</v>
      </c>
      <c r="V118" s="87">
        <f ca="1" t="shared" si="237"/>
        <v>26</v>
      </c>
      <c r="W118" s="87">
        <f ca="1" t="shared" si="238"/>
        <v>52</v>
      </c>
      <c r="X118" s="87">
        <f ca="1" t="shared" si="239"/>
        <v>35</v>
      </c>
      <c r="Y118" s="87">
        <f ca="1" t="shared" si="240"/>
        <v>2609</v>
      </c>
      <c r="AA118" s="93">
        <v>114</v>
      </c>
      <c r="AB118" s="93">
        <f ca="1" t="shared" si="241"/>
        <v>52</v>
      </c>
      <c r="AC118" s="93">
        <f ca="1" t="shared" si="242"/>
        <v>37</v>
      </c>
      <c r="AD118" s="93">
        <f ca="1" t="shared" si="243"/>
        <v>26</v>
      </c>
      <c r="AE118" s="93">
        <f ca="1" t="shared" si="244"/>
        <v>26</v>
      </c>
      <c r="AF118" s="93">
        <f ca="1" t="shared" si="245"/>
        <v>26</v>
      </c>
      <c r="AG118" s="93">
        <f ca="1" t="shared" si="246"/>
        <v>26</v>
      </c>
      <c r="AH118" s="93">
        <f ca="1" t="shared" si="247"/>
        <v>76</v>
      </c>
      <c r="AI118" s="93">
        <f ca="1" t="shared" si="248"/>
        <v>33</v>
      </c>
      <c r="AJ118" s="93">
        <f ca="1" t="shared" si="249"/>
        <v>64</v>
      </c>
      <c r="AK118" s="93">
        <f ca="1" t="shared" si="250"/>
        <v>43</v>
      </c>
      <c r="AL118" s="93">
        <f ca="1" t="shared" si="251"/>
        <v>3235</v>
      </c>
      <c r="AN118" s="99">
        <v>114</v>
      </c>
      <c r="AO118" s="99">
        <f ca="1">VLOOKUP(AN118,参照表!$A$1:参照表!$C$200,2,0)</f>
        <v>66</v>
      </c>
      <c r="AP118" s="99">
        <f ca="1" t="shared" si="155"/>
        <v>46</v>
      </c>
      <c r="AQ118" s="99">
        <f ca="1" t="shared" si="156"/>
        <v>33</v>
      </c>
      <c r="AR118" s="99">
        <f ca="1" t="shared" si="157"/>
        <v>33</v>
      </c>
      <c r="AS118" s="99">
        <f ca="1" t="shared" si="158"/>
        <v>33</v>
      </c>
      <c r="AT118" s="99">
        <f ca="1" t="shared" si="159"/>
        <v>33</v>
      </c>
      <c r="AU118" s="99">
        <f ca="1" t="shared" si="160"/>
        <v>95</v>
      </c>
      <c r="AV118" s="99">
        <f ca="1" t="shared" si="161"/>
        <v>41</v>
      </c>
      <c r="AW118" s="99">
        <f ca="1" t="shared" si="162"/>
        <v>81</v>
      </c>
      <c r="AX118" s="99">
        <f ca="1" t="shared" si="163"/>
        <v>54</v>
      </c>
      <c r="AY118" s="99">
        <f ca="1" t="shared" si="164"/>
        <v>4070</v>
      </c>
      <c r="BA118" s="105">
        <v>114</v>
      </c>
      <c r="BB118" s="105">
        <f ca="1" t="shared" si="187"/>
        <v>85</v>
      </c>
      <c r="BC118" s="105">
        <f ca="1" t="shared" si="188"/>
        <v>59</v>
      </c>
      <c r="BD118" s="105">
        <f ca="1" t="shared" si="189"/>
        <v>42</v>
      </c>
      <c r="BE118" s="105">
        <f ca="1" t="shared" si="190"/>
        <v>42</v>
      </c>
      <c r="BF118" s="105">
        <f ca="1" t="shared" si="191"/>
        <v>42</v>
      </c>
      <c r="BG118" s="105">
        <f ca="1" t="shared" si="192"/>
        <v>42</v>
      </c>
      <c r="BH118" s="105">
        <f ca="1" t="shared" si="193"/>
        <v>122</v>
      </c>
      <c r="BI118" s="105">
        <f ca="1" t="shared" si="194"/>
        <v>53</v>
      </c>
      <c r="BJ118" s="105">
        <f ca="1" t="shared" si="195"/>
        <v>104</v>
      </c>
      <c r="BK118" s="105">
        <f ca="1" t="shared" si="196"/>
        <v>69</v>
      </c>
      <c r="BL118" s="105">
        <f ca="1" t="shared" si="197"/>
        <v>5218</v>
      </c>
      <c r="BN118" s="111">
        <v>114</v>
      </c>
      <c r="BO118" s="111">
        <f ca="1" t="shared" si="198"/>
        <v>108</v>
      </c>
      <c r="BP118" s="111">
        <f ca="1" t="shared" si="199"/>
        <v>75</v>
      </c>
      <c r="BQ118" s="111">
        <f ca="1" t="shared" si="200"/>
        <v>54</v>
      </c>
      <c r="BR118" s="111">
        <f ca="1" t="shared" si="201"/>
        <v>54</v>
      </c>
      <c r="BS118" s="111">
        <f ca="1" t="shared" si="202"/>
        <v>54</v>
      </c>
      <c r="BT118" s="111">
        <f ca="1" t="shared" si="203"/>
        <v>54</v>
      </c>
      <c r="BU118" s="111">
        <f ca="1" t="shared" si="204"/>
        <v>156</v>
      </c>
      <c r="BV118" s="111">
        <f ca="1" t="shared" si="205"/>
        <v>67</v>
      </c>
      <c r="BW118" s="111">
        <f ca="1" t="shared" si="206"/>
        <v>133</v>
      </c>
      <c r="BX118" s="111">
        <f ca="1" t="shared" si="207"/>
        <v>89</v>
      </c>
      <c r="BY118" s="111">
        <f ca="1" t="shared" si="208"/>
        <v>6679</v>
      </c>
      <c r="CA118" s="117">
        <v>114</v>
      </c>
      <c r="CB118" s="117">
        <f ca="1" t="shared" si="209"/>
        <v>142</v>
      </c>
      <c r="CC118" s="117">
        <f ca="1" t="shared" si="210"/>
        <v>99</v>
      </c>
      <c r="CD118" s="117">
        <f ca="1" t="shared" si="211"/>
        <v>71</v>
      </c>
      <c r="CE118" s="117">
        <f ca="1" t="shared" si="212"/>
        <v>71</v>
      </c>
      <c r="CF118" s="117">
        <f ca="1" t="shared" si="213"/>
        <v>71</v>
      </c>
      <c r="CG118" s="117">
        <f ca="1" t="shared" si="214"/>
        <v>71</v>
      </c>
      <c r="CH118" s="117">
        <f ca="1" t="shared" si="215"/>
        <v>205</v>
      </c>
      <c r="CI118" s="117">
        <f ca="1" t="shared" si="216"/>
        <v>88</v>
      </c>
      <c r="CJ118" s="117">
        <f ca="1" t="shared" si="217"/>
        <v>174</v>
      </c>
      <c r="CK118" s="117">
        <f ca="1" t="shared" si="218"/>
        <v>116</v>
      </c>
      <c r="CL118" s="117">
        <f ca="1" t="shared" si="219"/>
        <v>8766</v>
      </c>
    </row>
    <row r="119" ht="16.5" spans="1:90">
      <c r="A119" s="78">
        <v>115</v>
      </c>
      <c r="B119" s="78">
        <f ca="1" t="shared" si="122"/>
        <v>35</v>
      </c>
      <c r="C119" s="78">
        <f ca="1" t="shared" si="220"/>
        <v>25</v>
      </c>
      <c r="D119" s="78">
        <f ca="1" t="shared" si="221"/>
        <v>18</v>
      </c>
      <c r="E119" s="78">
        <f ca="1" t="shared" si="222"/>
        <v>18</v>
      </c>
      <c r="F119" s="78">
        <f ca="1" t="shared" si="223"/>
        <v>18</v>
      </c>
      <c r="G119" s="78">
        <f ca="1" t="shared" si="224"/>
        <v>18</v>
      </c>
      <c r="H119" s="78">
        <f ca="1" t="shared" si="225"/>
        <v>51</v>
      </c>
      <c r="I119" s="78">
        <f ca="1" t="shared" si="226"/>
        <v>22</v>
      </c>
      <c r="J119" s="78">
        <f ca="1" t="shared" si="227"/>
        <v>44</v>
      </c>
      <c r="K119" s="78">
        <f ca="1" t="shared" si="228"/>
        <v>29</v>
      </c>
      <c r="L119" s="78">
        <f ca="1" t="shared" si="229"/>
        <v>2182</v>
      </c>
      <c r="N119" s="87">
        <v>115</v>
      </c>
      <c r="O119" s="87">
        <f ca="1" t="shared" si="230"/>
        <v>44</v>
      </c>
      <c r="P119" s="87">
        <f ca="1" t="shared" si="231"/>
        <v>31</v>
      </c>
      <c r="Q119" s="87">
        <f ca="1" t="shared" si="232"/>
        <v>22</v>
      </c>
      <c r="R119" s="87">
        <f ca="1" t="shared" si="233"/>
        <v>22</v>
      </c>
      <c r="S119" s="87">
        <f ca="1" t="shared" si="234"/>
        <v>22</v>
      </c>
      <c r="T119" s="87">
        <f ca="1" t="shared" si="235"/>
        <v>22</v>
      </c>
      <c r="U119" s="87">
        <f ca="1" t="shared" si="236"/>
        <v>63</v>
      </c>
      <c r="V119" s="87">
        <f ca="1" t="shared" si="237"/>
        <v>27</v>
      </c>
      <c r="W119" s="87">
        <f ca="1" t="shared" si="238"/>
        <v>54</v>
      </c>
      <c r="X119" s="87">
        <f ca="1" t="shared" si="239"/>
        <v>37</v>
      </c>
      <c r="Y119" s="87">
        <f ca="1" t="shared" si="240"/>
        <v>2728</v>
      </c>
      <c r="AA119" s="93">
        <v>115</v>
      </c>
      <c r="AB119" s="93">
        <f ca="1" t="shared" si="241"/>
        <v>55</v>
      </c>
      <c r="AC119" s="93">
        <f ca="1" t="shared" si="242"/>
        <v>38</v>
      </c>
      <c r="AD119" s="93">
        <f ca="1" t="shared" si="243"/>
        <v>28</v>
      </c>
      <c r="AE119" s="93">
        <f ca="1" t="shared" si="244"/>
        <v>28</v>
      </c>
      <c r="AF119" s="93">
        <f ca="1" t="shared" si="245"/>
        <v>28</v>
      </c>
      <c r="AG119" s="93">
        <f ca="1" t="shared" si="246"/>
        <v>28</v>
      </c>
      <c r="AH119" s="93">
        <f ca="1" t="shared" si="247"/>
        <v>79</v>
      </c>
      <c r="AI119" s="93">
        <f ca="1" t="shared" si="248"/>
        <v>33</v>
      </c>
      <c r="AJ119" s="93">
        <f ca="1" t="shared" si="249"/>
        <v>68</v>
      </c>
      <c r="AK119" s="93">
        <f ca="1" t="shared" si="250"/>
        <v>45</v>
      </c>
      <c r="AL119" s="93">
        <f ca="1" t="shared" si="251"/>
        <v>3382</v>
      </c>
      <c r="AN119" s="99">
        <v>115</v>
      </c>
      <c r="AO119" s="99">
        <f ca="1">VLOOKUP(AN119,参照表!$A$1:参照表!$C$200,2,0)</f>
        <v>69</v>
      </c>
      <c r="AP119" s="99">
        <f ca="1" t="shared" si="155"/>
        <v>48</v>
      </c>
      <c r="AQ119" s="99">
        <f ca="1" t="shared" si="156"/>
        <v>35</v>
      </c>
      <c r="AR119" s="99">
        <f ca="1" t="shared" si="157"/>
        <v>35</v>
      </c>
      <c r="AS119" s="99">
        <f ca="1" t="shared" si="158"/>
        <v>35</v>
      </c>
      <c r="AT119" s="99">
        <f ca="1" t="shared" si="159"/>
        <v>35</v>
      </c>
      <c r="AU119" s="99">
        <f ca="1" t="shared" si="160"/>
        <v>99</v>
      </c>
      <c r="AV119" s="99">
        <f ca="1" t="shared" si="161"/>
        <v>42</v>
      </c>
      <c r="AW119" s="99">
        <f ca="1" t="shared" si="162"/>
        <v>85</v>
      </c>
      <c r="AX119" s="99">
        <f ca="1" t="shared" si="163"/>
        <v>57</v>
      </c>
      <c r="AY119" s="99">
        <f ca="1" t="shared" si="164"/>
        <v>4255</v>
      </c>
      <c r="BA119" s="105">
        <v>115</v>
      </c>
      <c r="BB119" s="105">
        <f ca="1" t="shared" si="187"/>
        <v>88</v>
      </c>
      <c r="BC119" s="105">
        <f ca="1" t="shared" si="188"/>
        <v>62</v>
      </c>
      <c r="BD119" s="105">
        <f ca="1" t="shared" si="189"/>
        <v>45</v>
      </c>
      <c r="BE119" s="105">
        <f ca="1" t="shared" si="190"/>
        <v>45</v>
      </c>
      <c r="BF119" s="105">
        <f ca="1" t="shared" si="191"/>
        <v>45</v>
      </c>
      <c r="BG119" s="105">
        <f ca="1" t="shared" si="192"/>
        <v>45</v>
      </c>
      <c r="BH119" s="105">
        <f ca="1" t="shared" si="193"/>
        <v>127</v>
      </c>
      <c r="BI119" s="105">
        <f ca="1" t="shared" si="194"/>
        <v>54</v>
      </c>
      <c r="BJ119" s="105">
        <f ca="1" t="shared" si="195"/>
        <v>109</v>
      </c>
      <c r="BK119" s="105">
        <f ca="1" t="shared" si="196"/>
        <v>73</v>
      </c>
      <c r="BL119" s="105">
        <f ca="1" t="shared" si="197"/>
        <v>5455</v>
      </c>
      <c r="BN119" s="111">
        <v>115</v>
      </c>
      <c r="BO119" s="111">
        <f ca="1" t="shared" si="198"/>
        <v>113</v>
      </c>
      <c r="BP119" s="111">
        <f ca="1" t="shared" si="199"/>
        <v>79</v>
      </c>
      <c r="BQ119" s="111">
        <f ca="1" t="shared" si="200"/>
        <v>57</v>
      </c>
      <c r="BR119" s="111">
        <f ca="1" t="shared" si="201"/>
        <v>57</v>
      </c>
      <c r="BS119" s="111">
        <f ca="1" t="shared" si="202"/>
        <v>57</v>
      </c>
      <c r="BT119" s="111">
        <f ca="1" t="shared" si="203"/>
        <v>57</v>
      </c>
      <c r="BU119" s="111">
        <f ca="1" t="shared" si="204"/>
        <v>162</v>
      </c>
      <c r="BV119" s="111">
        <f ca="1" t="shared" si="205"/>
        <v>69</v>
      </c>
      <c r="BW119" s="111">
        <f ca="1" t="shared" si="206"/>
        <v>139</v>
      </c>
      <c r="BX119" s="111">
        <f ca="1" t="shared" si="207"/>
        <v>94</v>
      </c>
      <c r="BY119" s="111">
        <f ca="1" t="shared" si="208"/>
        <v>6983</v>
      </c>
      <c r="CA119" s="117">
        <v>115</v>
      </c>
      <c r="CB119" s="117">
        <f ca="1" t="shared" si="209"/>
        <v>149</v>
      </c>
      <c r="CC119" s="117">
        <f ca="1" t="shared" si="210"/>
        <v>103</v>
      </c>
      <c r="CD119" s="117">
        <f ca="1" t="shared" si="211"/>
        <v>75</v>
      </c>
      <c r="CE119" s="117">
        <f ca="1" t="shared" si="212"/>
        <v>75</v>
      </c>
      <c r="CF119" s="117">
        <f ca="1" t="shared" si="213"/>
        <v>75</v>
      </c>
      <c r="CG119" s="117">
        <f ca="1" t="shared" si="214"/>
        <v>75</v>
      </c>
      <c r="CH119" s="117">
        <f ca="1" t="shared" si="215"/>
        <v>213</v>
      </c>
      <c r="CI119" s="117">
        <f ca="1" t="shared" si="216"/>
        <v>90</v>
      </c>
      <c r="CJ119" s="117">
        <f ca="1" t="shared" si="217"/>
        <v>183</v>
      </c>
      <c r="CK119" s="117">
        <f ca="1" t="shared" si="218"/>
        <v>123</v>
      </c>
      <c r="CL119" s="117">
        <f ca="1" t="shared" si="219"/>
        <v>9165</v>
      </c>
    </row>
    <row r="120" ht="16.5" spans="1:90">
      <c r="A120" s="78">
        <v>116</v>
      </c>
      <c r="B120" s="78">
        <f ca="1" t="shared" si="122"/>
        <v>35</v>
      </c>
      <c r="C120" s="78">
        <f ca="1" t="shared" si="220"/>
        <v>25</v>
      </c>
      <c r="D120" s="78">
        <f ca="1" t="shared" si="221"/>
        <v>18</v>
      </c>
      <c r="E120" s="78">
        <f ca="1" t="shared" si="222"/>
        <v>18</v>
      </c>
      <c r="F120" s="78">
        <f ca="1" t="shared" si="223"/>
        <v>18</v>
      </c>
      <c r="G120" s="78">
        <f ca="1" t="shared" si="224"/>
        <v>18</v>
      </c>
      <c r="H120" s="78">
        <f ca="1" t="shared" si="225"/>
        <v>51</v>
      </c>
      <c r="I120" s="78">
        <f ca="1" t="shared" si="226"/>
        <v>22</v>
      </c>
      <c r="J120" s="78">
        <f ca="1" t="shared" si="227"/>
        <v>44</v>
      </c>
      <c r="K120" s="78">
        <f ca="1" t="shared" si="228"/>
        <v>29</v>
      </c>
      <c r="L120" s="78">
        <f ca="1" t="shared" si="229"/>
        <v>2182</v>
      </c>
      <c r="N120" s="87">
        <v>116</v>
      </c>
      <c r="O120" s="87">
        <f ca="1" t="shared" si="230"/>
        <v>44</v>
      </c>
      <c r="P120" s="87">
        <f ca="1" t="shared" si="231"/>
        <v>31</v>
      </c>
      <c r="Q120" s="87">
        <f ca="1" t="shared" si="232"/>
        <v>22</v>
      </c>
      <c r="R120" s="87">
        <f ca="1" t="shared" si="233"/>
        <v>22</v>
      </c>
      <c r="S120" s="87">
        <f ca="1" t="shared" si="234"/>
        <v>22</v>
      </c>
      <c r="T120" s="87">
        <f ca="1" t="shared" si="235"/>
        <v>22</v>
      </c>
      <c r="U120" s="87">
        <f ca="1" t="shared" si="236"/>
        <v>63</v>
      </c>
      <c r="V120" s="87">
        <f ca="1" t="shared" si="237"/>
        <v>27</v>
      </c>
      <c r="W120" s="87">
        <f ca="1" t="shared" si="238"/>
        <v>54</v>
      </c>
      <c r="X120" s="87">
        <f ca="1" t="shared" si="239"/>
        <v>37</v>
      </c>
      <c r="Y120" s="87">
        <f ca="1" t="shared" si="240"/>
        <v>2728</v>
      </c>
      <c r="AA120" s="93">
        <v>116</v>
      </c>
      <c r="AB120" s="93">
        <f ca="1" t="shared" si="241"/>
        <v>55</v>
      </c>
      <c r="AC120" s="93">
        <f ca="1" t="shared" si="242"/>
        <v>38</v>
      </c>
      <c r="AD120" s="93">
        <f ca="1" t="shared" si="243"/>
        <v>28</v>
      </c>
      <c r="AE120" s="93">
        <f ca="1" t="shared" si="244"/>
        <v>28</v>
      </c>
      <c r="AF120" s="93">
        <f ca="1" t="shared" si="245"/>
        <v>28</v>
      </c>
      <c r="AG120" s="93">
        <f ca="1" t="shared" si="246"/>
        <v>28</v>
      </c>
      <c r="AH120" s="93">
        <f ca="1" t="shared" si="247"/>
        <v>79</v>
      </c>
      <c r="AI120" s="93">
        <f ca="1" t="shared" si="248"/>
        <v>33</v>
      </c>
      <c r="AJ120" s="93">
        <f ca="1" t="shared" si="249"/>
        <v>68</v>
      </c>
      <c r="AK120" s="93">
        <f ca="1" t="shared" si="250"/>
        <v>45</v>
      </c>
      <c r="AL120" s="93">
        <f ca="1" t="shared" si="251"/>
        <v>3382</v>
      </c>
      <c r="AN120" s="99">
        <v>116</v>
      </c>
      <c r="AO120" s="99">
        <f ca="1">VLOOKUP(AN120,参照表!$A$1:参照表!$C$200,2,0)</f>
        <v>69</v>
      </c>
      <c r="AP120" s="99">
        <f ca="1" t="shared" si="155"/>
        <v>48</v>
      </c>
      <c r="AQ120" s="99">
        <f ca="1" t="shared" si="156"/>
        <v>35</v>
      </c>
      <c r="AR120" s="99">
        <f ca="1" t="shared" si="157"/>
        <v>35</v>
      </c>
      <c r="AS120" s="99">
        <f ca="1" t="shared" si="158"/>
        <v>35</v>
      </c>
      <c r="AT120" s="99">
        <f ca="1" t="shared" si="159"/>
        <v>35</v>
      </c>
      <c r="AU120" s="99">
        <f ca="1" t="shared" si="160"/>
        <v>99</v>
      </c>
      <c r="AV120" s="99">
        <f ca="1" t="shared" si="161"/>
        <v>42</v>
      </c>
      <c r="AW120" s="99">
        <f ca="1" t="shared" si="162"/>
        <v>85</v>
      </c>
      <c r="AX120" s="99">
        <f ca="1" t="shared" si="163"/>
        <v>57</v>
      </c>
      <c r="AY120" s="99">
        <f ca="1" t="shared" si="164"/>
        <v>4255</v>
      </c>
      <c r="BA120" s="105">
        <v>116</v>
      </c>
      <c r="BB120" s="105">
        <f ca="1" t="shared" si="187"/>
        <v>88</v>
      </c>
      <c r="BC120" s="105">
        <f ca="1" t="shared" si="188"/>
        <v>62</v>
      </c>
      <c r="BD120" s="105">
        <f ca="1" t="shared" si="189"/>
        <v>45</v>
      </c>
      <c r="BE120" s="105">
        <f ca="1" t="shared" si="190"/>
        <v>45</v>
      </c>
      <c r="BF120" s="105">
        <f ca="1" t="shared" si="191"/>
        <v>45</v>
      </c>
      <c r="BG120" s="105">
        <f ca="1" t="shared" si="192"/>
        <v>45</v>
      </c>
      <c r="BH120" s="105">
        <f ca="1" t="shared" si="193"/>
        <v>127</v>
      </c>
      <c r="BI120" s="105">
        <f ca="1" t="shared" si="194"/>
        <v>54</v>
      </c>
      <c r="BJ120" s="105">
        <f ca="1" t="shared" si="195"/>
        <v>109</v>
      </c>
      <c r="BK120" s="105">
        <f ca="1" t="shared" si="196"/>
        <v>73</v>
      </c>
      <c r="BL120" s="105">
        <f ca="1" t="shared" si="197"/>
        <v>5455</v>
      </c>
      <c r="BN120" s="111">
        <v>116</v>
      </c>
      <c r="BO120" s="111">
        <f ca="1" t="shared" si="198"/>
        <v>113</v>
      </c>
      <c r="BP120" s="111">
        <f ca="1" t="shared" si="199"/>
        <v>79</v>
      </c>
      <c r="BQ120" s="111">
        <f ca="1" t="shared" si="200"/>
        <v>57</v>
      </c>
      <c r="BR120" s="111">
        <f ca="1" t="shared" si="201"/>
        <v>57</v>
      </c>
      <c r="BS120" s="111">
        <f ca="1" t="shared" si="202"/>
        <v>57</v>
      </c>
      <c r="BT120" s="111">
        <f ca="1" t="shared" si="203"/>
        <v>57</v>
      </c>
      <c r="BU120" s="111">
        <f ca="1" t="shared" si="204"/>
        <v>162</v>
      </c>
      <c r="BV120" s="111">
        <f ca="1" t="shared" si="205"/>
        <v>69</v>
      </c>
      <c r="BW120" s="111">
        <f ca="1" t="shared" si="206"/>
        <v>139</v>
      </c>
      <c r="BX120" s="111">
        <f ca="1" t="shared" si="207"/>
        <v>94</v>
      </c>
      <c r="BY120" s="111">
        <f ca="1" t="shared" si="208"/>
        <v>6983</v>
      </c>
      <c r="CA120" s="117">
        <v>116</v>
      </c>
      <c r="CB120" s="117">
        <f ca="1" t="shared" si="209"/>
        <v>149</v>
      </c>
      <c r="CC120" s="117">
        <f ca="1" t="shared" si="210"/>
        <v>103</v>
      </c>
      <c r="CD120" s="117">
        <f ca="1" t="shared" si="211"/>
        <v>75</v>
      </c>
      <c r="CE120" s="117">
        <f ca="1" t="shared" si="212"/>
        <v>75</v>
      </c>
      <c r="CF120" s="117">
        <f ca="1" t="shared" si="213"/>
        <v>75</v>
      </c>
      <c r="CG120" s="117">
        <f ca="1" t="shared" si="214"/>
        <v>75</v>
      </c>
      <c r="CH120" s="117">
        <f ca="1" t="shared" si="215"/>
        <v>213</v>
      </c>
      <c r="CI120" s="117">
        <f ca="1" t="shared" si="216"/>
        <v>90</v>
      </c>
      <c r="CJ120" s="117">
        <f ca="1" t="shared" si="217"/>
        <v>183</v>
      </c>
      <c r="CK120" s="117">
        <f ca="1" t="shared" si="218"/>
        <v>123</v>
      </c>
      <c r="CL120" s="117">
        <f ca="1" t="shared" si="219"/>
        <v>9165</v>
      </c>
    </row>
    <row r="121" ht="16.5" spans="1:90">
      <c r="A121" s="78">
        <v>117</v>
      </c>
      <c r="B121" s="78">
        <f ca="1" t="shared" si="122"/>
        <v>35</v>
      </c>
      <c r="C121" s="78">
        <f ca="1" t="shared" si="220"/>
        <v>25</v>
      </c>
      <c r="D121" s="78">
        <f ca="1" t="shared" si="221"/>
        <v>18</v>
      </c>
      <c r="E121" s="78">
        <f ca="1" t="shared" si="222"/>
        <v>18</v>
      </c>
      <c r="F121" s="78">
        <f ca="1" t="shared" si="223"/>
        <v>18</v>
      </c>
      <c r="G121" s="78">
        <f ca="1" t="shared" si="224"/>
        <v>18</v>
      </c>
      <c r="H121" s="78">
        <f ca="1" t="shared" si="225"/>
        <v>51</v>
      </c>
      <c r="I121" s="78">
        <f ca="1" t="shared" si="226"/>
        <v>22</v>
      </c>
      <c r="J121" s="78">
        <f ca="1" t="shared" si="227"/>
        <v>44</v>
      </c>
      <c r="K121" s="78">
        <f ca="1" t="shared" si="228"/>
        <v>29</v>
      </c>
      <c r="L121" s="78">
        <f ca="1" t="shared" si="229"/>
        <v>2182</v>
      </c>
      <c r="N121" s="87">
        <v>117</v>
      </c>
      <c r="O121" s="87">
        <f ca="1" t="shared" si="230"/>
        <v>44</v>
      </c>
      <c r="P121" s="87">
        <f ca="1" t="shared" si="231"/>
        <v>31</v>
      </c>
      <c r="Q121" s="87">
        <f ca="1" t="shared" si="232"/>
        <v>22</v>
      </c>
      <c r="R121" s="87">
        <f ca="1" t="shared" si="233"/>
        <v>22</v>
      </c>
      <c r="S121" s="87">
        <f ca="1" t="shared" si="234"/>
        <v>22</v>
      </c>
      <c r="T121" s="87">
        <f ca="1" t="shared" si="235"/>
        <v>22</v>
      </c>
      <c r="U121" s="87">
        <f ca="1" t="shared" si="236"/>
        <v>63</v>
      </c>
      <c r="V121" s="87">
        <f ca="1" t="shared" si="237"/>
        <v>27</v>
      </c>
      <c r="W121" s="87">
        <f ca="1" t="shared" si="238"/>
        <v>54</v>
      </c>
      <c r="X121" s="87">
        <f ca="1" t="shared" si="239"/>
        <v>37</v>
      </c>
      <c r="Y121" s="87">
        <f ca="1" t="shared" si="240"/>
        <v>2728</v>
      </c>
      <c r="AA121" s="93">
        <v>117</v>
      </c>
      <c r="AB121" s="93">
        <f ca="1" t="shared" si="241"/>
        <v>55</v>
      </c>
      <c r="AC121" s="93">
        <f ca="1" t="shared" si="242"/>
        <v>38</v>
      </c>
      <c r="AD121" s="93">
        <f ca="1" t="shared" si="243"/>
        <v>28</v>
      </c>
      <c r="AE121" s="93">
        <f ca="1" t="shared" si="244"/>
        <v>28</v>
      </c>
      <c r="AF121" s="93">
        <f ca="1" t="shared" si="245"/>
        <v>28</v>
      </c>
      <c r="AG121" s="93">
        <f ca="1" t="shared" si="246"/>
        <v>28</v>
      </c>
      <c r="AH121" s="93">
        <f ca="1" t="shared" si="247"/>
        <v>79</v>
      </c>
      <c r="AI121" s="93">
        <f ca="1" t="shared" si="248"/>
        <v>33</v>
      </c>
      <c r="AJ121" s="93">
        <f ca="1" t="shared" si="249"/>
        <v>68</v>
      </c>
      <c r="AK121" s="93">
        <f ca="1" t="shared" si="250"/>
        <v>45</v>
      </c>
      <c r="AL121" s="93">
        <f ca="1" t="shared" si="251"/>
        <v>3382</v>
      </c>
      <c r="AN121" s="99">
        <v>117</v>
      </c>
      <c r="AO121" s="99">
        <f ca="1">VLOOKUP(AN121,参照表!$A$1:参照表!$C$200,2,0)</f>
        <v>69</v>
      </c>
      <c r="AP121" s="99">
        <f ca="1" t="shared" si="155"/>
        <v>48</v>
      </c>
      <c r="AQ121" s="99">
        <f ca="1" t="shared" si="156"/>
        <v>35</v>
      </c>
      <c r="AR121" s="99">
        <f ca="1" t="shared" si="157"/>
        <v>35</v>
      </c>
      <c r="AS121" s="99">
        <f ca="1" t="shared" si="158"/>
        <v>35</v>
      </c>
      <c r="AT121" s="99">
        <f ca="1" t="shared" si="159"/>
        <v>35</v>
      </c>
      <c r="AU121" s="99">
        <f ca="1" t="shared" si="160"/>
        <v>99</v>
      </c>
      <c r="AV121" s="99">
        <f ca="1" t="shared" si="161"/>
        <v>42</v>
      </c>
      <c r="AW121" s="99">
        <f ca="1" t="shared" si="162"/>
        <v>85</v>
      </c>
      <c r="AX121" s="99">
        <f ca="1" t="shared" si="163"/>
        <v>57</v>
      </c>
      <c r="AY121" s="99">
        <f ca="1" t="shared" si="164"/>
        <v>4255</v>
      </c>
      <c r="BA121" s="105">
        <v>117</v>
      </c>
      <c r="BB121" s="105">
        <f ca="1" t="shared" si="187"/>
        <v>88</v>
      </c>
      <c r="BC121" s="105">
        <f ca="1" t="shared" si="188"/>
        <v>62</v>
      </c>
      <c r="BD121" s="105">
        <f ca="1" t="shared" si="189"/>
        <v>45</v>
      </c>
      <c r="BE121" s="105">
        <f ca="1" t="shared" si="190"/>
        <v>45</v>
      </c>
      <c r="BF121" s="105">
        <f ca="1" t="shared" si="191"/>
        <v>45</v>
      </c>
      <c r="BG121" s="105">
        <f ca="1" t="shared" si="192"/>
        <v>45</v>
      </c>
      <c r="BH121" s="105">
        <f ca="1" t="shared" si="193"/>
        <v>127</v>
      </c>
      <c r="BI121" s="105">
        <f ca="1" t="shared" si="194"/>
        <v>54</v>
      </c>
      <c r="BJ121" s="105">
        <f ca="1" t="shared" si="195"/>
        <v>109</v>
      </c>
      <c r="BK121" s="105">
        <f ca="1" t="shared" si="196"/>
        <v>73</v>
      </c>
      <c r="BL121" s="105">
        <f ca="1" t="shared" si="197"/>
        <v>5455</v>
      </c>
      <c r="BN121" s="111">
        <v>117</v>
      </c>
      <c r="BO121" s="111">
        <f ca="1" t="shared" si="198"/>
        <v>113</v>
      </c>
      <c r="BP121" s="111">
        <f ca="1" t="shared" si="199"/>
        <v>79</v>
      </c>
      <c r="BQ121" s="111">
        <f ca="1" t="shared" si="200"/>
        <v>57</v>
      </c>
      <c r="BR121" s="111">
        <f ca="1" t="shared" si="201"/>
        <v>57</v>
      </c>
      <c r="BS121" s="111">
        <f ca="1" t="shared" si="202"/>
        <v>57</v>
      </c>
      <c r="BT121" s="111">
        <f ca="1" t="shared" si="203"/>
        <v>57</v>
      </c>
      <c r="BU121" s="111">
        <f ca="1" t="shared" si="204"/>
        <v>162</v>
      </c>
      <c r="BV121" s="111">
        <f ca="1" t="shared" si="205"/>
        <v>69</v>
      </c>
      <c r="BW121" s="111">
        <f ca="1" t="shared" si="206"/>
        <v>139</v>
      </c>
      <c r="BX121" s="111">
        <f ca="1" t="shared" si="207"/>
        <v>94</v>
      </c>
      <c r="BY121" s="111">
        <f ca="1" t="shared" si="208"/>
        <v>6983</v>
      </c>
      <c r="CA121" s="117">
        <v>117</v>
      </c>
      <c r="CB121" s="117">
        <f ca="1" t="shared" si="209"/>
        <v>149</v>
      </c>
      <c r="CC121" s="117">
        <f ca="1" t="shared" si="210"/>
        <v>103</v>
      </c>
      <c r="CD121" s="117">
        <f ca="1" t="shared" si="211"/>
        <v>75</v>
      </c>
      <c r="CE121" s="117">
        <f ca="1" t="shared" si="212"/>
        <v>75</v>
      </c>
      <c r="CF121" s="117">
        <f ca="1" t="shared" si="213"/>
        <v>75</v>
      </c>
      <c r="CG121" s="117">
        <f ca="1" t="shared" si="214"/>
        <v>75</v>
      </c>
      <c r="CH121" s="117">
        <f ca="1" t="shared" si="215"/>
        <v>213</v>
      </c>
      <c r="CI121" s="117">
        <f ca="1" t="shared" si="216"/>
        <v>90</v>
      </c>
      <c r="CJ121" s="117">
        <f ca="1" t="shared" si="217"/>
        <v>183</v>
      </c>
      <c r="CK121" s="117">
        <f ca="1" t="shared" si="218"/>
        <v>123</v>
      </c>
      <c r="CL121" s="117">
        <f ca="1" t="shared" si="219"/>
        <v>9165</v>
      </c>
    </row>
    <row r="122" ht="16.5" spans="1:90">
      <c r="A122" s="78">
        <v>118</v>
      </c>
      <c r="B122" s="78">
        <f ca="1" t="shared" si="122"/>
        <v>35</v>
      </c>
      <c r="C122" s="78">
        <f ca="1" t="shared" si="220"/>
        <v>25</v>
      </c>
      <c r="D122" s="78">
        <f ca="1" t="shared" si="221"/>
        <v>18</v>
      </c>
      <c r="E122" s="78">
        <f ca="1" t="shared" si="222"/>
        <v>18</v>
      </c>
      <c r="F122" s="78">
        <f ca="1" t="shared" si="223"/>
        <v>18</v>
      </c>
      <c r="G122" s="78">
        <f ca="1" t="shared" si="224"/>
        <v>18</v>
      </c>
      <c r="H122" s="78">
        <f ca="1" t="shared" si="225"/>
        <v>51</v>
      </c>
      <c r="I122" s="78">
        <f ca="1" t="shared" si="226"/>
        <v>22</v>
      </c>
      <c r="J122" s="78">
        <f ca="1" t="shared" si="227"/>
        <v>44</v>
      </c>
      <c r="K122" s="78">
        <f ca="1" t="shared" si="228"/>
        <v>29</v>
      </c>
      <c r="L122" s="78">
        <f ca="1" t="shared" si="229"/>
        <v>2182</v>
      </c>
      <c r="N122" s="87">
        <v>118</v>
      </c>
      <c r="O122" s="87">
        <f ca="1" t="shared" si="230"/>
        <v>44</v>
      </c>
      <c r="P122" s="87">
        <f ca="1" t="shared" si="231"/>
        <v>31</v>
      </c>
      <c r="Q122" s="87">
        <f ca="1" t="shared" si="232"/>
        <v>22</v>
      </c>
      <c r="R122" s="87">
        <f ca="1" t="shared" si="233"/>
        <v>22</v>
      </c>
      <c r="S122" s="87">
        <f ca="1" t="shared" si="234"/>
        <v>22</v>
      </c>
      <c r="T122" s="87">
        <f ca="1" t="shared" si="235"/>
        <v>22</v>
      </c>
      <c r="U122" s="87">
        <f ca="1" t="shared" si="236"/>
        <v>63</v>
      </c>
      <c r="V122" s="87">
        <f ca="1" t="shared" si="237"/>
        <v>27</v>
      </c>
      <c r="W122" s="87">
        <f ca="1" t="shared" si="238"/>
        <v>54</v>
      </c>
      <c r="X122" s="87">
        <f ca="1" t="shared" si="239"/>
        <v>37</v>
      </c>
      <c r="Y122" s="87">
        <f ca="1" t="shared" si="240"/>
        <v>2728</v>
      </c>
      <c r="AA122" s="93">
        <v>118</v>
      </c>
      <c r="AB122" s="93">
        <f ca="1" t="shared" si="241"/>
        <v>55</v>
      </c>
      <c r="AC122" s="93">
        <f ca="1" t="shared" si="242"/>
        <v>38</v>
      </c>
      <c r="AD122" s="93">
        <f ca="1" t="shared" si="243"/>
        <v>28</v>
      </c>
      <c r="AE122" s="93">
        <f ca="1" t="shared" si="244"/>
        <v>28</v>
      </c>
      <c r="AF122" s="93">
        <f ca="1" t="shared" si="245"/>
        <v>28</v>
      </c>
      <c r="AG122" s="93">
        <f ca="1" t="shared" si="246"/>
        <v>28</v>
      </c>
      <c r="AH122" s="93">
        <f ca="1" t="shared" si="247"/>
        <v>79</v>
      </c>
      <c r="AI122" s="93">
        <f ca="1" t="shared" si="248"/>
        <v>33</v>
      </c>
      <c r="AJ122" s="93">
        <f ca="1" t="shared" si="249"/>
        <v>68</v>
      </c>
      <c r="AK122" s="93">
        <f ca="1" t="shared" si="250"/>
        <v>45</v>
      </c>
      <c r="AL122" s="93">
        <f ca="1" t="shared" si="251"/>
        <v>3382</v>
      </c>
      <c r="AN122" s="99">
        <v>118</v>
      </c>
      <c r="AO122" s="99">
        <f ca="1">VLOOKUP(AN122,参照表!$A$1:参照表!$C$200,2,0)</f>
        <v>69</v>
      </c>
      <c r="AP122" s="99">
        <f ca="1" t="shared" si="155"/>
        <v>48</v>
      </c>
      <c r="AQ122" s="99">
        <f ca="1" t="shared" si="156"/>
        <v>35</v>
      </c>
      <c r="AR122" s="99">
        <f ca="1" t="shared" si="157"/>
        <v>35</v>
      </c>
      <c r="AS122" s="99">
        <f ca="1" t="shared" si="158"/>
        <v>35</v>
      </c>
      <c r="AT122" s="99">
        <f ca="1" t="shared" si="159"/>
        <v>35</v>
      </c>
      <c r="AU122" s="99">
        <f ca="1" t="shared" si="160"/>
        <v>99</v>
      </c>
      <c r="AV122" s="99">
        <f ca="1" t="shared" si="161"/>
        <v>42</v>
      </c>
      <c r="AW122" s="99">
        <f ca="1" t="shared" si="162"/>
        <v>85</v>
      </c>
      <c r="AX122" s="99">
        <f ca="1" t="shared" si="163"/>
        <v>57</v>
      </c>
      <c r="AY122" s="99">
        <f ca="1" t="shared" si="164"/>
        <v>4255</v>
      </c>
      <c r="BA122" s="105">
        <v>118</v>
      </c>
      <c r="BB122" s="105">
        <f ca="1" t="shared" si="187"/>
        <v>88</v>
      </c>
      <c r="BC122" s="105">
        <f ca="1" t="shared" si="188"/>
        <v>62</v>
      </c>
      <c r="BD122" s="105">
        <f ca="1" t="shared" si="189"/>
        <v>45</v>
      </c>
      <c r="BE122" s="105">
        <f ca="1" t="shared" si="190"/>
        <v>45</v>
      </c>
      <c r="BF122" s="105">
        <f ca="1" t="shared" si="191"/>
        <v>45</v>
      </c>
      <c r="BG122" s="105">
        <f ca="1" t="shared" si="192"/>
        <v>45</v>
      </c>
      <c r="BH122" s="105">
        <f ca="1" t="shared" si="193"/>
        <v>127</v>
      </c>
      <c r="BI122" s="105">
        <f ca="1" t="shared" si="194"/>
        <v>54</v>
      </c>
      <c r="BJ122" s="105">
        <f ca="1" t="shared" si="195"/>
        <v>109</v>
      </c>
      <c r="BK122" s="105">
        <f ca="1" t="shared" si="196"/>
        <v>73</v>
      </c>
      <c r="BL122" s="105">
        <f ca="1" t="shared" si="197"/>
        <v>5455</v>
      </c>
      <c r="BN122" s="111">
        <v>118</v>
      </c>
      <c r="BO122" s="111">
        <f ca="1" t="shared" si="198"/>
        <v>113</v>
      </c>
      <c r="BP122" s="111">
        <f ca="1" t="shared" si="199"/>
        <v>79</v>
      </c>
      <c r="BQ122" s="111">
        <f ca="1" t="shared" si="200"/>
        <v>57</v>
      </c>
      <c r="BR122" s="111">
        <f ca="1" t="shared" si="201"/>
        <v>57</v>
      </c>
      <c r="BS122" s="111">
        <f ca="1" t="shared" si="202"/>
        <v>57</v>
      </c>
      <c r="BT122" s="111">
        <f ca="1" t="shared" si="203"/>
        <v>57</v>
      </c>
      <c r="BU122" s="111">
        <f ca="1" t="shared" si="204"/>
        <v>162</v>
      </c>
      <c r="BV122" s="111">
        <f ca="1" t="shared" si="205"/>
        <v>69</v>
      </c>
      <c r="BW122" s="111">
        <f ca="1" t="shared" si="206"/>
        <v>139</v>
      </c>
      <c r="BX122" s="111">
        <f ca="1" t="shared" si="207"/>
        <v>94</v>
      </c>
      <c r="BY122" s="111">
        <f ca="1" t="shared" si="208"/>
        <v>6983</v>
      </c>
      <c r="CA122" s="117">
        <v>118</v>
      </c>
      <c r="CB122" s="117">
        <f ca="1" t="shared" si="209"/>
        <v>149</v>
      </c>
      <c r="CC122" s="117">
        <f ca="1" t="shared" si="210"/>
        <v>103</v>
      </c>
      <c r="CD122" s="117">
        <f ca="1" t="shared" si="211"/>
        <v>75</v>
      </c>
      <c r="CE122" s="117">
        <f ca="1" t="shared" si="212"/>
        <v>75</v>
      </c>
      <c r="CF122" s="117">
        <f ca="1" t="shared" si="213"/>
        <v>75</v>
      </c>
      <c r="CG122" s="117">
        <f ca="1" t="shared" si="214"/>
        <v>75</v>
      </c>
      <c r="CH122" s="117">
        <f ca="1" t="shared" si="215"/>
        <v>213</v>
      </c>
      <c r="CI122" s="117">
        <f ca="1" t="shared" si="216"/>
        <v>90</v>
      </c>
      <c r="CJ122" s="117">
        <f ca="1" t="shared" si="217"/>
        <v>183</v>
      </c>
      <c r="CK122" s="117">
        <f ca="1" t="shared" si="218"/>
        <v>123</v>
      </c>
      <c r="CL122" s="117">
        <f ca="1" t="shared" si="219"/>
        <v>9165</v>
      </c>
    </row>
    <row r="123" ht="16.5" spans="1:90">
      <c r="A123" s="78">
        <v>119</v>
      </c>
      <c r="B123" s="78">
        <f ca="1" t="shared" si="122"/>
        <v>35</v>
      </c>
      <c r="C123" s="78">
        <f ca="1" t="shared" si="220"/>
        <v>25</v>
      </c>
      <c r="D123" s="78">
        <f ca="1" t="shared" si="221"/>
        <v>18</v>
      </c>
      <c r="E123" s="78">
        <f ca="1" t="shared" si="222"/>
        <v>18</v>
      </c>
      <c r="F123" s="78">
        <f ca="1" t="shared" si="223"/>
        <v>18</v>
      </c>
      <c r="G123" s="78">
        <f ca="1" t="shared" si="224"/>
        <v>18</v>
      </c>
      <c r="H123" s="78">
        <f ca="1" t="shared" si="225"/>
        <v>51</v>
      </c>
      <c r="I123" s="78">
        <f ca="1" t="shared" si="226"/>
        <v>22</v>
      </c>
      <c r="J123" s="78">
        <f ca="1" t="shared" si="227"/>
        <v>44</v>
      </c>
      <c r="K123" s="78">
        <f ca="1" t="shared" si="228"/>
        <v>29</v>
      </c>
      <c r="L123" s="78">
        <f ca="1" t="shared" si="229"/>
        <v>2182</v>
      </c>
      <c r="N123" s="87">
        <v>119</v>
      </c>
      <c r="O123" s="87">
        <f ca="1" t="shared" si="230"/>
        <v>44</v>
      </c>
      <c r="P123" s="87">
        <f ca="1" t="shared" si="231"/>
        <v>31</v>
      </c>
      <c r="Q123" s="87">
        <f ca="1" t="shared" si="232"/>
        <v>22</v>
      </c>
      <c r="R123" s="87">
        <f ca="1" t="shared" si="233"/>
        <v>22</v>
      </c>
      <c r="S123" s="87">
        <f ca="1" t="shared" si="234"/>
        <v>22</v>
      </c>
      <c r="T123" s="87">
        <f ca="1" t="shared" si="235"/>
        <v>22</v>
      </c>
      <c r="U123" s="87">
        <f ca="1" t="shared" si="236"/>
        <v>63</v>
      </c>
      <c r="V123" s="87">
        <f ca="1" t="shared" si="237"/>
        <v>27</v>
      </c>
      <c r="W123" s="87">
        <f ca="1" t="shared" si="238"/>
        <v>54</v>
      </c>
      <c r="X123" s="87">
        <f ca="1" t="shared" si="239"/>
        <v>37</v>
      </c>
      <c r="Y123" s="87">
        <f ca="1" t="shared" si="240"/>
        <v>2728</v>
      </c>
      <c r="AA123" s="93">
        <v>119</v>
      </c>
      <c r="AB123" s="93">
        <f ca="1" t="shared" si="241"/>
        <v>55</v>
      </c>
      <c r="AC123" s="93">
        <f ca="1" t="shared" si="242"/>
        <v>38</v>
      </c>
      <c r="AD123" s="93">
        <f ca="1" t="shared" si="243"/>
        <v>28</v>
      </c>
      <c r="AE123" s="93">
        <f ca="1" t="shared" si="244"/>
        <v>28</v>
      </c>
      <c r="AF123" s="93">
        <f ca="1" t="shared" si="245"/>
        <v>28</v>
      </c>
      <c r="AG123" s="93">
        <f ca="1" t="shared" si="246"/>
        <v>28</v>
      </c>
      <c r="AH123" s="93">
        <f ca="1" t="shared" si="247"/>
        <v>79</v>
      </c>
      <c r="AI123" s="93">
        <f ca="1" t="shared" si="248"/>
        <v>33</v>
      </c>
      <c r="AJ123" s="93">
        <f ca="1" t="shared" si="249"/>
        <v>68</v>
      </c>
      <c r="AK123" s="93">
        <f ca="1" t="shared" si="250"/>
        <v>45</v>
      </c>
      <c r="AL123" s="93">
        <f ca="1" t="shared" si="251"/>
        <v>3382</v>
      </c>
      <c r="AN123" s="99">
        <v>119</v>
      </c>
      <c r="AO123" s="99">
        <f ca="1">VLOOKUP(AN123,参照表!$A$1:参照表!$C$200,2,0)</f>
        <v>69</v>
      </c>
      <c r="AP123" s="99">
        <f ca="1" t="shared" si="155"/>
        <v>48</v>
      </c>
      <c r="AQ123" s="99">
        <f ca="1" t="shared" si="156"/>
        <v>35</v>
      </c>
      <c r="AR123" s="99">
        <f ca="1" t="shared" si="157"/>
        <v>35</v>
      </c>
      <c r="AS123" s="99">
        <f ca="1" t="shared" si="158"/>
        <v>35</v>
      </c>
      <c r="AT123" s="99">
        <f ca="1" t="shared" si="159"/>
        <v>35</v>
      </c>
      <c r="AU123" s="99">
        <f ca="1" t="shared" si="160"/>
        <v>99</v>
      </c>
      <c r="AV123" s="99">
        <f ca="1" t="shared" si="161"/>
        <v>42</v>
      </c>
      <c r="AW123" s="99">
        <f ca="1" t="shared" si="162"/>
        <v>85</v>
      </c>
      <c r="AX123" s="99">
        <f ca="1" t="shared" si="163"/>
        <v>57</v>
      </c>
      <c r="AY123" s="99">
        <f ca="1" t="shared" si="164"/>
        <v>4255</v>
      </c>
      <c r="BA123" s="105">
        <v>119</v>
      </c>
      <c r="BB123" s="105">
        <f ca="1" t="shared" si="187"/>
        <v>88</v>
      </c>
      <c r="BC123" s="105">
        <f ca="1" t="shared" si="188"/>
        <v>62</v>
      </c>
      <c r="BD123" s="105">
        <f ca="1" t="shared" si="189"/>
        <v>45</v>
      </c>
      <c r="BE123" s="105">
        <f ca="1" t="shared" si="190"/>
        <v>45</v>
      </c>
      <c r="BF123" s="105">
        <f ca="1" t="shared" si="191"/>
        <v>45</v>
      </c>
      <c r="BG123" s="105">
        <f ca="1" t="shared" si="192"/>
        <v>45</v>
      </c>
      <c r="BH123" s="105">
        <f ca="1" t="shared" si="193"/>
        <v>127</v>
      </c>
      <c r="BI123" s="105">
        <f ca="1" t="shared" si="194"/>
        <v>54</v>
      </c>
      <c r="BJ123" s="105">
        <f ca="1" t="shared" si="195"/>
        <v>109</v>
      </c>
      <c r="BK123" s="105">
        <f ca="1" t="shared" si="196"/>
        <v>73</v>
      </c>
      <c r="BL123" s="105">
        <f ca="1" t="shared" si="197"/>
        <v>5455</v>
      </c>
      <c r="BN123" s="111">
        <v>119</v>
      </c>
      <c r="BO123" s="111">
        <f ca="1" t="shared" si="198"/>
        <v>113</v>
      </c>
      <c r="BP123" s="111">
        <f ca="1" t="shared" si="199"/>
        <v>79</v>
      </c>
      <c r="BQ123" s="111">
        <f ca="1" t="shared" si="200"/>
        <v>57</v>
      </c>
      <c r="BR123" s="111">
        <f ca="1" t="shared" si="201"/>
        <v>57</v>
      </c>
      <c r="BS123" s="111">
        <f ca="1" t="shared" si="202"/>
        <v>57</v>
      </c>
      <c r="BT123" s="111">
        <f ca="1" t="shared" si="203"/>
        <v>57</v>
      </c>
      <c r="BU123" s="111">
        <f ca="1" t="shared" si="204"/>
        <v>162</v>
      </c>
      <c r="BV123" s="111">
        <f ca="1" t="shared" si="205"/>
        <v>69</v>
      </c>
      <c r="BW123" s="111">
        <f ca="1" t="shared" si="206"/>
        <v>139</v>
      </c>
      <c r="BX123" s="111">
        <f ca="1" t="shared" si="207"/>
        <v>94</v>
      </c>
      <c r="BY123" s="111">
        <f ca="1" t="shared" si="208"/>
        <v>6983</v>
      </c>
      <c r="CA123" s="117">
        <v>119</v>
      </c>
      <c r="CB123" s="117">
        <f ca="1" t="shared" si="209"/>
        <v>149</v>
      </c>
      <c r="CC123" s="117">
        <f ca="1" t="shared" si="210"/>
        <v>103</v>
      </c>
      <c r="CD123" s="117">
        <f ca="1" t="shared" si="211"/>
        <v>75</v>
      </c>
      <c r="CE123" s="117">
        <f ca="1" t="shared" si="212"/>
        <v>75</v>
      </c>
      <c r="CF123" s="117">
        <f ca="1" t="shared" si="213"/>
        <v>75</v>
      </c>
      <c r="CG123" s="117">
        <f ca="1" t="shared" si="214"/>
        <v>75</v>
      </c>
      <c r="CH123" s="117">
        <f ca="1" t="shared" si="215"/>
        <v>213</v>
      </c>
      <c r="CI123" s="117">
        <f ca="1" t="shared" si="216"/>
        <v>90</v>
      </c>
      <c r="CJ123" s="117">
        <f ca="1" t="shared" si="217"/>
        <v>183</v>
      </c>
      <c r="CK123" s="117">
        <f ca="1" t="shared" si="218"/>
        <v>123</v>
      </c>
      <c r="CL123" s="117">
        <f ca="1" t="shared" si="219"/>
        <v>9165</v>
      </c>
    </row>
    <row r="124" ht="16.5" spans="1:90">
      <c r="A124" s="78">
        <v>120</v>
      </c>
      <c r="B124" s="78">
        <f ca="1" t="shared" si="122"/>
        <v>37</v>
      </c>
      <c r="C124" s="78">
        <f ca="1" t="shared" si="220"/>
        <v>26</v>
      </c>
      <c r="D124" s="78">
        <f ca="1" t="shared" si="221"/>
        <v>18</v>
      </c>
      <c r="E124" s="78">
        <f ca="1" t="shared" si="222"/>
        <v>18</v>
      </c>
      <c r="F124" s="78">
        <f ca="1" t="shared" si="223"/>
        <v>18</v>
      </c>
      <c r="G124" s="78">
        <f ca="1" t="shared" si="224"/>
        <v>18</v>
      </c>
      <c r="H124" s="78">
        <f ca="1" t="shared" si="225"/>
        <v>53</v>
      </c>
      <c r="I124" s="78">
        <f ca="1" t="shared" si="226"/>
        <v>23</v>
      </c>
      <c r="J124" s="78">
        <f ca="1" t="shared" si="227"/>
        <v>46</v>
      </c>
      <c r="K124" s="78">
        <f ca="1" t="shared" si="228"/>
        <v>30</v>
      </c>
      <c r="L124" s="78">
        <f ca="1" t="shared" si="229"/>
        <v>2277</v>
      </c>
      <c r="N124" s="87">
        <v>120</v>
      </c>
      <c r="O124" s="87">
        <f ca="1" t="shared" si="230"/>
        <v>46</v>
      </c>
      <c r="P124" s="87">
        <f ca="1" t="shared" si="231"/>
        <v>32</v>
      </c>
      <c r="Q124" s="87">
        <f ca="1" t="shared" si="232"/>
        <v>23</v>
      </c>
      <c r="R124" s="87">
        <f ca="1" t="shared" si="233"/>
        <v>23</v>
      </c>
      <c r="S124" s="87">
        <f ca="1" t="shared" si="234"/>
        <v>23</v>
      </c>
      <c r="T124" s="87">
        <f ca="1" t="shared" si="235"/>
        <v>23</v>
      </c>
      <c r="U124" s="87">
        <f ca="1" t="shared" si="236"/>
        <v>67</v>
      </c>
      <c r="V124" s="87">
        <f ca="1" t="shared" si="237"/>
        <v>29</v>
      </c>
      <c r="W124" s="87">
        <f ca="1" t="shared" si="238"/>
        <v>57</v>
      </c>
      <c r="X124" s="87">
        <f ca="1" t="shared" si="239"/>
        <v>38</v>
      </c>
      <c r="Y124" s="87">
        <f ca="1" t="shared" si="240"/>
        <v>2846</v>
      </c>
      <c r="AA124" s="93">
        <v>120</v>
      </c>
      <c r="AB124" s="93">
        <f ca="1" t="shared" si="241"/>
        <v>57</v>
      </c>
      <c r="AC124" s="93">
        <f ca="1" t="shared" si="242"/>
        <v>40</v>
      </c>
      <c r="AD124" s="93">
        <f ca="1" t="shared" si="243"/>
        <v>29</v>
      </c>
      <c r="AE124" s="93">
        <f ca="1" t="shared" si="244"/>
        <v>29</v>
      </c>
      <c r="AF124" s="93">
        <f ca="1" t="shared" si="245"/>
        <v>29</v>
      </c>
      <c r="AG124" s="93">
        <f ca="1" t="shared" si="246"/>
        <v>29</v>
      </c>
      <c r="AH124" s="93">
        <f ca="1" t="shared" si="247"/>
        <v>83</v>
      </c>
      <c r="AI124" s="93">
        <f ca="1" t="shared" si="248"/>
        <v>36</v>
      </c>
      <c r="AJ124" s="93">
        <f ca="1" t="shared" si="249"/>
        <v>71</v>
      </c>
      <c r="AK124" s="93">
        <f ca="1" t="shared" si="250"/>
        <v>47</v>
      </c>
      <c r="AL124" s="93">
        <f ca="1" t="shared" si="251"/>
        <v>3529</v>
      </c>
      <c r="AN124" s="99">
        <v>120</v>
      </c>
      <c r="AO124" s="99">
        <f ca="1">VLOOKUP(AN124,参照表!$A$1:参照表!$C$200,2,0)</f>
        <v>72</v>
      </c>
      <c r="AP124" s="99">
        <f ca="1" t="shared" si="155"/>
        <v>50</v>
      </c>
      <c r="AQ124" s="99">
        <f ca="1" t="shared" si="156"/>
        <v>36</v>
      </c>
      <c r="AR124" s="99">
        <f ca="1" t="shared" si="157"/>
        <v>36</v>
      </c>
      <c r="AS124" s="99">
        <f ca="1" t="shared" si="158"/>
        <v>36</v>
      </c>
      <c r="AT124" s="99">
        <f ca="1" t="shared" si="159"/>
        <v>36</v>
      </c>
      <c r="AU124" s="99">
        <f ca="1" t="shared" si="160"/>
        <v>104</v>
      </c>
      <c r="AV124" s="99">
        <f ca="1" t="shared" si="161"/>
        <v>45</v>
      </c>
      <c r="AW124" s="99">
        <f ca="1" t="shared" si="162"/>
        <v>89</v>
      </c>
      <c r="AX124" s="99">
        <f ca="1" t="shared" si="163"/>
        <v>59</v>
      </c>
      <c r="AY124" s="99">
        <f ca="1" t="shared" si="164"/>
        <v>4440</v>
      </c>
      <c r="BA124" s="105">
        <v>120</v>
      </c>
      <c r="BB124" s="105">
        <f ca="1" t="shared" si="187"/>
        <v>92</v>
      </c>
      <c r="BC124" s="105">
        <f ca="1" t="shared" si="188"/>
        <v>64</v>
      </c>
      <c r="BD124" s="105">
        <f ca="1" t="shared" si="189"/>
        <v>46</v>
      </c>
      <c r="BE124" s="105">
        <f ca="1" t="shared" si="190"/>
        <v>46</v>
      </c>
      <c r="BF124" s="105">
        <f ca="1" t="shared" si="191"/>
        <v>46</v>
      </c>
      <c r="BG124" s="105">
        <f ca="1" t="shared" si="192"/>
        <v>46</v>
      </c>
      <c r="BH124" s="105">
        <f ca="1" t="shared" si="193"/>
        <v>133</v>
      </c>
      <c r="BI124" s="105">
        <f ca="1" t="shared" si="194"/>
        <v>58</v>
      </c>
      <c r="BJ124" s="105">
        <f ca="1" t="shared" si="195"/>
        <v>114</v>
      </c>
      <c r="BK124" s="105">
        <f ca="1" t="shared" si="196"/>
        <v>76</v>
      </c>
      <c r="BL124" s="105">
        <f ca="1" t="shared" si="197"/>
        <v>5692</v>
      </c>
      <c r="BN124" s="111">
        <v>120</v>
      </c>
      <c r="BO124" s="111">
        <f ca="1" t="shared" si="198"/>
        <v>118</v>
      </c>
      <c r="BP124" s="111">
        <f ca="1" t="shared" si="199"/>
        <v>82</v>
      </c>
      <c r="BQ124" s="111">
        <f ca="1" t="shared" si="200"/>
        <v>59</v>
      </c>
      <c r="BR124" s="111">
        <f ca="1" t="shared" si="201"/>
        <v>59</v>
      </c>
      <c r="BS124" s="111">
        <f ca="1" t="shared" si="202"/>
        <v>59</v>
      </c>
      <c r="BT124" s="111">
        <f ca="1" t="shared" si="203"/>
        <v>59</v>
      </c>
      <c r="BU124" s="111">
        <f ca="1" t="shared" si="204"/>
        <v>171</v>
      </c>
      <c r="BV124" s="111">
        <f ca="1" t="shared" si="205"/>
        <v>74</v>
      </c>
      <c r="BW124" s="111">
        <f ca="1" t="shared" si="206"/>
        <v>146</v>
      </c>
      <c r="BX124" s="111">
        <f ca="1" t="shared" si="207"/>
        <v>97</v>
      </c>
      <c r="BY124" s="111">
        <f ca="1" t="shared" si="208"/>
        <v>7286</v>
      </c>
      <c r="CA124" s="117">
        <v>120</v>
      </c>
      <c r="CB124" s="117">
        <f ca="1" t="shared" si="209"/>
        <v>155</v>
      </c>
      <c r="CC124" s="117">
        <f ca="1" t="shared" si="210"/>
        <v>108</v>
      </c>
      <c r="CD124" s="117">
        <f ca="1" t="shared" si="211"/>
        <v>78</v>
      </c>
      <c r="CE124" s="117">
        <f ca="1" t="shared" si="212"/>
        <v>78</v>
      </c>
      <c r="CF124" s="117">
        <f ca="1" t="shared" si="213"/>
        <v>78</v>
      </c>
      <c r="CG124" s="117">
        <f ca="1" t="shared" si="214"/>
        <v>78</v>
      </c>
      <c r="CH124" s="117">
        <f ca="1" t="shared" si="215"/>
        <v>224</v>
      </c>
      <c r="CI124" s="117">
        <f ca="1" t="shared" si="216"/>
        <v>97</v>
      </c>
      <c r="CJ124" s="117">
        <f ca="1" t="shared" si="217"/>
        <v>192</v>
      </c>
      <c r="CK124" s="117">
        <f ca="1" t="shared" si="218"/>
        <v>127</v>
      </c>
      <c r="CL124" s="117">
        <f ca="1" t="shared" si="219"/>
        <v>9563</v>
      </c>
    </row>
    <row r="125" ht="16.5" spans="1:90">
      <c r="A125" s="78">
        <v>121</v>
      </c>
      <c r="B125" s="78">
        <f ca="1" t="shared" si="122"/>
        <v>37</v>
      </c>
      <c r="C125" s="78">
        <f ca="1" t="shared" si="220"/>
        <v>26</v>
      </c>
      <c r="D125" s="78">
        <f ca="1" t="shared" si="221"/>
        <v>18</v>
      </c>
      <c r="E125" s="78">
        <f ca="1" t="shared" si="222"/>
        <v>18</v>
      </c>
      <c r="F125" s="78">
        <f ca="1" t="shared" si="223"/>
        <v>18</v>
      </c>
      <c r="G125" s="78">
        <f ca="1" t="shared" si="224"/>
        <v>18</v>
      </c>
      <c r="H125" s="78">
        <f ca="1" t="shared" si="225"/>
        <v>53</v>
      </c>
      <c r="I125" s="78">
        <f ca="1" t="shared" si="226"/>
        <v>23</v>
      </c>
      <c r="J125" s="78">
        <f ca="1" t="shared" si="227"/>
        <v>46</v>
      </c>
      <c r="K125" s="78">
        <f ca="1" t="shared" si="228"/>
        <v>30</v>
      </c>
      <c r="L125" s="78">
        <f ca="1" t="shared" si="229"/>
        <v>2277</v>
      </c>
      <c r="N125" s="87">
        <v>121</v>
      </c>
      <c r="O125" s="87">
        <f ca="1" t="shared" si="230"/>
        <v>46</v>
      </c>
      <c r="P125" s="87">
        <f ca="1" t="shared" si="231"/>
        <v>32</v>
      </c>
      <c r="Q125" s="87">
        <f ca="1" t="shared" si="232"/>
        <v>23</v>
      </c>
      <c r="R125" s="87">
        <f ca="1" t="shared" si="233"/>
        <v>23</v>
      </c>
      <c r="S125" s="87">
        <f ca="1" t="shared" si="234"/>
        <v>23</v>
      </c>
      <c r="T125" s="87">
        <f ca="1" t="shared" si="235"/>
        <v>23</v>
      </c>
      <c r="U125" s="87">
        <f ca="1" t="shared" si="236"/>
        <v>67</v>
      </c>
      <c r="V125" s="87">
        <f ca="1" t="shared" si="237"/>
        <v>29</v>
      </c>
      <c r="W125" s="87">
        <f ca="1" t="shared" si="238"/>
        <v>57</v>
      </c>
      <c r="X125" s="87">
        <f ca="1" t="shared" si="239"/>
        <v>38</v>
      </c>
      <c r="Y125" s="87">
        <f ca="1" t="shared" si="240"/>
        <v>2846</v>
      </c>
      <c r="AA125" s="93">
        <v>121</v>
      </c>
      <c r="AB125" s="93">
        <f ca="1" t="shared" si="241"/>
        <v>57</v>
      </c>
      <c r="AC125" s="93">
        <f ca="1" t="shared" si="242"/>
        <v>40</v>
      </c>
      <c r="AD125" s="93">
        <f ca="1" t="shared" si="243"/>
        <v>29</v>
      </c>
      <c r="AE125" s="93">
        <f ca="1" t="shared" si="244"/>
        <v>29</v>
      </c>
      <c r="AF125" s="93">
        <f ca="1" t="shared" si="245"/>
        <v>29</v>
      </c>
      <c r="AG125" s="93">
        <f ca="1" t="shared" si="246"/>
        <v>29</v>
      </c>
      <c r="AH125" s="93">
        <f ca="1" t="shared" si="247"/>
        <v>83</v>
      </c>
      <c r="AI125" s="93">
        <f ca="1" t="shared" si="248"/>
        <v>36</v>
      </c>
      <c r="AJ125" s="93">
        <f ca="1" t="shared" si="249"/>
        <v>71</v>
      </c>
      <c r="AK125" s="93">
        <f ca="1" t="shared" si="250"/>
        <v>47</v>
      </c>
      <c r="AL125" s="93">
        <f ca="1" t="shared" si="251"/>
        <v>3529</v>
      </c>
      <c r="AN125" s="99">
        <v>121</v>
      </c>
      <c r="AO125" s="99">
        <f ca="1">VLOOKUP(AN125,参照表!$A$1:参照表!$C$200,2,0)</f>
        <v>72</v>
      </c>
      <c r="AP125" s="99">
        <f ca="1" t="shared" si="155"/>
        <v>50</v>
      </c>
      <c r="AQ125" s="99">
        <f ca="1" t="shared" si="156"/>
        <v>36</v>
      </c>
      <c r="AR125" s="99">
        <f ca="1" t="shared" si="157"/>
        <v>36</v>
      </c>
      <c r="AS125" s="99">
        <f ca="1" t="shared" si="158"/>
        <v>36</v>
      </c>
      <c r="AT125" s="99">
        <f ca="1" t="shared" si="159"/>
        <v>36</v>
      </c>
      <c r="AU125" s="99">
        <f ca="1" t="shared" si="160"/>
        <v>104</v>
      </c>
      <c r="AV125" s="99">
        <f ca="1" t="shared" si="161"/>
        <v>45</v>
      </c>
      <c r="AW125" s="99">
        <f ca="1" t="shared" si="162"/>
        <v>89</v>
      </c>
      <c r="AX125" s="99">
        <f ca="1" t="shared" si="163"/>
        <v>59</v>
      </c>
      <c r="AY125" s="99">
        <f ca="1" t="shared" si="164"/>
        <v>4440</v>
      </c>
      <c r="BA125" s="105">
        <v>121</v>
      </c>
      <c r="BB125" s="105">
        <f ca="1" t="shared" si="187"/>
        <v>92</v>
      </c>
      <c r="BC125" s="105">
        <f ca="1" t="shared" si="188"/>
        <v>64</v>
      </c>
      <c r="BD125" s="105">
        <f ca="1" t="shared" si="189"/>
        <v>46</v>
      </c>
      <c r="BE125" s="105">
        <f ca="1" t="shared" si="190"/>
        <v>46</v>
      </c>
      <c r="BF125" s="105">
        <f ca="1" t="shared" si="191"/>
        <v>46</v>
      </c>
      <c r="BG125" s="105">
        <f ca="1" t="shared" si="192"/>
        <v>46</v>
      </c>
      <c r="BH125" s="105">
        <f ca="1" t="shared" si="193"/>
        <v>133</v>
      </c>
      <c r="BI125" s="105">
        <f ca="1" t="shared" si="194"/>
        <v>58</v>
      </c>
      <c r="BJ125" s="105">
        <f ca="1" t="shared" si="195"/>
        <v>114</v>
      </c>
      <c r="BK125" s="105">
        <f ca="1" t="shared" si="196"/>
        <v>76</v>
      </c>
      <c r="BL125" s="105">
        <f ca="1" t="shared" si="197"/>
        <v>5692</v>
      </c>
      <c r="BN125" s="111">
        <v>121</v>
      </c>
      <c r="BO125" s="111">
        <f ca="1" t="shared" si="198"/>
        <v>118</v>
      </c>
      <c r="BP125" s="111">
        <f ca="1" t="shared" si="199"/>
        <v>82</v>
      </c>
      <c r="BQ125" s="111">
        <f ca="1" t="shared" si="200"/>
        <v>59</v>
      </c>
      <c r="BR125" s="111">
        <f ca="1" t="shared" si="201"/>
        <v>59</v>
      </c>
      <c r="BS125" s="111">
        <f ca="1" t="shared" si="202"/>
        <v>59</v>
      </c>
      <c r="BT125" s="111">
        <f ca="1" t="shared" si="203"/>
        <v>59</v>
      </c>
      <c r="BU125" s="111">
        <f ca="1" t="shared" si="204"/>
        <v>171</v>
      </c>
      <c r="BV125" s="111">
        <f ca="1" t="shared" si="205"/>
        <v>74</v>
      </c>
      <c r="BW125" s="111">
        <f ca="1" t="shared" si="206"/>
        <v>146</v>
      </c>
      <c r="BX125" s="111">
        <f ca="1" t="shared" si="207"/>
        <v>97</v>
      </c>
      <c r="BY125" s="111">
        <f ca="1" t="shared" si="208"/>
        <v>7286</v>
      </c>
      <c r="CA125" s="117">
        <v>121</v>
      </c>
      <c r="CB125" s="117">
        <f ca="1" t="shared" si="209"/>
        <v>155</v>
      </c>
      <c r="CC125" s="117">
        <f ca="1" t="shared" si="210"/>
        <v>108</v>
      </c>
      <c r="CD125" s="117">
        <f ca="1" t="shared" si="211"/>
        <v>78</v>
      </c>
      <c r="CE125" s="117">
        <f ca="1" t="shared" si="212"/>
        <v>78</v>
      </c>
      <c r="CF125" s="117">
        <f ca="1" t="shared" si="213"/>
        <v>78</v>
      </c>
      <c r="CG125" s="117">
        <f ca="1" t="shared" si="214"/>
        <v>78</v>
      </c>
      <c r="CH125" s="117">
        <f ca="1" t="shared" si="215"/>
        <v>224</v>
      </c>
      <c r="CI125" s="117">
        <f ca="1" t="shared" si="216"/>
        <v>97</v>
      </c>
      <c r="CJ125" s="117">
        <f ca="1" t="shared" si="217"/>
        <v>192</v>
      </c>
      <c r="CK125" s="117">
        <f ca="1" t="shared" si="218"/>
        <v>127</v>
      </c>
      <c r="CL125" s="117">
        <f ca="1" t="shared" si="219"/>
        <v>9563</v>
      </c>
    </row>
    <row r="126" ht="16.5" spans="1:90">
      <c r="A126" s="78">
        <v>122</v>
      </c>
      <c r="B126" s="78">
        <f ca="1" t="shared" si="122"/>
        <v>37</v>
      </c>
      <c r="C126" s="78">
        <f ca="1" t="shared" si="220"/>
        <v>26</v>
      </c>
      <c r="D126" s="78">
        <f ca="1" t="shared" si="221"/>
        <v>18</v>
      </c>
      <c r="E126" s="78">
        <f ca="1" t="shared" si="222"/>
        <v>18</v>
      </c>
      <c r="F126" s="78">
        <f ca="1" t="shared" si="223"/>
        <v>18</v>
      </c>
      <c r="G126" s="78">
        <f ca="1" t="shared" si="224"/>
        <v>18</v>
      </c>
      <c r="H126" s="78">
        <f ca="1" t="shared" si="225"/>
        <v>53</v>
      </c>
      <c r="I126" s="78">
        <f ca="1" t="shared" si="226"/>
        <v>23</v>
      </c>
      <c r="J126" s="78">
        <f ca="1" t="shared" si="227"/>
        <v>46</v>
      </c>
      <c r="K126" s="78">
        <f ca="1" t="shared" si="228"/>
        <v>30</v>
      </c>
      <c r="L126" s="78">
        <f ca="1" t="shared" si="229"/>
        <v>2277</v>
      </c>
      <c r="N126" s="87">
        <v>122</v>
      </c>
      <c r="O126" s="87">
        <f ca="1" t="shared" si="230"/>
        <v>46</v>
      </c>
      <c r="P126" s="87">
        <f ca="1" t="shared" si="231"/>
        <v>32</v>
      </c>
      <c r="Q126" s="87">
        <f ca="1" t="shared" si="232"/>
        <v>23</v>
      </c>
      <c r="R126" s="87">
        <f ca="1" t="shared" si="233"/>
        <v>23</v>
      </c>
      <c r="S126" s="87">
        <f ca="1" t="shared" si="234"/>
        <v>23</v>
      </c>
      <c r="T126" s="87">
        <f ca="1" t="shared" si="235"/>
        <v>23</v>
      </c>
      <c r="U126" s="87">
        <f ca="1" t="shared" si="236"/>
        <v>67</v>
      </c>
      <c r="V126" s="87">
        <f ca="1" t="shared" si="237"/>
        <v>29</v>
      </c>
      <c r="W126" s="87">
        <f ca="1" t="shared" si="238"/>
        <v>57</v>
      </c>
      <c r="X126" s="87">
        <f ca="1" t="shared" si="239"/>
        <v>38</v>
      </c>
      <c r="Y126" s="87">
        <f ca="1" t="shared" si="240"/>
        <v>2846</v>
      </c>
      <c r="AA126" s="93">
        <v>122</v>
      </c>
      <c r="AB126" s="93">
        <f ca="1" t="shared" si="241"/>
        <v>57</v>
      </c>
      <c r="AC126" s="93">
        <f ca="1" t="shared" si="242"/>
        <v>40</v>
      </c>
      <c r="AD126" s="93">
        <f ca="1" t="shared" si="243"/>
        <v>29</v>
      </c>
      <c r="AE126" s="93">
        <f ca="1" t="shared" si="244"/>
        <v>29</v>
      </c>
      <c r="AF126" s="93">
        <f ca="1" t="shared" si="245"/>
        <v>29</v>
      </c>
      <c r="AG126" s="93">
        <f ca="1" t="shared" si="246"/>
        <v>29</v>
      </c>
      <c r="AH126" s="93">
        <f ca="1" t="shared" si="247"/>
        <v>83</v>
      </c>
      <c r="AI126" s="93">
        <f ca="1" t="shared" si="248"/>
        <v>36</v>
      </c>
      <c r="AJ126" s="93">
        <f ca="1" t="shared" si="249"/>
        <v>71</v>
      </c>
      <c r="AK126" s="93">
        <f ca="1" t="shared" si="250"/>
        <v>47</v>
      </c>
      <c r="AL126" s="93">
        <f ca="1" t="shared" si="251"/>
        <v>3529</v>
      </c>
      <c r="AN126" s="99">
        <v>122</v>
      </c>
      <c r="AO126" s="99">
        <f ca="1">VLOOKUP(AN126,参照表!$A$1:参照表!$C$200,2,0)</f>
        <v>72</v>
      </c>
      <c r="AP126" s="99">
        <f ca="1" t="shared" si="155"/>
        <v>50</v>
      </c>
      <c r="AQ126" s="99">
        <f ca="1" t="shared" si="156"/>
        <v>36</v>
      </c>
      <c r="AR126" s="99">
        <f ca="1" t="shared" si="157"/>
        <v>36</v>
      </c>
      <c r="AS126" s="99">
        <f ca="1" t="shared" si="158"/>
        <v>36</v>
      </c>
      <c r="AT126" s="99">
        <f ca="1" t="shared" si="159"/>
        <v>36</v>
      </c>
      <c r="AU126" s="99">
        <f ca="1" t="shared" si="160"/>
        <v>104</v>
      </c>
      <c r="AV126" s="99">
        <f ca="1" t="shared" si="161"/>
        <v>45</v>
      </c>
      <c r="AW126" s="99">
        <f ca="1" t="shared" si="162"/>
        <v>89</v>
      </c>
      <c r="AX126" s="99">
        <f ca="1" t="shared" si="163"/>
        <v>59</v>
      </c>
      <c r="AY126" s="99">
        <f ca="1" t="shared" si="164"/>
        <v>4440</v>
      </c>
      <c r="BA126" s="105">
        <v>122</v>
      </c>
      <c r="BB126" s="105">
        <f ca="1" t="shared" si="187"/>
        <v>92</v>
      </c>
      <c r="BC126" s="105">
        <f ca="1" t="shared" si="188"/>
        <v>64</v>
      </c>
      <c r="BD126" s="105">
        <f ca="1" t="shared" si="189"/>
        <v>46</v>
      </c>
      <c r="BE126" s="105">
        <f ca="1" t="shared" si="190"/>
        <v>46</v>
      </c>
      <c r="BF126" s="105">
        <f ca="1" t="shared" si="191"/>
        <v>46</v>
      </c>
      <c r="BG126" s="105">
        <f ca="1" t="shared" si="192"/>
        <v>46</v>
      </c>
      <c r="BH126" s="105">
        <f ca="1" t="shared" si="193"/>
        <v>133</v>
      </c>
      <c r="BI126" s="105">
        <f ca="1" t="shared" si="194"/>
        <v>58</v>
      </c>
      <c r="BJ126" s="105">
        <f ca="1" t="shared" si="195"/>
        <v>114</v>
      </c>
      <c r="BK126" s="105">
        <f ca="1" t="shared" si="196"/>
        <v>76</v>
      </c>
      <c r="BL126" s="105">
        <f ca="1" t="shared" si="197"/>
        <v>5692</v>
      </c>
      <c r="BN126" s="111">
        <v>122</v>
      </c>
      <c r="BO126" s="111">
        <f ca="1" t="shared" si="198"/>
        <v>118</v>
      </c>
      <c r="BP126" s="111">
        <f ca="1" t="shared" si="199"/>
        <v>82</v>
      </c>
      <c r="BQ126" s="111">
        <f ca="1" t="shared" si="200"/>
        <v>59</v>
      </c>
      <c r="BR126" s="111">
        <f ca="1" t="shared" si="201"/>
        <v>59</v>
      </c>
      <c r="BS126" s="111">
        <f ca="1" t="shared" si="202"/>
        <v>59</v>
      </c>
      <c r="BT126" s="111">
        <f ca="1" t="shared" si="203"/>
        <v>59</v>
      </c>
      <c r="BU126" s="111">
        <f ca="1" t="shared" si="204"/>
        <v>171</v>
      </c>
      <c r="BV126" s="111">
        <f ca="1" t="shared" si="205"/>
        <v>74</v>
      </c>
      <c r="BW126" s="111">
        <f ca="1" t="shared" si="206"/>
        <v>146</v>
      </c>
      <c r="BX126" s="111">
        <f ca="1" t="shared" si="207"/>
        <v>97</v>
      </c>
      <c r="BY126" s="111">
        <f ca="1" t="shared" si="208"/>
        <v>7286</v>
      </c>
      <c r="CA126" s="117">
        <v>122</v>
      </c>
      <c r="CB126" s="117">
        <f ca="1" t="shared" si="209"/>
        <v>155</v>
      </c>
      <c r="CC126" s="117">
        <f ca="1" t="shared" si="210"/>
        <v>108</v>
      </c>
      <c r="CD126" s="117">
        <f ca="1" t="shared" si="211"/>
        <v>78</v>
      </c>
      <c r="CE126" s="117">
        <f ca="1" t="shared" si="212"/>
        <v>78</v>
      </c>
      <c r="CF126" s="117">
        <f ca="1" t="shared" si="213"/>
        <v>78</v>
      </c>
      <c r="CG126" s="117">
        <f ca="1" t="shared" si="214"/>
        <v>78</v>
      </c>
      <c r="CH126" s="117">
        <f ca="1" t="shared" si="215"/>
        <v>224</v>
      </c>
      <c r="CI126" s="117">
        <f ca="1" t="shared" si="216"/>
        <v>97</v>
      </c>
      <c r="CJ126" s="117">
        <f ca="1" t="shared" si="217"/>
        <v>192</v>
      </c>
      <c r="CK126" s="117">
        <f ca="1" t="shared" si="218"/>
        <v>127</v>
      </c>
      <c r="CL126" s="117">
        <f ca="1" t="shared" si="219"/>
        <v>9563</v>
      </c>
    </row>
    <row r="127" ht="16.5" spans="1:90">
      <c r="A127" s="78">
        <v>123</v>
      </c>
      <c r="B127" s="78">
        <f ca="1" t="shared" si="122"/>
        <v>37</v>
      </c>
      <c r="C127" s="78">
        <f ca="1" t="shared" si="220"/>
        <v>26</v>
      </c>
      <c r="D127" s="78">
        <f ca="1" t="shared" si="221"/>
        <v>18</v>
      </c>
      <c r="E127" s="78">
        <f ca="1" t="shared" si="222"/>
        <v>18</v>
      </c>
      <c r="F127" s="78">
        <f ca="1" t="shared" si="223"/>
        <v>18</v>
      </c>
      <c r="G127" s="78">
        <f ca="1" t="shared" si="224"/>
        <v>18</v>
      </c>
      <c r="H127" s="78">
        <f ca="1" t="shared" si="225"/>
        <v>53</v>
      </c>
      <c r="I127" s="78">
        <f ca="1" t="shared" si="226"/>
        <v>23</v>
      </c>
      <c r="J127" s="78">
        <f ca="1" t="shared" si="227"/>
        <v>46</v>
      </c>
      <c r="K127" s="78">
        <f ca="1" t="shared" si="228"/>
        <v>30</v>
      </c>
      <c r="L127" s="78">
        <f ca="1" t="shared" si="229"/>
        <v>2277</v>
      </c>
      <c r="N127" s="87">
        <v>123</v>
      </c>
      <c r="O127" s="87">
        <f ca="1" t="shared" si="230"/>
        <v>46</v>
      </c>
      <c r="P127" s="87">
        <f ca="1" t="shared" si="231"/>
        <v>32</v>
      </c>
      <c r="Q127" s="87">
        <f ca="1" t="shared" si="232"/>
        <v>23</v>
      </c>
      <c r="R127" s="87">
        <f ca="1" t="shared" si="233"/>
        <v>23</v>
      </c>
      <c r="S127" s="87">
        <f ca="1" t="shared" si="234"/>
        <v>23</v>
      </c>
      <c r="T127" s="87">
        <f ca="1" t="shared" si="235"/>
        <v>23</v>
      </c>
      <c r="U127" s="87">
        <f ca="1" t="shared" si="236"/>
        <v>67</v>
      </c>
      <c r="V127" s="87">
        <f ca="1" t="shared" si="237"/>
        <v>29</v>
      </c>
      <c r="W127" s="87">
        <f ca="1" t="shared" si="238"/>
        <v>57</v>
      </c>
      <c r="X127" s="87">
        <f ca="1" t="shared" si="239"/>
        <v>38</v>
      </c>
      <c r="Y127" s="87">
        <f ca="1" t="shared" si="240"/>
        <v>2846</v>
      </c>
      <c r="AA127" s="93">
        <v>123</v>
      </c>
      <c r="AB127" s="93">
        <f ca="1" t="shared" si="241"/>
        <v>57</v>
      </c>
      <c r="AC127" s="93">
        <f ca="1" t="shared" si="242"/>
        <v>40</v>
      </c>
      <c r="AD127" s="93">
        <f ca="1" t="shared" si="243"/>
        <v>29</v>
      </c>
      <c r="AE127" s="93">
        <f ca="1" t="shared" si="244"/>
        <v>29</v>
      </c>
      <c r="AF127" s="93">
        <f ca="1" t="shared" si="245"/>
        <v>29</v>
      </c>
      <c r="AG127" s="93">
        <f ca="1" t="shared" si="246"/>
        <v>29</v>
      </c>
      <c r="AH127" s="93">
        <f ca="1" t="shared" si="247"/>
        <v>83</v>
      </c>
      <c r="AI127" s="93">
        <f ca="1" t="shared" si="248"/>
        <v>36</v>
      </c>
      <c r="AJ127" s="93">
        <f ca="1" t="shared" si="249"/>
        <v>71</v>
      </c>
      <c r="AK127" s="93">
        <f ca="1" t="shared" si="250"/>
        <v>47</v>
      </c>
      <c r="AL127" s="93">
        <f ca="1" t="shared" si="251"/>
        <v>3529</v>
      </c>
      <c r="AN127" s="99">
        <v>123</v>
      </c>
      <c r="AO127" s="99">
        <f ca="1">VLOOKUP(AN127,参照表!$A$1:参照表!$C$200,2,0)</f>
        <v>72</v>
      </c>
      <c r="AP127" s="99">
        <f ca="1" t="shared" si="155"/>
        <v>50</v>
      </c>
      <c r="AQ127" s="99">
        <f ca="1" t="shared" si="156"/>
        <v>36</v>
      </c>
      <c r="AR127" s="99">
        <f ca="1" t="shared" si="157"/>
        <v>36</v>
      </c>
      <c r="AS127" s="99">
        <f ca="1" t="shared" si="158"/>
        <v>36</v>
      </c>
      <c r="AT127" s="99">
        <f ca="1" t="shared" si="159"/>
        <v>36</v>
      </c>
      <c r="AU127" s="99">
        <f ca="1" t="shared" si="160"/>
        <v>104</v>
      </c>
      <c r="AV127" s="99">
        <f ca="1" t="shared" si="161"/>
        <v>45</v>
      </c>
      <c r="AW127" s="99">
        <f ca="1" t="shared" si="162"/>
        <v>89</v>
      </c>
      <c r="AX127" s="99">
        <f ca="1" t="shared" si="163"/>
        <v>59</v>
      </c>
      <c r="AY127" s="99">
        <f ca="1" t="shared" si="164"/>
        <v>4440</v>
      </c>
      <c r="BA127" s="105">
        <v>123</v>
      </c>
      <c r="BB127" s="105">
        <f ca="1" t="shared" si="187"/>
        <v>92</v>
      </c>
      <c r="BC127" s="105">
        <f ca="1" t="shared" si="188"/>
        <v>64</v>
      </c>
      <c r="BD127" s="105">
        <f ca="1" t="shared" si="189"/>
        <v>46</v>
      </c>
      <c r="BE127" s="105">
        <f ca="1" t="shared" si="190"/>
        <v>46</v>
      </c>
      <c r="BF127" s="105">
        <f ca="1" t="shared" si="191"/>
        <v>46</v>
      </c>
      <c r="BG127" s="105">
        <f ca="1" t="shared" si="192"/>
        <v>46</v>
      </c>
      <c r="BH127" s="105">
        <f ca="1" t="shared" si="193"/>
        <v>133</v>
      </c>
      <c r="BI127" s="105">
        <f ca="1" t="shared" si="194"/>
        <v>58</v>
      </c>
      <c r="BJ127" s="105">
        <f ca="1" t="shared" si="195"/>
        <v>114</v>
      </c>
      <c r="BK127" s="105">
        <f ca="1" t="shared" si="196"/>
        <v>76</v>
      </c>
      <c r="BL127" s="105">
        <f ca="1" t="shared" si="197"/>
        <v>5692</v>
      </c>
      <c r="BN127" s="111">
        <v>123</v>
      </c>
      <c r="BO127" s="111">
        <f ca="1" t="shared" si="198"/>
        <v>118</v>
      </c>
      <c r="BP127" s="111">
        <f ca="1" t="shared" si="199"/>
        <v>82</v>
      </c>
      <c r="BQ127" s="111">
        <f ca="1" t="shared" si="200"/>
        <v>59</v>
      </c>
      <c r="BR127" s="111">
        <f ca="1" t="shared" si="201"/>
        <v>59</v>
      </c>
      <c r="BS127" s="111">
        <f ca="1" t="shared" si="202"/>
        <v>59</v>
      </c>
      <c r="BT127" s="111">
        <f ca="1" t="shared" si="203"/>
        <v>59</v>
      </c>
      <c r="BU127" s="111">
        <f ca="1" t="shared" si="204"/>
        <v>171</v>
      </c>
      <c r="BV127" s="111">
        <f ca="1" t="shared" si="205"/>
        <v>74</v>
      </c>
      <c r="BW127" s="111">
        <f ca="1" t="shared" si="206"/>
        <v>146</v>
      </c>
      <c r="BX127" s="111">
        <f ca="1" t="shared" si="207"/>
        <v>97</v>
      </c>
      <c r="BY127" s="111">
        <f ca="1" t="shared" si="208"/>
        <v>7286</v>
      </c>
      <c r="CA127" s="117">
        <v>123</v>
      </c>
      <c r="CB127" s="117">
        <f ca="1" t="shared" si="209"/>
        <v>155</v>
      </c>
      <c r="CC127" s="117">
        <f ca="1" t="shared" si="210"/>
        <v>108</v>
      </c>
      <c r="CD127" s="117">
        <f ca="1" t="shared" si="211"/>
        <v>78</v>
      </c>
      <c r="CE127" s="117">
        <f ca="1" t="shared" si="212"/>
        <v>78</v>
      </c>
      <c r="CF127" s="117">
        <f ca="1" t="shared" si="213"/>
        <v>78</v>
      </c>
      <c r="CG127" s="117">
        <f ca="1" t="shared" si="214"/>
        <v>78</v>
      </c>
      <c r="CH127" s="117">
        <f ca="1" t="shared" si="215"/>
        <v>224</v>
      </c>
      <c r="CI127" s="117">
        <f ca="1" t="shared" si="216"/>
        <v>97</v>
      </c>
      <c r="CJ127" s="117">
        <f ca="1" t="shared" si="217"/>
        <v>192</v>
      </c>
      <c r="CK127" s="117">
        <f ca="1" t="shared" si="218"/>
        <v>127</v>
      </c>
      <c r="CL127" s="117">
        <f ca="1" t="shared" si="219"/>
        <v>9563</v>
      </c>
    </row>
    <row r="128" ht="16.5" spans="1:90">
      <c r="A128" s="78">
        <v>124</v>
      </c>
      <c r="B128" s="78">
        <f ca="1" t="shared" si="122"/>
        <v>37</v>
      </c>
      <c r="C128" s="78">
        <f ca="1" t="shared" si="220"/>
        <v>26</v>
      </c>
      <c r="D128" s="78">
        <f ca="1" t="shared" si="221"/>
        <v>18</v>
      </c>
      <c r="E128" s="78">
        <f ca="1" t="shared" si="222"/>
        <v>18</v>
      </c>
      <c r="F128" s="78">
        <f ca="1" t="shared" si="223"/>
        <v>18</v>
      </c>
      <c r="G128" s="78">
        <f ca="1" t="shared" si="224"/>
        <v>18</v>
      </c>
      <c r="H128" s="78">
        <f ca="1" t="shared" si="225"/>
        <v>53</v>
      </c>
      <c r="I128" s="78">
        <f ca="1" t="shared" si="226"/>
        <v>23</v>
      </c>
      <c r="J128" s="78">
        <f ca="1" t="shared" si="227"/>
        <v>46</v>
      </c>
      <c r="K128" s="78">
        <f ca="1" t="shared" si="228"/>
        <v>30</v>
      </c>
      <c r="L128" s="78">
        <f ca="1" t="shared" si="229"/>
        <v>2277</v>
      </c>
      <c r="N128" s="87">
        <v>124</v>
      </c>
      <c r="O128" s="87">
        <f ca="1" t="shared" si="230"/>
        <v>46</v>
      </c>
      <c r="P128" s="87">
        <f ca="1" t="shared" si="231"/>
        <v>32</v>
      </c>
      <c r="Q128" s="87">
        <f ca="1" t="shared" si="232"/>
        <v>23</v>
      </c>
      <c r="R128" s="87">
        <f ca="1" t="shared" si="233"/>
        <v>23</v>
      </c>
      <c r="S128" s="87">
        <f ca="1" t="shared" si="234"/>
        <v>23</v>
      </c>
      <c r="T128" s="87">
        <f ca="1" t="shared" si="235"/>
        <v>23</v>
      </c>
      <c r="U128" s="87">
        <f ca="1" t="shared" si="236"/>
        <v>67</v>
      </c>
      <c r="V128" s="87">
        <f ca="1" t="shared" si="237"/>
        <v>29</v>
      </c>
      <c r="W128" s="87">
        <f ca="1" t="shared" si="238"/>
        <v>57</v>
      </c>
      <c r="X128" s="87">
        <f ca="1" t="shared" si="239"/>
        <v>38</v>
      </c>
      <c r="Y128" s="87">
        <f ca="1" t="shared" si="240"/>
        <v>2846</v>
      </c>
      <c r="AA128" s="93">
        <v>124</v>
      </c>
      <c r="AB128" s="93">
        <f ca="1" t="shared" si="241"/>
        <v>57</v>
      </c>
      <c r="AC128" s="93">
        <f ca="1" t="shared" si="242"/>
        <v>40</v>
      </c>
      <c r="AD128" s="93">
        <f ca="1" t="shared" si="243"/>
        <v>29</v>
      </c>
      <c r="AE128" s="93">
        <f ca="1" t="shared" si="244"/>
        <v>29</v>
      </c>
      <c r="AF128" s="93">
        <f ca="1" t="shared" si="245"/>
        <v>29</v>
      </c>
      <c r="AG128" s="93">
        <f ca="1" t="shared" si="246"/>
        <v>29</v>
      </c>
      <c r="AH128" s="93">
        <f ca="1" t="shared" si="247"/>
        <v>83</v>
      </c>
      <c r="AI128" s="93">
        <f ca="1" t="shared" si="248"/>
        <v>36</v>
      </c>
      <c r="AJ128" s="93">
        <f ca="1" t="shared" si="249"/>
        <v>71</v>
      </c>
      <c r="AK128" s="93">
        <f ca="1" t="shared" si="250"/>
        <v>47</v>
      </c>
      <c r="AL128" s="93">
        <f ca="1" t="shared" si="251"/>
        <v>3529</v>
      </c>
      <c r="AN128" s="99">
        <v>124</v>
      </c>
      <c r="AO128" s="99">
        <f ca="1">VLOOKUP(AN128,参照表!$A$1:参照表!$C$200,2,0)</f>
        <v>72</v>
      </c>
      <c r="AP128" s="99">
        <f ca="1" t="shared" si="155"/>
        <v>50</v>
      </c>
      <c r="AQ128" s="99">
        <f ca="1" t="shared" si="156"/>
        <v>36</v>
      </c>
      <c r="AR128" s="99">
        <f ca="1" t="shared" si="157"/>
        <v>36</v>
      </c>
      <c r="AS128" s="99">
        <f ca="1" t="shared" si="158"/>
        <v>36</v>
      </c>
      <c r="AT128" s="99">
        <f ca="1" t="shared" si="159"/>
        <v>36</v>
      </c>
      <c r="AU128" s="99">
        <f ca="1" t="shared" si="160"/>
        <v>104</v>
      </c>
      <c r="AV128" s="99">
        <f ca="1" t="shared" si="161"/>
        <v>45</v>
      </c>
      <c r="AW128" s="99">
        <f ca="1" t="shared" si="162"/>
        <v>89</v>
      </c>
      <c r="AX128" s="99">
        <f ca="1" t="shared" si="163"/>
        <v>59</v>
      </c>
      <c r="AY128" s="99">
        <f ca="1" t="shared" si="164"/>
        <v>4440</v>
      </c>
      <c r="BA128" s="105">
        <v>124</v>
      </c>
      <c r="BB128" s="105">
        <f ca="1" t="shared" si="187"/>
        <v>92</v>
      </c>
      <c r="BC128" s="105">
        <f ca="1" t="shared" si="188"/>
        <v>64</v>
      </c>
      <c r="BD128" s="105">
        <f ca="1" t="shared" si="189"/>
        <v>46</v>
      </c>
      <c r="BE128" s="105">
        <f ca="1" t="shared" si="190"/>
        <v>46</v>
      </c>
      <c r="BF128" s="105">
        <f ca="1" t="shared" si="191"/>
        <v>46</v>
      </c>
      <c r="BG128" s="105">
        <f ca="1" t="shared" si="192"/>
        <v>46</v>
      </c>
      <c r="BH128" s="105">
        <f ca="1" t="shared" si="193"/>
        <v>133</v>
      </c>
      <c r="BI128" s="105">
        <f ca="1" t="shared" si="194"/>
        <v>58</v>
      </c>
      <c r="BJ128" s="105">
        <f ca="1" t="shared" si="195"/>
        <v>114</v>
      </c>
      <c r="BK128" s="105">
        <f ca="1" t="shared" si="196"/>
        <v>76</v>
      </c>
      <c r="BL128" s="105">
        <f ca="1" t="shared" si="197"/>
        <v>5692</v>
      </c>
      <c r="BN128" s="111">
        <v>124</v>
      </c>
      <c r="BO128" s="111">
        <f ca="1" t="shared" si="198"/>
        <v>118</v>
      </c>
      <c r="BP128" s="111">
        <f ca="1" t="shared" si="199"/>
        <v>82</v>
      </c>
      <c r="BQ128" s="111">
        <f ca="1" t="shared" si="200"/>
        <v>59</v>
      </c>
      <c r="BR128" s="111">
        <f ca="1" t="shared" si="201"/>
        <v>59</v>
      </c>
      <c r="BS128" s="111">
        <f ca="1" t="shared" si="202"/>
        <v>59</v>
      </c>
      <c r="BT128" s="111">
        <f ca="1" t="shared" si="203"/>
        <v>59</v>
      </c>
      <c r="BU128" s="111">
        <f ca="1" t="shared" si="204"/>
        <v>171</v>
      </c>
      <c r="BV128" s="111">
        <f ca="1" t="shared" si="205"/>
        <v>74</v>
      </c>
      <c r="BW128" s="111">
        <f ca="1" t="shared" si="206"/>
        <v>146</v>
      </c>
      <c r="BX128" s="111">
        <f ca="1" t="shared" si="207"/>
        <v>97</v>
      </c>
      <c r="BY128" s="111">
        <f ca="1" t="shared" si="208"/>
        <v>7286</v>
      </c>
      <c r="CA128" s="117">
        <v>124</v>
      </c>
      <c r="CB128" s="117">
        <f ca="1" t="shared" si="209"/>
        <v>155</v>
      </c>
      <c r="CC128" s="117">
        <f ca="1" t="shared" si="210"/>
        <v>108</v>
      </c>
      <c r="CD128" s="117">
        <f ca="1" t="shared" si="211"/>
        <v>78</v>
      </c>
      <c r="CE128" s="117">
        <f ca="1" t="shared" si="212"/>
        <v>78</v>
      </c>
      <c r="CF128" s="117">
        <f ca="1" t="shared" si="213"/>
        <v>78</v>
      </c>
      <c r="CG128" s="117">
        <f ca="1" t="shared" si="214"/>
        <v>78</v>
      </c>
      <c r="CH128" s="117">
        <f ca="1" t="shared" si="215"/>
        <v>224</v>
      </c>
      <c r="CI128" s="117">
        <f ca="1" t="shared" si="216"/>
        <v>97</v>
      </c>
      <c r="CJ128" s="117">
        <f ca="1" t="shared" si="217"/>
        <v>192</v>
      </c>
      <c r="CK128" s="117">
        <f ca="1" t="shared" si="218"/>
        <v>127</v>
      </c>
      <c r="CL128" s="117">
        <f ca="1" t="shared" si="219"/>
        <v>9563</v>
      </c>
    </row>
    <row r="129" ht="16.5" spans="1:90">
      <c r="A129" s="78">
        <v>125</v>
      </c>
      <c r="B129" s="78">
        <f ca="1" t="shared" si="122"/>
        <v>38</v>
      </c>
      <c r="C129" s="78">
        <f ca="1" t="shared" si="220"/>
        <v>27</v>
      </c>
      <c r="D129" s="78">
        <f ca="1" t="shared" si="221"/>
        <v>19</v>
      </c>
      <c r="E129" s="78">
        <f ca="1" t="shared" si="222"/>
        <v>19</v>
      </c>
      <c r="F129" s="78">
        <f ca="1" t="shared" si="223"/>
        <v>19</v>
      </c>
      <c r="G129" s="78">
        <f ca="1" t="shared" si="224"/>
        <v>19</v>
      </c>
      <c r="H129" s="78">
        <f ca="1" t="shared" si="225"/>
        <v>55</v>
      </c>
      <c r="I129" s="78">
        <f ca="1" t="shared" si="226"/>
        <v>24</v>
      </c>
      <c r="J129" s="78">
        <f ca="1" t="shared" si="227"/>
        <v>48</v>
      </c>
      <c r="K129" s="78">
        <f ca="1" t="shared" si="228"/>
        <v>32</v>
      </c>
      <c r="L129" s="78">
        <f ca="1" t="shared" si="229"/>
        <v>2372</v>
      </c>
      <c r="N129" s="87">
        <v>125</v>
      </c>
      <c r="O129" s="87">
        <f ca="1" t="shared" si="230"/>
        <v>48</v>
      </c>
      <c r="P129" s="87">
        <f ca="1" t="shared" si="231"/>
        <v>34</v>
      </c>
      <c r="Q129" s="87">
        <f ca="1" t="shared" si="232"/>
        <v>24</v>
      </c>
      <c r="R129" s="87">
        <f ca="1" t="shared" si="233"/>
        <v>24</v>
      </c>
      <c r="S129" s="87">
        <f ca="1" t="shared" si="234"/>
        <v>24</v>
      </c>
      <c r="T129" s="87">
        <f ca="1" t="shared" si="235"/>
        <v>24</v>
      </c>
      <c r="U129" s="87">
        <f ca="1" t="shared" si="236"/>
        <v>69</v>
      </c>
      <c r="V129" s="87">
        <f ca="1" t="shared" si="237"/>
        <v>29</v>
      </c>
      <c r="W129" s="87">
        <f ca="1" t="shared" si="238"/>
        <v>60</v>
      </c>
      <c r="X129" s="87">
        <f ca="1" t="shared" si="239"/>
        <v>40</v>
      </c>
      <c r="Y129" s="87">
        <f ca="1" t="shared" si="240"/>
        <v>2965</v>
      </c>
      <c r="AA129" s="93">
        <v>125</v>
      </c>
      <c r="AB129" s="93">
        <f ca="1" t="shared" si="241"/>
        <v>60</v>
      </c>
      <c r="AC129" s="93">
        <f ca="1" t="shared" si="242"/>
        <v>42</v>
      </c>
      <c r="AD129" s="93">
        <f ca="1" t="shared" si="243"/>
        <v>30</v>
      </c>
      <c r="AE129" s="93">
        <f ca="1" t="shared" si="244"/>
        <v>30</v>
      </c>
      <c r="AF129" s="93">
        <f ca="1" t="shared" si="245"/>
        <v>30</v>
      </c>
      <c r="AG129" s="93">
        <f ca="1" t="shared" si="246"/>
        <v>30</v>
      </c>
      <c r="AH129" s="93">
        <f ca="1" t="shared" si="247"/>
        <v>86</v>
      </c>
      <c r="AI129" s="93">
        <f ca="1" t="shared" si="248"/>
        <v>37</v>
      </c>
      <c r="AJ129" s="93">
        <f ca="1" t="shared" si="249"/>
        <v>74</v>
      </c>
      <c r="AK129" s="93">
        <f ca="1" t="shared" si="250"/>
        <v>49</v>
      </c>
      <c r="AL129" s="93">
        <f ca="1" t="shared" si="251"/>
        <v>3676</v>
      </c>
      <c r="AN129" s="99">
        <v>125</v>
      </c>
      <c r="AO129" s="99">
        <f ca="1">VLOOKUP(AN129,参照表!$A$1:参照表!$C$200,2,0)</f>
        <v>75</v>
      </c>
      <c r="AP129" s="99">
        <f ca="1" t="shared" si="155"/>
        <v>53</v>
      </c>
      <c r="AQ129" s="99">
        <f ca="1" t="shared" si="156"/>
        <v>38</v>
      </c>
      <c r="AR129" s="99">
        <f ca="1" t="shared" si="157"/>
        <v>38</v>
      </c>
      <c r="AS129" s="99">
        <f ca="1" t="shared" si="158"/>
        <v>38</v>
      </c>
      <c r="AT129" s="99">
        <f ca="1" t="shared" si="159"/>
        <v>38</v>
      </c>
      <c r="AU129" s="99">
        <f ca="1" t="shared" si="160"/>
        <v>108</v>
      </c>
      <c r="AV129" s="99">
        <f ca="1" t="shared" si="161"/>
        <v>46</v>
      </c>
      <c r="AW129" s="99">
        <f ca="1" t="shared" si="162"/>
        <v>93</v>
      </c>
      <c r="AX129" s="99">
        <f ca="1" t="shared" si="163"/>
        <v>62</v>
      </c>
      <c r="AY129" s="99">
        <f ca="1" t="shared" si="164"/>
        <v>4625</v>
      </c>
      <c r="BA129" s="105">
        <v>125</v>
      </c>
      <c r="BB129" s="105">
        <f ca="1" t="shared" si="187"/>
        <v>96</v>
      </c>
      <c r="BC129" s="105">
        <f ca="1" t="shared" si="188"/>
        <v>68</v>
      </c>
      <c r="BD129" s="105">
        <f ca="1" t="shared" si="189"/>
        <v>49</v>
      </c>
      <c r="BE129" s="105">
        <f ca="1" t="shared" si="190"/>
        <v>49</v>
      </c>
      <c r="BF129" s="105">
        <f ca="1" t="shared" si="191"/>
        <v>49</v>
      </c>
      <c r="BG129" s="105">
        <f ca="1" t="shared" si="192"/>
        <v>49</v>
      </c>
      <c r="BH129" s="105">
        <f ca="1" t="shared" si="193"/>
        <v>138</v>
      </c>
      <c r="BI129" s="105">
        <f ca="1" t="shared" si="194"/>
        <v>59</v>
      </c>
      <c r="BJ129" s="105">
        <f ca="1" t="shared" si="195"/>
        <v>119</v>
      </c>
      <c r="BK129" s="105">
        <f ca="1" t="shared" si="196"/>
        <v>79</v>
      </c>
      <c r="BL129" s="105">
        <f ca="1" t="shared" si="197"/>
        <v>5929</v>
      </c>
      <c r="BN129" s="111">
        <v>125</v>
      </c>
      <c r="BO129" s="111">
        <f ca="1" t="shared" si="198"/>
        <v>123</v>
      </c>
      <c r="BP129" s="111">
        <f ca="1" t="shared" si="199"/>
        <v>87</v>
      </c>
      <c r="BQ129" s="111">
        <f ca="1" t="shared" si="200"/>
        <v>62</v>
      </c>
      <c r="BR129" s="111">
        <f ca="1" t="shared" si="201"/>
        <v>62</v>
      </c>
      <c r="BS129" s="111">
        <f ca="1" t="shared" si="202"/>
        <v>62</v>
      </c>
      <c r="BT129" s="111">
        <f ca="1" t="shared" si="203"/>
        <v>62</v>
      </c>
      <c r="BU129" s="111">
        <f ca="1" t="shared" si="204"/>
        <v>177</v>
      </c>
      <c r="BV129" s="111">
        <f ca="1" t="shared" si="205"/>
        <v>75</v>
      </c>
      <c r="BW129" s="111">
        <f ca="1" t="shared" si="206"/>
        <v>153</v>
      </c>
      <c r="BX129" s="111">
        <f ca="1" t="shared" si="207"/>
        <v>102</v>
      </c>
      <c r="BY129" s="111">
        <f ca="1" t="shared" si="208"/>
        <v>7590</v>
      </c>
      <c r="CA129" s="117">
        <v>125</v>
      </c>
      <c r="CB129" s="117">
        <f ca="1" t="shared" si="209"/>
        <v>162</v>
      </c>
      <c r="CC129" s="117">
        <f ca="1" t="shared" si="210"/>
        <v>114</v>
      </c>
      <c r="CD129" s="117">
        <f ca="1" t="shared" si="211"/>
        <v>82</v>
      </c>
      <c r="CE129" s="117">
        <f ca="1" t="shared" si="212"/>
        <v>82</v>
      </c>
      <c r="CF129" s="117">
        <f ca="1" t="shared" si="213"/>
        <v>82</v>
      </c>
      <c r="CG129" s="117">
        <f ca="1" t="shared" si="214"/>
        <v>82</v>
      </c>
      <c r="CH129" s="117">
        <f ca="1" t="shared" si="215"/>
        <v>233</v>
      </c>
      <c r="CI129" s="117">
        <f ca="1" t="shared" si="216"/>
        <v>99</v>
      </c>
      <c r="CJ129" s="117">
        <f ca="1" t="shared" si="217"/>
        <v>200</v>
      </c>
      <c r="CK129" s="117">
        <f ca="1" t="shared" si="218"/>
        <v>134</v>
      </c>
      <c r="CL129" s="117">
        <f ca="1" t="shared" si="219"/>
        <v>9962</v>
      </c>
    </row>
    <row r="130" ht="16.5" spans="1:90">
      <c r="A130" s="78">
        <v>126</v>
      </c>
      <c r="B130" s="78">
        <f ca="1" t="shared" si="122"/>
        <v>38</v>
      </c>
      <c r="C130" s="78">
        <f ca="1" t="shared" si="220"/>
        <v>27</v>
      </c>
      <c r="D130" s="78">
        <f ca="1" t="shared" si="221"/>
        <v>19</v>
      </c>
      <c r="E130" s="78">
        <f ca="1" t="shared" si="222"/>
        <v>19</v>
      </c>
      <c r="F130" s="78">
        <f ca="1" t="shared" si="223"/>
        <v>19</v>
      </c>
      <c r="G130" s="78">
        <f ca="1" t="shared" si="224"/>
        <v>19</v>
      </c>
      <c r="H130" s="78">
        <f ca="1" t="shared" si="225"/>
        <v>55</v>
      </c>
      <c r="I130" s="78">
        <f ca="1" t="shared" si="226"/>
        <v>24</v>
      </c>
      <c r="J130" s="78">
        <f ca="1" t="shared" si="227"/>
        <v>48</v>
      </c>
      <c r="K130" s="78">
        <f ca="1" t="shared" si="228"/>
        <v>32</v>
      </c>
      <c r="L130" s="78">
        <f ca="1" t="shared" si="229"/>
        <v>2372</v>
      </c>
      <c r="N130" s="87">
        <v>126</v>
      </c>
      <c r="O130" s="87">
        <f ca="1" t="shared" si="230"/>
        <v>48</v>
      </c>
      <c r="P130" s="87">
        <f ca="1" t="shared" si="231"/>
        <v>34</v>
      </c>
      <c r="Q130" s="87">
        <f ca="1" t="shared" si="232"/>
        <v>24</v>
      </c>
      <c r="R130" s="87">
        <f ca="1" t="shared" si="233"/>
        <v>24</v>
      </c>
      <c r="S130" s="87">
        <f ca="1" t="shared" si="234"/>
        <v>24</v>
      </c>
      <c r="T130" s="87">
        <f ca="1" t="shared" si="235"/>
        <v>24</v>
      </c>
      <c r="U130" s="87">
        <f ca="1" t="shared" si="236"/>
        <v>69</v>
      </c>
      <c r="V130" s="87">
        <f ca="1" t="shared" si="237"/>
        <v>29</v>
      </c>
      <c r="W130" s="87">
        <f ca="1" t="shared" si="238"/>
        <v>60</v>
      </c>
      <c r="X130" s="87">
        <f ca="1" t="shared" si="239"/>
        <v>40</v>
      </c>
      <c r="Y130" s="87">
        <f ca="1" t="shared" si="240"/>
        <v>2965</v>
      </c>
      <c r="AA130" s="93">
        <v>126</v>
      </c>
      <c r="AB130" s="93">
        <f ca="1" t="shared" si="241"/>
        <v>60</v>
      </c>
      <c r="AC130" s="93">
        <f ca="1" t="shared" si="242"/>
        <v>42</v>
      </c>
      <c r="AD130" s="93">
        <f ca="1" t="shared" si="243"/>
        <v>30</v>
      </c>
      <c r="AE130" s="93">
        <f ca="1" t="shared" si="244"/>
        <v>30</v>
      </c>
      <c r="AF130" s="93">
        <f ca="1" t="shared" si="245"/>
        <v>30</v>
      </c>
      <c r="AG130" s="93">
        <f ca="1" t="shared" si="246"/>
        <v>30</v>
      </c>
      <c r="AH130" s="93">
        <f ca="1" t="shared" si="247"/>
        <v>86</v>
      </c>
      <c r="AI130" s="93">
        <f ca="1" t="shared" si="248"/>
        <v>37</v>
      </c>
      <c r="AJ130" s="93">
        <f ca="1" t="shared" si="249"/>
        <v>74</v>
      </c>
      <c r="AK130" s="93">
        <f ca="1" t="shared" si="250"/>
        <v>49</v>
      </c>
      <c r="AL130" s="93">
        <f ca="1" t="shared" si="251"/>
        <v>3676</v>
      </c>
      <c r="AN130" s="99">
        <v>126</v>
      </c>
      <c r="AO130" s="99">
        <f ca="1">VLOOKUP(AN130,参照表!$A$1:参照表!$C$200,2,0)</f>
        <v>75</v>
      </c>
      <c r="AP130" s="99">
        <f ca="1" t="shared" si="155"/>
        <v>53</v>
      </c>
      <c r="AQ130" s="99">
        <f ca="1" t="shared" si="156"/>
        <v>38</v>
      </c>
      <c r="AR130" s="99">
        <f ca="1" t="shared" si="157"/>
        <v>38</v>
      </c>
      <c r="AS130" s="99">
        <f ca="1" t="shared" si="158"/>
        <v>38</v>
      </c>
      <c r="AT130" s="99">
        <f ca="1" t="shared" si="159"/>
        <v>38</v>
      </c>
      <c r="AU130" s="99">
        <f ca="1" t="shared" si="160"/>
        <v>108</v>
      </c>
      <c r="AV130" s="99">
        <f ca="1" t="shared" si="161"/>
        <v>46</v>
      </c>
      <c r="AW130" s="99">
        <f ca="1" t="shared" si="162"/>
        <v>93</v>
      </c>
      <c r="AX130" s="99">
        <f ca="1" t="shared" si="163"/>
        <v>62</v>
      </c>
      <c r="AY130" s="99">
        <f ca="1" t="shared" si="164"/>
        <v>4625</v>
      </c>
      <c r="BA130" s="105">
        <v>126</v>
      </c>
      <c r="BB130" s="105">
        <f ca="1" t="shared" si="187"/>
        <v>96</v>
      </c>
      <c r="BC130" s="105">
        <f ca="1" t="shared" si="188"/>
        <v>68</v>
      </c>
      <c r="BD130" s="105">
        <f ca="1" t="shared" si="189"/>
        <v>49</v>
      </c>
      <c r="BE130" s="105">
        <f ca="1" t="shared" si="190"/>
        <v>49</v>
      </c>
      <c r="BF130" s="105">
        <f ca="1" t="shared" si="191"/>
        <v>49</v>
      </c>
      <c r="BG130" s="105">
        <f ca="1" t="shared" si="192"/>
        <v>49</v>
      </c>
      <c r="BH130" s="105">
        <f ca="1" t="shared" si="193"/>
        <v>138</v>
      </c>
      <c r="BI130" s="105">
        <f ca="1" t="shared" si="194"/>
        <v>59</v>
      </c>
      <c r="BJ130" s="105">
        <f ca="1" t="shared" si="195"/>
        <v>119</v>
      </c>
      <c r="BK130" s="105">
        <f ca="1" t="shared" si="196"/>
        <v>79</v>
      </c>
      <c r="BL130" s="105">
        <f ca="1" t="shared" si="197"/>
        <v>5929</v>
      </c>
      <c r="BN130" s="111">
        <v>126</v>
      </c>
      <c r="BO130" s="111">
        <f ca="1" t="shared" si="198"/>
        <v>123</v>
      </c>
      <c r="BP130" s="111">
        <f ca="1" t="shared" si="199"/>
        <v>87</v>
      </c>
      <c r="BQ130" s="111">
        <f ca="1" t="shared" si="200"/>
        <v>62</v>
      </c>
      <c r="BR130" s="111">
        <f ca="1" t="shared" si="201"/>
        <v>62</v>
      </c>
      <c r="BS130" s="111">
        <f ca="1" t="shared" si="202"/>
        <v>62</v>
      </c>
      <c r="BT130" s="111">
        <f ca="1" t="shared" si="203"/>
        <v>62</v>
      </c>
      <c r="BU130" s="111">
        <f ca="1" t="shared" si="204"/>
        <v>177</v>
      </c>
      <c r="BV130" s="111">
        <f ca="1" t="shared" si="205"/>
        <v>75</v>
      </c>
      <c r="BW130" s="111">
        <f ca="1" t="shared" si="206"/>
        <v>153</v>
      </c>
      <c r="BX130" s="111">
        <f ca="1" t="shared" si="207"/>
        <v>102</v>
      </c>
      <c r="BY130" s="111">
        <f ca="1" t="shared" si="208"/>
        <v>7590</v>
      </c>
      <c r="CA130" s="117">
        <v>126</v>
      </c>
      <c r="CB130" s="117">
        <f ca="1" t="shared" si="209"/>
        <v>162</v>
      </c>
      <c r="CC130" s="117">
        <f ca="1" t="shared" si="210"/>
        <v>114</v>
      </c>
      <c r="CD130" s="117">
        <f ca="1" t="shared" si="211"/>
        <v>82</v>
      </c>
      <c r="CE130" s="117">
        <f ca="1" t="shared" si="212"/>
        <v>82</v>
      </c>
      <c r="CF130" s="117">
        <f ca="1" t="shared" si="213"/>
        <v>82</v>
      </c>
      <c r="CG130" s="117">
        <f ca="1" t="shared" si="214"/>
        <v>82</v>
      </c>
      <c r="CH130" s="117">
        <f ca="1" t="shared" si="215"/>
        <v>233</v>
      </c>
      <c r="CI130" s="117">
        <f ca="1" t="shared" si="216"/>
        <v>99</v>
      </c>
      <c r="CJ130" s="117">
        <f ca="1" t="shared" si="217"/>
        <v>200</v>
      </c>
      <c r="CK130" s="117">
        <f ca="1" t="shared" si="218"/>
        <v>134</v>
      </c>
      <c r="CL130" s="117">
        <f ca="1" t="shared" si="219"/>
        <v>9962</v>
      </c>
    </row>
    <row r="131" ht="16.5" spans="1:90">
      <c r="A131" s="78">
        <v>127</v>
      </c>
      <c r="B131" s="78">
        <f ca="1" t="shared" si="122"/>
        <v>38</v>
      </c>
      <c r="C131" s="78">
        <f ca="1" t="shared" si="220"/>
        <v>27</v>
      </c>
      <c r="D131" s="78">
        <f ca="1" t="shared" si="221"/>
        <v>19</v>
      </c>
      <c r="E131" s="78">
        <f ca="1" t="shared" si="222"/>
        <v>19</v>
      </c>
      <c r="F131" s="78">
        <f ca="1" t="shared" si="223"/>
        <v>19</v>
      </c>
      <c r="G131" s="78">
        <f ca="1" t="shared" si="224"/>
        <v>19</v>
      </c>
      <c r="H131" s="78">
        <f ca="1" t="shared" si="225"/>
        <v>55</v>
      </c>
      <c r="I131" s="78">
        <f ca="1" t="shared" si="226"/>
        <v>24</v>
      </c>
      <c r="J131" s="78">
        <f ca="1" t="shared" si="227"/>
        <v>48</v>
      </c>
      <c r="K131" s="78">
        <f ca="1" t="shared" si="228"/>
        <v>32</v>
      </c>
      <c r="L131" s="78">
        <f ca="1" t="shared" si="229"/>
        <v>2372</v>
      </c>
      <c r="N131" s="87">
        <v>127</v>
      </c>
      <c r="O131" s="87">
        <f ca="1" t="shared" si="230"/>
        <v>48</v>
      </c>
      <c r="P131" s="87">
        <f ca="1" t="shared" si="231"/>
        <v>34</v>
      </c>
      <c r="Q131" s="87">
        <f ca="1" t="shared" si="232"/>
        <v>24</v>
      </c>
      <c r="R131" s="87">
        <f ca="1" t="shared" si="233"/>
        <v>24</v>
      </c>
      <c r="S131" s="87">
        <f ca="1" t="shared" si="234"/>
        <v>24</v>
      </c>
      <c r="T131" s="87">
        <f ca="1" t="shared" si="235"/>
        <v>24</v>
      </c>
      <c r="U131" s="87">
        <f ca="1" t="shared" si="236"/>
        <v>69</v>
      </c>
      <c r="V131" s="87">
        <f ca="1" t="shared" si="237"/>
        <v>29</v>
      </c>
      <c r="W131" s="87">
        <f ca="1" t="shared" si="238"/>
        <v>60</v>
      </c>
      <c r="X131" s="87">
        <f ca="1" t="shared" si="239"/>
        <v>40</v>
      </c>
      <c r="Y131" s="87">
        <f ca="1" t="shared" si="240"/>
        <v>2965</v>
      </c>
      <c r="AA131" s="93">
        <v>127</v>
      </c>
      <c r="AB131" s="93">
        <f ca="1" t="shared" si="241"/>
        <v>60</v>
      </c>
      <c r="AC131" s="93">
        <f ca="1" t="shared" si="242"/>
        <v>42</v>
      </c>
      <c r="AD131" s="93">
        <f ca="1" t="shared" si="243"/>
        <v>30</v>
      </c>
      <c r="AE131" s="93">
        <f ca="1" t="shared" si="244"/>
        <v>30</v>
      </c>
      <c r="AF131" s="93">
        <f ca="1" t="shared" si="245"/>
        <v>30</v>
      </c>
      <c r="AG131" s="93">
        <f ca="1" t="shared" si="246"/>
        <v>30</v>
      </c>
      <c r="AH131" s="93">
        <f ca="1" t="shared" si="247"/>
        <v>86</v>
      </c>
      <c r="AI131" s="93">
        <f ca="1" t="shared" si="248"/>
        <v>37</v>
      </c>
      <c r="AJ131" s="93">
        <f ca="1" t="shared" si="249"/>
        <v>74</v>
      </c>
      <c r="AK131" s="93">
        <f ca="1" t="shared" si="250"/>
        <v>49</v>
      </c>
      <c r="AL131" s="93">
        <f ca="1" t="shared" si="251"/>
        <v>3676</v>
      </c>
      <c r="AN131" s="99">
        <v>127</v>
      </c>
      <c r="AO131" s="99">
        <f ca="1">VLOOKUP(AN131,参照表!$A$1:参照表!$C$200,2,0)</f>
        <v>75</v>
      </c>
      <c r="AP131" s="99">
        <f ca="1" t="shared" si="155"/>
        <v>53</v>
      </c>
      <c r="AQ131" s="99">
        <f ca="1" t="shared" si="156"/>
        <v>38</v>
      </c>
      <c r="AR131" s="99">
        <f ca="1" t="shared" si="157"/>
        <v>38</v>
      </c>
      <c r="AS131" s="99">
        <f ca="1" t="shared" si="158"/>
        <v>38</v>
      </c>
      <c r="AT131" s="99">
        <f ca="1" t="shared" si="159"/>
        <v>38</v>
      </c>
      <c r="AU131" s="99">
        <f ca="1" t="shared" si="160"/>
        <v>108</v>
      </c>
      <c r="AV131" s="99">
        <f ca="1" t="shared" si="161"/>
        <v>46</v>
      </c>
      <c r="AW131" s="99">
        <f ca="1" t="shared" si="162"/>
        <v>93</v>
      </c>
      <c r="AX131" s="99">
        <f ca="1" t="shared" si="163"/>
        <v>62</v>
      </c>
      <c r="AY131" s="99">
        <f ca="1" t="shared" si="164"/>
        <v>4625</v>
      </c>
      <c r="BA131" s="105">
        <v>127</v>
      </c>
      <c r="BB131" s="105">
        <f ca="1" t="shared" si="187"/>
        <v>96</v>
      </c>
      <c r="BC131" s="105">
        <f ca="1" t="shared" si="188"/>
        <v>68</v>
      </c>
      <c r="BD131" s="105">
        <f ca="1" t="shared" si="189"/>
        <v>49</v>
      </c>
      <c r="BE131" s="105">
        <f ca="1" t="shared" si="190"/>
        <v>49</v>
      </c>
      <c r="BF131" s="105">
        <f ca="1" t="shared" si="191"/>
        <v>49</v>
      </c>
      <c r="BG131" s="105">
        <f ca="1" t="shared" si="192"/>
        <v>49</v>
      </c>
      <c r="BH131" s="105">
        <f ca="1" t="shared" si="193"/>
        <v>138</v>
      </c>
      <c r="BI131" s="105">
        <f ca="1" t="shared" si="194"/>
        <v>59</v>
      </c>
      <c r="BJ131" s="105">
        <f ca="1" t="shared" si="195"/>
        <v>119</v>
      </c>
      <c r="BK131" s="105">
        <f ca="1" t="shared" si="196"/>
        <v>79</v>
      </c>
      <c r="BL131" s="105">
        <f ca="1" t="shared" si="197"/>
        <v>5929</v>
      </c>
      <c r="BN131" s="111">
        <v>127</v>
      </c>
      <c r="BO131" s="111">
        <f ca="1" t="shared" si="198"/>
        <v>123</v>
      </c>
      <c r="BP131" s="111">
        <f ca="1" t="shared" si="199"/>
        <v>87</v>
      </c>
      <c r="BQ131" s="111">
        <f ca="1" t="shared" si="200"/>
        <v>62</v>
      </c>
      <c r="BR131" s="111">
        <f ca="1" t="shared" si="201"/>
        <v>62</v>
      </c>
      <c r="BS131" s="111">
        <f ca="1" t="shared" si="202"/>
        <v>62</v>
      </c>
      <c r="BT131" s="111">
        <f ca="1" t="shared" si="203"/>
        <v>62</v>
      </c>
      <c r="BU131" s="111">
        <f ca="1" t="shared" si="204"/>
        <v>177</v>
      </c>
      <c r="BV131" s="111">
        <f ca="1" t="shared" si="205"/>
        <v>75</v>
      </c>
      <c r="BW131" s="111">
        <f ca="1" t="shared" si="206"/>
        <v>153</v>
      </c>
      <c r="BX131" s="111">
        <f ca="1" t="shared" si="207"/>
        <v>102</v>
      </c>
      <c r="BY131" s="111">
        <f ca="1" t="shared" si="208"/>
        <v>7590</v>
      </c>
      <c r="CA131" s="117">
        <v>127</v>
      </c>
      <c r="CB131" s="117">
        <f ca="1" t="shared" si="209"/>
        <v>162</v>
      </c>
      <c r="CC131" s="117">
        <f ca="1" t="shared" si="210"/>
        <v>114</v>
      </c>
      <c r="CD131" s="117">
        <f ca="1" t="shared" si="211"/>
        <v>82</v>
      </c>
      <c r="CE131" s="117">
        <f ca="1" t="shared" si="212"/>
        <v>82</v>
      </c>
      <c r="CF131" s="117">
        <f ca="1" t="shared" si="213"/>
        <v>82</v>
      </c>
      <c r="CG131" s="117">
        <f ca="1" t="shared" si="214"/>
        <v>82</v>
      </c>
      <c r="CH131" s="117">
        <f ca="1" t="shared" si="215"/>
        <v>233</v>
      </c>
      <c r="CI131" s="117">
        <f ca="1" t="shared" si="216"/>
        <v>99</v>
      </c>
      <c r="CJ131" s="117">
        <f ca="1" t="shared" si="217"/>
        <v>200</v>
      </c>
      <c r="CK131" s="117">
        <f ca="1" t="shared" si="218"/>
        <v>134</v>
      </c>
      <c r="CL131" s="117">
        <f ca="1" t="shared" si="219"/>
        <v>9962</v>
      </c>
    </row>
    <row r="132" ht="16.5" spans="1:90">
      <c r="A132" s="78">
        <v>128</v>
      </c>
      <c r="B132" s="78">
        <f ca="1" t="shared" si="122"/>
        <v>38</v>
      </c>
      <c r="C132" s="78">
        <f ca="1" t="shared" si="220"/>
        <v>27</v>
      </c>
      <c r="D132" s="78">
        <f ca="1" t="shared" si="221"/>
        <v>19</v>
      </c>
      <c r="E132" s="78">
        <f ca="1" t="shared" si="222"/>
        <v>19</v>
      </c>
      <c r="F132" s="78">
        <f ca="1" t="shared" si="223"/>
        <v>19</v>
      </c>
      <c r="G132" s="78">
        <f ca="1" t="shared" si="224"/>
        <v>19</v>
      </c>
      <c r="H132" s="78">
        <f ca="1" t="shared" si="225"/>
        <v>55</v>
      </c>
      <c r="I132" s="78">
        <f ca="1" t="shared" si="226"/>
        <v>24</v>
      </c>
      <c r="J132" s="78">
        <f ca="1" t="shared" si="227"/>
        <v>48</v>
      </c>
      <c r="K132" s="78">
        <f ca="1" t="shared" si="228"/>
        <v>32</v>
      </c>
      <c r="L132" s="78">
        <f ca="1" t="shared" si="229"/>
        <v>2372</v>
      </c>
      <c r="N132" s="87">
        <v>128</v>
      </c>
      <c r="O132" s="87">
        <f ca="1" t="shared" si="230"/>
        <v>48</v>
      </c>
      <c r="P132" s="87">
        <f ca="1" t="shared" si="231"/>
        <v>34</v>
      </c>
      <c r="Q132" s="87">
        <f ca="1" t="shared" si="232"/>
        <v>24</v>
      </c>
      <c r="R132" s="87">
        <f ca="1" t="shared" si="233"/>
        <v>24</v>
      </c>
      <c r="S132" s="87">
        <f ca="1" t="shared" si="234"/>
        <v>24</v>
      </c>
      <c r="T132" s="87">
        <f ca="1" t="shared" si="235"/>
        <v>24</v>
      </c>
      <c r="U132" s="87">
        <f ca="1" t="shared" si="236"/>
        <v>69</v>
      </c>
      <c r="V132" s="87">
        <f ca="1" t="shared" si="237"/>
        <v>29</v>
      </c>
      <c r="W132" s="87">
        <f ca="1" t="shared" si="238"/>
        <v>60</v>
      </c>
      <c r="X132" s="87">
        <f ca="1" t="shared" si="239"/>
        <v>40</v>
      </c>
      <c r="Y132" s="87">
        <f ca="1" t="shared" si="240"/>
        <v>2965</v>
      </c>
      <c r="AA132" s="93">
        <v>128</v>
      </c>
      <c r="AB132" s="93">
        <f ca="1" t="shared" si="241"/>
        <v>60</v>
      </c>
      <c r="AC132" s="93">
        <f ca="1" t="shared" si="242"/>
        <v>42</v>
      </c>
      <c r="AD132" s="93">
        <f ca="1" t="shared" si="243"/>
        <v>30</v>
      </c>
      <c r="AE132" s="93">
        <f ca="1" t="shared" si="244"/>
        <v>30</v>
      </c>
      <c r="AF132" s="93">
        <f ca="1" t="shared" si="245"/>
        <v>30</v>
      </c>
      <c r="AG132" s="93">
        <f ca="1" t="shared" si="246"/>
        <v>30</v>
      </c>
      <c r="AH132" s="93">
        <f ca="1" t="shared" si="247"/>
        <v>86</v>
      </c>
      <c r="AI132" s="93">
        <f ca="1" t="shared" si="248"/>
        <v>37</v>
      </c>
      <c r="AJ132" s="93">
        <f ca="1" t="shared" si="249"/>
        <v>74</v>
      </c>
      <c r="AK132" s="93">
        <f ca="1" t="shared" si="250"/>
        <v>49</v>
      </c>
      <c r="AL132" s="93">
        <f ca="1" t="shared" si="251"/>
        <v>3676</v>
      </c>
      <c r="AN132" s="99">
        <v>128</v>
      </c>
      <c r="AO132" s="99">
        <f ca="1">VLOOKUP(AN132,参照表!$A$1:参照表!$C$200,2,0)</f>
        <v>75</v>
      </c>
      <c r="AP132" s="99">
        <f ca="1" t="shared" si="155"/>
        <v>53</v>
      </c>
      <c r="AQ132" s="99">
        <f ca="1" t="shared" si="156"/>
        <v>38</v>
      </c>
      <c r="AR132" s="99">
        <f ca="1" t="shared" si="157"/>
        <v>38</v>
      </c>
      <c r="AS132" s="99">
        <f ca="1" t="shared" si="158"/>
        <v>38</v>
      </c>
      <c r="AT132" s="99">
        <f ca="1" t="shared" si="159"/>
        <v>38</v>
      </c>
      <c r="AU132" s="99">
        <f ca="1" t="shared" si="160"/>
        <v>108</v>
      </c>
      <c r="AV132" s="99">
        <f ca="1" t="shared" si="161"/>
        <v>46</v>
      </c>
      <c r="AW132" s="99">
        <f ca="1" t="shared" si="162"/>
        <v>93</v>
      </c>
      <c r="AX132" s="99">
        <f ca="1" t="shared" si="163"/>
        <v>62</v>
      </c>
      <c r="AY132" s="99">
        <f ca="1" t="shared" si="164"/>
        <v>4625</v>
      </c>
      <c r="BA132" s="105">
        <v>128</v>
      </c>
      <c r="BB132" s="105">
        <f ca="1" t="shared" si="187"/>
        <v>96</v>
      </c>
      <c r="BC132" s="105">
        <f ca="1" t="shared" si="188"/>
        <v>68</v>
      </c>
      <c r="BD132" s="105">
        <f ca="1" t="shared" si="189"/>
        <v>49</v>
      </c>
      <c r="BE132" s="105">
        <f ca="1" t="shared" si="190"/>
        <v>49</v>
      </c>
      <c r="BF132" s="105">
        <f ca="1" t="shared" si="191"/>
        <v>49</v>
      </c>
      <c r="BG132" s="105">
        <f ca="1" t="shared" si="192"/>
        <v>49</v>
      </c>
      <c r="BH132" s="105">
        <f ca="1" t="shared" si="193"/>
        <v>138</v>
      </c>
      <c r="BI132" s="105">
        <f ca="1" t="shared" si="194"/>
        <v>59</v>
      </c>
      <c r="BJ132" s="105">
        <f ca="1" t="shared" si="195"/>
        <v>119</v>
      </c>
      <c r="BK132" s="105">
        <f ca="1" t="shared" si="196"/>
        <v>79</v>
      </c>
      <c r="BL132" s="105">
        <f ca="1" t="shared" si="197"/>
        <v>5929</v>
      </c>
      <c r="BN132" s="111">
        <v>128</v>
      </c>
      <c r="BO132" s="111">
        <f ca="1" t="shared" si="198"/>
        <v>123</v>
      </c>
      <c r="BP132" s="111">
        <f ca="1" t="shared" si="199"/>
        <v>87</v>
      </c>
      <c r="BQ132" s="111">
        <f ca="1" t="shared" si="200"/>
        <v>62</v>
      </c>
      <c r="BR132" s="111">
        <f ca="1" t="shared" si="201"/>
        <v>62</v>
      </c>
      <c r="BS132" s="111">
        <f ca="1" t="shared" si="202"/>
        <v>62</v>
      </c>
      <c r="BT132" s="111">
        <f ca="1" t="shared" si="203"/>
        <v>62</v>
      </c>
      <c r="BU132" s="111">
        <f ca="1" t="shared" si="204"/>
        <v>177</v>
      </c>
      <c r="BV132" s="111">
        <f ca="1" t="shared" si="205"/>
        <v>75</v>
      </c>
      <c r="BW132" s="111">
        <f ca="1" t="shared" si="206"/>
        <v>153</v>
      </c>
      <c r="BX132" s="111">
        <f ca="1" t="shared" si="207"/>
        <v>102</v>
      </c>
      <c r="BY132" s="111">
        <f ca="1" t="shared" si="208"/>
        <v>7590</v>
      </c>
      <c r="CA132" s="117">
        <v>128</v>
      </c>
      <c r="CB132" s="117">
        <f ca="1" t="shared" si="209"/>
        <v>162</v>
      </c>
      <c r="CC132" s="117">
        <f ca="1" t="shared" si="210"/>
        <v>114</v>
      </c>
      <c r="CD132" s="117">
        <f ca="1" t="shared" si="211"/>
        <v>82</v>
      </c>
      <c r="CE132" s="117">
        <f ca="1" t="shared" si="212"/>
        <v>82</v>
      </c>
      <c r="CF132" s="117">
        <f ca="1" t="shared" si="213"/>
        <v>82</v>
      </c>
      <c r="CG132" s="117">
        <f ca="1" t="shared" si="214"/>
        <v>82</v>
      </c>
      <c r="CH132" s="117">
        <f ca="1" t="shared" si="215"/>
        <v>233</v>
      </c>
      <c r="CI132" s="117">
        <f ca="1" t="shared" si="216"/>
        <v>99</v>
      </c>
      <c r="CJ132" s="117">
        <f ca="1" t="shared" si="217"/>
        <v>200</v>
      </c>
      <c r="CK132" s="117">
        <f ca="1" t="shared" si="218"/>
        <v>134</v>
      </c>
      <c r="CL132" s="117">
        <f ca="1" t="shared" si="219"/>
        <v>9962</v>
      </c>
    </row>
    <row r="133" ht="16.5" spans="1:90">
      <c r="A133" s="78">
        <v>129</v>
      </c>
      <c r="B133" s="78">
        <f ca="1" t="shared" si="122"/>
        <v>38</v>
      </c>
      <c r="C133" s="78">
        <f ca="1" t="shared" si="220"/>
        <v>27</v>
      </c>
      <c r="D133" s="78">
        <f ca="1" t="shared" si="221"/>
        <v>19</v>
      </c>
      <c r="E133" s="78">
        <f ca="1" t="shared" si="222"/>
        <v>19</v>
      </c>
      <c r="F133" s="78">
        <f ca="1" t="shared" si="223"/>
        <v>19</v>
      </c>
      <c r="G133" s="78">
        <f ca="1" t="shared" si="224"/>
        <v>19</v>
      </c>
      <c r="H133" s="78">
        <f ca="1" t="shared" si="225"/>
        <v>55</v>
      </c>
      <c r="I133" s="78">
        <f ca="1" t="shared" si="226"/>
        <v>24</v>
      </c>
      <c r="J133" s="78">
        <f ca="1" t="shared" si="227"/>
        <v>48</v>
      </c>
      <c r="K133" s="78">
        <f ca="1" t="shared" si="228"/>
        <v>32</v>
      </c>
      <c r="L133" s="78">
        <f ca="1" t="shared" si="229"/>
        <v>2372</v>
      </c>
      <c r="N133" s="87">
        <v>129</v>
      </c>
      <c r="O133" s="87">
        <f ca="1" t="shared" si="230"/>
        <v>48</v>
      </c>
      <c r="P133" s="87">
        <f ca="1" t="shared" si="231"/>
        <v>34</v>
      </c>
      <c r="Q133" s="87">
        <f ca="1" t="shared" si="232"/>
        <v>24</v>
      </c>
      <c r="R133" s="87">
        <f ca="1" t="shared" si="233"/>
        <v>24</v>
      </c>
      <c r="S133" s="87">
        <f ca="1" t="shared" si="234"/>
        <v>24</v>
      </c>
      <c r="T133" s="87">
        <f ca="1" t="shared" si="235"/>
        <v>24</v>
      </c>
      <c r="U133" s="87">
        <f ca="1" t="shared" si="236"/>
        <v>69</v>
      </c>
      <c r="V133" s="87">
        <f ca="1" t="shared" si="237"/>
        <v>29</v>
      </c>
      <c r="W133" s="87">
        <f ca="1" t="shared" si="238"/>
        <v>60</v>
      </c>
      <c r="X133" s="87">
        <f ca="1" t="shared" si="239"/>
        <v>40</v>
      </c>
      <c r="Y133" s="87">
        <f ca="1" t="shared" si="240"/>
        <v>2965</v>
      </c>
      <c r="AA133" s="93">
        <v>129</v>
      </c>
      <c r="AB133" s="93">
        <f ca="1" t="shared" si="241"/>
        <v>60</v>
      </c>
      <c r="AC133" s="93">
        <f ca="1" t="shared" si="242"/>
        <v>42</v>
      </c>
      <c r="AD133" s="93">
        <f ca="1" t="shared" si="243"/>
        <v>30</v>
      </c>
      <c r="AE133" s="93">
        <f ca="1" t="shared" si="244"/>
        <v>30</v>
      </c>
      <c r="AF133" s="93">
        <f ca="1" t="shared" si="245"/>
        <v>30</v>
      </c>
      <c r="AG133" s="93">
        <f ca="1" t="shared" si="246"/>
        <v>30</v>
      </c>
      <c r="AH133" s="93">
        <f ca="1" t="shared" si="247"/>
        <v>86</v>
      </c>
      <c r="AI133" s="93">
        <f ca="1" t="shared" si="248"/>
        <v>37</v>
      </c>
      <c r="AJ133" s="93">
        <f ca="1" t="shared" si="249"/>
        <v>74</v>
      </c>
      <c r="AK133" s="93">
        <f ca="1" t="shared" si="250"/>
        <v>49</v>
      </c>
      <c r="AL133" s="93">
        <f ca="1" t="shared" si="251"/>
        <v>3676</v>
      </c>
      <c r="AN133" s="99">
        <v>129</v>
      </c>
      <c r="AO133" s="99">
        <f ca="1">VLOOKUP(AN133,参照表!$A$1:参照表!$C$200,2,0)</f>
        <v>75</v>
      </c>
      <c r="AP133" s="99">
        <f ca="1" t="shared" si="155"/>
        <v>53</v>
      </c>
      <c r="AQ133" s="99">
        <f ca="1" t="shared" si="156"/>
        <v>38</v>
      </c>
      <c r="AR133" s="99">
        <f ca="1" t="shared" si="157"/>
        <v>38</v>
      </c>
      <c r="AS133" s="99">
        <f ca="1" t="shared" si="158"/>
        <v>38</v>
      </c>
      <c r="AT133" s="99">
        <f ca="1" t="shared" si="159"/>
        <v>38</v>
      </c>
      <c r="AU133" s="99">
        <f ca="1" t="shared" si="160"/>
        <v>108</v>
      </c>
      <c r="AV133" s="99">
        <f ca="1" t="shared" si="161"/>
        <v>46</v>
      </c>
      <c r="AW133" s="99">
        <f ca="1" t="shared" si="162"/>
        <v>93</v>
      </c>
      <c r="AX133" s="99">
        <f ca="1" t="shared" si="163"/>
        <v>62</v>
      </c>
      <c r="AY133" s="99">
        <f ca="1" t="shared" si="164"/>
        <v>4625</v>
      </c>
      <c r="BA133" s="105">
        <v>129</v>
      </c>
      <c r="BB133" s="105">
        <f ca="1" t="shared" si="187"/>
        <v>96</v>
      </c>
      <c r="BC133" s="105">
        <f ca="1" t="shared" si="188"/>
        <v>68</v>
      </c>
      <c r="BD133" s="105">
        <f ca="1" t="shared" si="189"/>
        <v>49</v>
      </c>
      <c r="BE133" s="105">
        <f ca="1" t="shared" si="190"/>
        <v>49</v>
      </c>
      <c r="BF133" s="105">
        <f ca="1" t="shared" si="191"/>
        <v>49</v>
      </c>
      <c r="BG133" s="105">
        <f ca="1" t="shared" si="192"/>
        <v>49</v>
      </c>
      <c r="BH133" s="105">
        <f ca="1" t="shared" si="193"/>
        <v>138</v>
      </c>
      <c r="BI133" s="105">
        <f ca="1" t="shared" si="194"/>
        <v>59</v>
      </c>
      <c r="BJ133" s="105">
        <f ca="1" t="shared" si="195"/>
        <v>119</v>
      </c>
      <c r="BK133" s="105">
        <f ca="1" t="shared" si="196"/>
        <v>79</v>
      </c>
      <c r="BL133" s="105">
        <f ca="1" t="shared" si="197"/>
        <v>5929</v>
      </c>
      <c r="BN133" s="111">
        <v>129</v>
      </c>
      <c r="BO133" s="111">
        <f ca="1" t="shared" si="198"/>
        <v>123</v>
      </c>
      <c r="BP133" s="111">
        <f ca="1" t="shared" si="199"/>
        <v>87</v>
      </c>
      <c r="BQ133" s="111">
        <f ca="1" t="shared" si="200"/>
        <v>62</v>
      </c>
      <c r="BR133" s="111">
        <f ca="1" t="shared" si="201"/>
        <v>62</v>
      </c>
      <c r="BS133" s="111">
        <f ca="1" t="shared" si="202"/>
        <v>62</v>
      </c>
      <c r="BT133" s="111">
        <f ca="1" t="shared" si="203"/>
        <v>62</v>
      </c>
      <c r="BU133" s="111">
        <f ca="1" t="shared" si="204"/>
        <v>177</v>
      </c>
      <c r="BV133" s="111">
        <f ca="1" t="shared" si="205"/>
        <v>75</v>
      </c>
      <c r="BW133" s="111">
        <f ca="1" t="shared" si="206"/>
        <v>153</v>
      </c>
      <c r="BX133" s="111">
        <f ca="1" t="shared" si="207"/>
        <v>102</v>
      </c>
      <c r="BY133" s="111">
        <f ca="1" t="shared" si="208"/>
        <v>7590</v>
      </c>
      <c r="CA133" s="117">
        <v>129</v>
      </c>
      <c r="CB133" s="117">
        <f ca="1" t="shared" si="209"/>
        <v>162</v>
      </c>
      <c r="CC133" s="117">
        <f ca="1" t="shared" si="210"/>
        <v>114</v>
      </c>
      <c r="CD133" s="117">
        <f ca="1" t="shared" si="211"/>
        <v>82</v>
      </c>
      <c r="CE133" s="117">
        <f ca="1" t="shared" si="212"/>
        <v>82</v>
      </c>
      <c r="CF133" s="117">
        <f ca="1" t="shared" si="213"/>
        <v>82</v>
      </c>
      <c r="CG133" s="117">
        <f ca="1" t="shared" si="214"/>
        <v>82</v>
      </c>
      <c r="CH133" s="117">
        <f ca="1" t="shared" si="215"/>
        <v>233</v>
      </c>
      <c r="CI133" s="117">
        <f ca="1" t="shared" si="216"/>
        <v>99</v>
      </c>
      <c r="CJ133" s="117">
        <f ca="1" t="shared" si="217"/>
        <v>200</v>
      </c>
      <c r="CK133" s="117">
        <f ca="1" t="shared" si="218"/>
        <v>134</v>
      </c>
      <c r="CL133" s="117">
        <f ca="1" t="shared" si="219"/>
        <v>9962</v>
      </c>
    </row>
    <row r="134" ht="16.5" spans="1:90">
      <c r="A134" s="78">
        <v>130</v>
      </c>
      <c r="B134" s="78">
        <f ca="1" t="shared" ref="B134:B154" si="252">ROUND(AO134/$AN$2*$A$2,0)</f>
        <v>40</v>
      </c>
      <c r="C134" s="78">
        <f ca="1" t="shared" si="220"/>
        <v>28</v>
      </c>
      <c r="D134" s="78">
        <f ca="1" t="shared" si="221"/>
        <v>20</v>
      </c>
      <c r="E134" s="78">
        <f ca="1" t="shared" si="222"/>
        <v>20</v>
      </c>
      <c r="F134" s="78">
        <f ca="1" t="shared" si="223"/>
        <v>20</v>
      </c>
      <c r="G134" s="78">
        <f ca="1" t="shared" si="224"/>
        <v>20</v>
      </c>
      <c r="H134" s="78">
        <f ca="1" t="shared" si="225"/>
        <v>57</v>
      </c>
      <c r="I134" s="78">
        <f ca="1" t="shared" si="226"/>
        <v>25</v>
      </c>
      <c r="J134" s="78">
        <f ca="1" t="shared" si="227"/>
        <v>49</v>
      </c>
      <c r="K134" s="78">
        <f ca="1" t="shared" si="228"/>
        <v>33</v>
      </c>
      <c r="L134" s="78">
        <f ca="1" t="shared" si="229"/>
        <v>2467</v>
      </c>
      <c r="N134" s="87">
        <v>130</v>
      </c>
      <c r="O134" s="87">
        <f ca="1" t="shared" si="230"/>
        <v>50</v>
      </c>
      <c r="P134" s="87">
        <f ca="1" t="shared" si="231"/>
        <v>35</v>
      </c>
      <c r="Q134" s="87">
        <f ca="1" t="shared" si="232"/>
        <v>25</v>
      </c>
      <c r="R134" s="87">
        <f ca="1" t="shared" si="233"/>
        <v>25</v>
      </c>
      <c r="S134" s="87">
        <f ca="1" t="shared" si="234"/>
        <v>25</v>
      </c>
      <c r="T134" s="87">
        <f ca="1" t="shared" si="235"/>
        <v>25</v>
      </c>
      <c r="U134" s="87">
        <f ca="1" t="shared" si="236"/>
        <v>72</v>
      </c>
      <c r="V134" s="87">
        <f ca="1" t="shared" si="237"/>
        <v>31</v>
      </c>
      <c r="W134" s="87">
        <f ca="1" t="shared" si="238"/>
        <v>62</v>
      </c>
      <c r="X134" s="87">
        <f ca="1" t="shared" si="239"/>
        <v>41</v>
      </c>
      <c r="Y134" s="87">
        <f ca="1" t="shared" si="240"/>
        <v>3083</v>
      </c>
      <c r="AA134" s="93">
        <v>130</v>
      </c>
      <c r="AB134" s="93">
        <f ca="1" t="shared" si="241"/>
        <v>62</v>
      </c>
      <c r="AC134" s="93">
        <f ca="1" t="shared" si="242"/>
        <v>44</v>
      </c>
      <c r="AD134" s="93">
        <f ca="1" t="shared" si="243"/>
        <v>31</v>
      </c>
      <c r="AE134" s="93">
        <f ca="1" t="shared" si="244"/>
        <v>31</v>
      </c>
      <c r="AF134" s="93">
        <f ca="1" t="shared" si="245"/>
        <v>31</v>
      </c>
      <c r="AG134" s="93">
        <f ca="1" t="shared" si="246"/>
        <v>31</v>
      </c>
      <c r="AH134" s="93">
        <f ca="1" t="shared" si="247"/>
        <v>89</v>
      </c>
      <c r="AI134" s="93">
        <f ca="1" t="shared" si="248"/>
        <v>38</v>
      </c>
      <c r="AJ134" s="93">
        <f ca="1" t="shared" si="249"/>
        <v>76</v>
      </c>
      <c r="AK134" s="93">
        <f ca="1" t="shared" si="250"/>
        <v>51</v>
      </c>
      <c r="AL134" s="93">
        <f ca="1" t="shared" si="251"/>
        <v>3823</v>
      </c>
      <c r="AN134" s="99">
        <v>130</v>
      </c>
      <c r="AO134" s="99">
        <f ca="1">VLOOKUP(AN134,参照表!$A$1:参照表!$C$200,2,0)</f>
        <v>78</v>
      </c>
      <c r="AP134" s="99">
        <f ca="1" t="shared" ref="AP134:AP154" si="253">ROUND(AO134/$AO$4*$AP$4,0)</f>
        <v>55</v>
      </c>
      <c r="AQ134" s="99">
        <f ca="1" t="shared" ref="AQ134:AQ154" si="254">ROUND(AO134/$AO$4*$AQ$4,0)</f>
        <v>39</v>
      </c>
      <c r="AR134" s="99">
        <f ca="1" t="shared" ref="AR134:AR154" si="255">ROUND(AO134/$AO$4*$AR$4,0)</f>
        <v>39</v>
      </c>
      <c r="AS134" s="99">
        <f ca="1" t="shared" ref="AS134:AS154" si="256">ROUND(AO134/$AO$4*$AS$4,0)</f>
        <v>39</v>
      </c>
      <c r="AT134" s="99">
        <f ca="1" t="shared" ref="AT134:AT154" si="257">ROUND(AO134/$AO$4*$AT$4,0)</f>
        <v>39</v>
      </c>
      <c r="AU134" s="99">
        <f ca="1" t="shared" ref="AU134:AU154" si="258">ROUND(AO134*SUM($AO$4:$AT$4)/$AO$2*$AU$2*$AU$4,0)</f>
        <v>112</v>
      </c>
      <c r="AV134" s="99">
        <f ca="1" t="shared" ref="AV134:AV154" si="259">ROUND(AU134/$AU$4*$AV$4,0)</f>
        <v>48</v>
      </c>
      <c r="AW134" s="99">
        <f ca="1" t="shared" ref="AW134:AW154" si="260">ROUND(AO134*SUM($AO$4:$AT$4)/$AO$2*$AW$2*$AW$4,0)</f>
        <v>96</v>
      </c>
      <c r="AX134" s="99">
        <f ca="1" t="shared" ref="AX134:AX154" si="261">ROUND(AW134/$AW$4*$AX$4,0)</f>
        <v>64</v>
      </c>
      <c r="AY134" s="99">
        <f ca="1" t="shared" ref="AY134:AY154" si="262">ROUND(AO134*SUM($AO$4:$AT$4)/$AO$2*$AY$2,0)</f>
        <v>4810</v>
      </c>
      <c r="BA134" s="105">
        <v>130</v>
      </c>
      <c r="BB134" s="105">
        <f ca="1" t="shared" si="187"/>
        <v>100</v>
      </c>
      <c r="BC134" s="105">
        <f ca="1" t="shared" si="188"/>
        <v>71</v>
      </c>
      <c r="BD134" s="105">
        <f ca="1" t="shared" si="189"/>
        <v>50</v>
      </c>
      <c r="BE134" s="105">
        <f ca="1" t="shared" si="190"/>
        <v>50</v>
      </c>
      <c r="BF134" s="105">
        <f ca="1" t="shared" si="191"/>
        <v>50</v>
      </c>
      <c r="BG134" s="105">
        <f ca="1" t="shared" si="192"/>
        <v>50</v>
      </c>
      <c r="BH134" s="105">
        <f ca="1" t="shared" si="193"/>
        <v>144</v>
      </c>
      <c r="BI134" s="105">
        <f ca="1" t="shared" si="194"/>
        <v>62</v>
      </c>
      <c r="BJ134" s="105">
        <f ca="1" t="shared" si="195"/>
        <v>123</v>
      </c>
      <c r="BK134" s="105">
        <f ca="1" t="shared" si="196"/>
        <v>82</v>
      </c>
      <c r="BL134" s="105">
        <f ca="1" t="shared" si="197"/>
        <v>6167</v>
      </c>
      <c r="BN134" s="111">
        <v>130</v>
      </c>
      <c r="BO134" s="111">
        <f ca="1" t="shared" ref="BO134:BO154" si="263">ROUND(AO134/$AN$2*$BN$2,0)</f>
        <v>128</v>
      </c>
      <c r="BP134" s="111">
        <f ca="1" t="shared" ref="BP134:BP154" si="264">ROUND(AP134/$AN$2*$BN$2,0)</f>
        <v>90</v>
      </c>
      <c r="BQ134" s="111">
        <f ca="1" t="shared" ref="BQ134:BQ154" si="265">ROUND(AQ134/$AN$2*$BN$2,0)</f>
        <v>64</v>
      </c>
      <c r="BR134" s="111">
        <f ca="1" t="shared" ref="BR134:BR154" si="266">ROUND(AR134/$AN$2*$BN$2,0)</f>
        <v>64</v>
      </c>
      <c r="BS134" s="111">
        <f ca="1" t="shared" ref="BS134:BS154" si="267">ROUND(AS134/$AN$2*$BN$2,0)</f>
        <v>64</v>
      </c>
      <c r="BT134" s="111">
        <f ca="1" t="shared" ref="BT134:BT154" si="268">ROUND(AT134/$AN$2*$BN$2,0)</f>
        <v>64</v>
      </c>
      <c r="BU134" s="111">
        <f ca="1" t="shared" ref="BU134:BU154" si="269">ROUND(AU134/$AN$2*$BN$2,0)</f>
        <v>184</v>
      </c>
      <c r="BV134" s="111">
        <f ca="1" t="shared" ref="BV134:BV154" si="270">ROUND(AV134/$AN$2*$BN$2,0)</f>
        <v>79</v>
      </c>
      <c r="BW134" s="111">
        <f ca="1" t="shared" ref="BW134:BW154" si="271">ROUND(AW134/$AN$2*$BN$2,0)</f>
        <v>158</v>
      </c>
      <c r="BX134" s="111">
        <f ca="1" t="shared" ref="BX134:BX154" si="272">ROUND(AX134/$AN$2*$BN$2,0)</f>
        <v>105</v>
      </c>
      <c r="BY134" s="111">
        <f ca="1" t="shared" ref="BY134:BY154" si="273">ROUND(AY134/$AN$2*$BN$2,0)</f>
        <v>7893</v>
      </c>
      <c r="CA134" s="117">
        <v>130</v>
      </c>
      <c r="CB134" s="117">
        <f ca="1" t="shared" ref="CB134:CB154" si="274">ROUND(AO134/$AN$2*$CA$2,0)</f>
        <v>168</v>
      </c>
      <c r="CC134" s="117">
        <f ca="1" t="shared" ref="CC134:CC154" si="275">ROUND(AP134/$AN$2*$CA$2,0)</f>
        <v>118</v>
      </c>
      <c r="CD134" s="117">
        <f ca="1" t="shared" ref="CD134:CD154" si="276">ROUND(AQ134/$AN$2*$CA$2,0)</f>
        <v>84</v>
      </c>
      <c r="CE134" s="117">
        <f ca="1" t="shared" ref="CE134:CE154" si="277">ROUND(AR134/$AN$2*$CA$2,0)</f>
        <v>84</v>
      </c>
      <c r="CF134" s="117">
        <f ca="1" t="shared" ref="CF134:CF154" si="278">ROUND(AS134/$AN$2*$CA$2,0)</f>
        <v>84</v>
      </c>
      <c r="CG134" s="117">
        <f ca="1" t="shared" ref="CG134:CG154" si="279">ROUND(AT134/$AN$2*$CA$2,0)</f>
        <v>84</v>
      </c>
      <c r="CH134" s="117">
        <f ca="1" t="shared" ref="CH134:CH154" si="280">ROUND(AU134/$AN$2*$CA$2,0)</f>
        <v>241</v>
      </c>
      <c r="CI134" s="117">
        <f ca="1" t="shared" ref="CI134:CI154" si="281">ROUND(AV134/$AN$2*$CA$2,0)</f>
        <v>103</v>
      </c>
      <c r="CJ134" s="117">
        <f ca="1" t="shared" ref="CJ134:CJ154" si="282">ROUND(AW134/$AN$2*$CA$2,0)</f>
        <v>207</v>
      </c>
      <c r="CK134" s="117">
        <f ca="1" t="shared" ref="CK134:CK154" si="283">ROUND(AX134/$AN$2*$CA$2,0)</f>
        <v>138</v>
      </c>
      <c r="CL134" s="117">
        <f ca="1" t="shared" ref="CL134:CL154" si="284">ROUND(AY134/$AN$2*$CA$2,0)</f>
        <v>10360</v>
      </c>
    </row>
    <row r="135" ht="16.5" spans="1:90">
      <c r="A135" s="78">
        <v>131</v>
      </c>
      <c r="B135" s="78">
        <f ca="1" t="shared" si="252"/>
        <v>40</v>
      </c>
      <c r="C135" s="78">
        <f ca="1" t="shared" si="220"/>
        <v>28</v>
      </c>
      <c r="D135" s="78">
        <f ca="1" t="shared" si="221"/>
        <v>20</v>
      </c>
      <c r="E135" s="78">
        <f ca="1" t="shared" si="222"/>
        <v>20</v>
      </c>
      <c r="F135" s="78">
        <f ca="1" t="shared" si="223"/>
        <v>20</v>
      </c>
      <c r="G135" s="78">
        <f ca="1" t="shared" si="224"/>
        <v>20</v>
      </c>
      <c r="H135" s="78">
        <f ca="1" t="shared" si="225"/>
        <v>57</v>
      </c>
      <c r="I135" s="78">
        <f ca="1" t="shared" si="226"/>
        <v>25</v>
      </c>
      <c r="J135" s="78">
        <f ca="1" t="shared" si="227"/>
        <v>49</v>
      </c>
      <c r="K135" s="78">
        <f ca="1" t="shared" si="228"/>
        <v>33</v>
      </c>
      <c r="L135" s="78">
        <f ca="1" t="shared" si="229"/>
        <v>2467</v>
      </c>
      <c r="N135" s="87">
        <v>131</v>
      </c>
      <c r="O135" s="87">
        <f ca="1" t="shared" si="230"/>
        <v>50</v>
      </c>
      <c r="P135" s="87">
        <f ca="1" t="shared" si="231"/>
        <v>35</v>
      </c>
      <c r="Q135" s="87">
        <f ca="1" t="shared" si="232"/>
        <v>25</v>
      </c>
      <c r="R135" s="87">
        <f ca="1" t="shared" si="233"/>
        <v>25</v>
      </c>
      <c r="S135" s="87">
        <f ca="1" t="shared" si="234"/>
        <v>25</v>
      </c>
      <c r="T135" s="87">
        <f ca="1" t="shared" si="235"/>
        <v>25</v>
      </c>
      <c r="U135" s="87">
        <f ca="1" t="shared" si="236"/>
        <v>72</v>
      </c>
      <c r="V135" s="87">
        <f ca="1" t="shared" si="237"/>
        <v>31</v>
      </c>
      <c r="W135" s="87">
        <f ca="1" t="shared" si="238"/>
        <v>62</v>
      </c>
      <c r="X135" s="87">
        <f ca="1" t="shared" si="239"/>
        <v>41</v>
      </c>
      <c r="Y135" s="87">
        <f ca="1" t="shared" si="240"/>
        <v>3083</v>
      </c>
      <c r="AA135" s="93">
        <v>131</v>
      </c>
      <c r="AB135" s="93">
        <f ca="1" t="shared" si="241"/>
        <v>62</v>
      </c>
      <c r="AC135" s="93">
        <f ca="1" t="shared" si="242"/>
        <v>44</v>
      </c>
      <c r="AD135" s="93">
        <f ca="1" t="shared" si="243"/>
        <v>31</v>
      </c>
      <c r="AE135" s="93">
        <f ca="1" t="shared" si="244"/>
        <v>31</v>
      </c>
      <c r="AF135" s="93">
        <f ca="1" t="shared" si="245"/>
        <v>31</v>
      </c>
      <c r="AG135" s="93">
        <f ca="1" t="shared" si="246"/>
        <v>31</v>
      </c>
      <c r="AH135" s="93">
        <f ca="1" t="shared" si="247"/>
        <v>89</v>
      </c>
      <c r="AI135" s="93">
        <f ca="1" t="shared" si="248"/>
        <v>38</v>
      </c>
      <c r="AJ135" s="93">
        <f ca="1" t="shared" si="249"/>
        <v>76</v>
      </c>
      <c r="AK135" s="93">
        <f ca="1" t="shared" si="250"/>
        <v>51</v>
      </c>
      <c r="AL135" s="93">
        <f ca="1" t="shared" si="251"/>
        <v>3823</v>
      </c>
      <c r="AN135" s="99">
        <v>131</v>
      </c>
      <c r="AO135" s="99">
        <f ca="1">VLOOKUP(AN135,参照表!$A$1:参照表!$C$200,2,0)</f>
        <v>78</v>
      </c>
      <c r="AP135" s="99">
        <f ca="1" t="shared" si="253"/>
        <v>55</v>
      </c>
      <c r="AQ135" s="99">
        <f ca="1" t="shared" si="254"/>
        <v>39</v>
      </c>
      <c r="AR135" s="99">
        <f ca="1" t="shared" si="255"/>
        <v>39</v>
      </c>
      <c r="AS135" s="99">
        <f ca="1" t="shared" si="256"/>
        <v>39</v>
      </c>
      <c r="AT135" s="99">
        <f ca="1" t="shared" si="257"/>
        <v>39</v>
      </c>
      <c r="AU135" s="99">
        <f ca="1" t="shared" si="258"/>
        <v>112</v>
      </c>
      <c r="AV135" s="99">
        <f ca="1" t="shared" si="259"/>
        <v>48</v>
      </c>
      <c r="AW135" s="99">
        <f ca="1" t="shared" si="260"/>
        <v>96</v>
      </c>
      <c r="AX135" s="99">
        <f ca="1" t="shared" si="261"/>
        <v>64</v>
      </c>
      <c r="AY135" s="99">
        <f ca="1" t="shared" si="262"/>
        <v>4810</v>
      </c>
      <c r="BA135" s="105">
        <v>131</v>
      </c>
      <c r="BB135" s="105">
        <f ca="1" t="shared" si="187"/>
        <v>100</v>
      </c>
      <c r="BC135" s="105">
        <f ca="1" t="shared" si="188"/>
        <v>71</v>
      </c>
      <c r="BD135" s="105">
        <f ca="1" t="shared" si="189"/>
        <v>50</v>
      </c>
      <c r="BE135" s="105">
        <f ca="1" t="shared" si="190"/>
        <v>50</v>
      </c>
      <c r="BF135" s="105">
        <f ca="1" t="shared" si="191"/>
        <v>50</v>
      </c>
      <c r="BG135" s="105">
        <f ca="1" t="shared" si="192"/>
        <v>50</v>
      </c>
      <c r="BH135" s="105">
        <f ca="1" t="shared" si="193"/>
        <v>144</v>
      </c>
      <c r="BI135" s="105">
        <f ca="1" t="shared" si="194"/>
        <v>62</v>
      </c>
      <c r="BJ135" s="105">
        <f ca="1" t="shared" si="195"/>
        <v>123</v>
      </c>
      <c r="BK135" s="105">
        <f ca="1" t="shared" si="196"/>
        <v>82</v>
      </c>
      <c r="BL135" s="105">
        <f ca="1" t="shared" si="197"/>
        <v>6167</v>
      </c>
      <c r="BN135" s="111">
        <v>131</v>
      </c>
      <c r="BO135" s="111">
        <f ca="1" t="shared" si="263"/>
        <v>128</v>
      </c>
      <c r="BP135" s="111">
        <f ca="1" t="shared" si="264"/>
        <v>90</v>
      </c>
      <c r="BQ135" s="111">
        <f ca="1" t="shared" si="265"/>
        <v>64</v>
      </c>
      <c r="BR135" s="111">
        <f ca="1" t="shared" si="266"/>
        <v>64</v>
      </c>
      <c r="BS135" s="111">
        <f ca="1" t="shared" si="267"/>
        <v>64</v>
      </c>
      <c r="BT135" s="111">
        <f ca="1" t="shared" si="268"/>
        <v>64</v>
      </c>
      <c r="BU135" s="111">
        <f ca="1" t="shared" si="269"/>
        <v>184</v>
      </c>
      <c r="BV135" s="111">
        <f ca="1" t="shared" si="270"/>
        <v>79</v>
      </c>
      <c r="BW135" s="111">
        <f ca="1" t="shared" si="271"/>
        <v>158</v>
      </c>
      <c r="BX135" s="111">
        <f ca="1" t="shared" si="272"/>
        <v>105</v>
      </c>
      <c r="BY135" s="111">
        <f ca="1" t="shared" si="273"/>
        <v>7893</v>
      </c>
      <c r="CA135" s="117">
        <v>131</v>
      </c>
      <c r="CB135" s="117">
        <f ca="1" t="shared" si="274"/>
        <v>168</v>
      </c>
      <c r="CC135" s="117">
        <f ca="1" t="shared" si="275"/>
        <v>118</v>
      </c>
      <c r="CD135" s="117">
        <f ca="1" t="shared" si="276"/>
        <v>84</v>
      </c>
      <c r="CE135" s="117">
        <f ca="1" t="shared" si="277"/>
        <v>84</v>
      </c>
      <c r="CF135" s="117">
        <f ca="1" t="shared" si="278"/>
        <v>84</v>
      </c>
      <c r="CG135" s="117">
        <f ca="1" t="shared" si="279"/>
        <v>84</v>
      </c>
      <c r="CH135" s="117">
        <f ca="1" t="shared" si="280"/>
        <v>241</v>
      </c>
      <c r="CI135" s="117">
        <f ca="1" t="shared" si="281"/>
        <v>103</v>
      </c>
      <c r="CJ135" s="117">
        <f ca="1" t="shared" si="282"/>
        <v>207</v>
      </c>
      <c r="CK135" s="117">
        <f ca="1" t="shared" si="283"/>
        <v>138</v>
      </c>
      <c r="CL135" s="117">
        <f ca="1" t="shared" si="284"/>
        <v>10360</v>
      </c>
    </row>
    <row r="136" ht="16.5" spans="1:90">
      <c r="A136" s="78">
        <v>132</v>
      </c>
      <c r="B136" s="78">
        <f ca="1" t="shared" si="252"/>
        <v>40</v>
      </c>
      <c r="C136" s="78">
        <f ca="1" t="shared" si="220"/>
        <v>28</v>
      </c>
      <c r="D136" s="78">
        <f ca="1" t="shared" si="221"/>
        <v>20</v>
      </c>
      <c r="E136" s="78">
        <f ca="1" t="shared" si="222"/>
        <v>20</v>
      </c>
      <c r="F136" s="78">
        <f ca="1" t="shared" si="223"/>
        <v>20</v>
      </c>
      <c r="G136" s="78">
        <f ca="1" t="shared" si="224"/>
        <v>20</v>
      </c>
      <c r="H136" s="78">
        <f ca="1" t="shared" si="225"/>
        <v>57</v>
      </c>
      <c r="I136" s="78">
        <f ca="1" t="shared" si="226"/>
        <v>25</v>
      </c>
      <c r="J136" s="78">
        <f ca="1" t="shared" si="227"/>
        <v>49</v>
      </c>
      <c r="K136" s="78">
        <f ca="1" t="shared" si="228"/>
        <v>33</v>
      </c>
      <c r="L136" s="78">
        <f ca="1" t="shared" si="229"/>
        <v>2467</v>
      </c>
      <c r="N136" s="87">
        <v>132</v>
      </c>
      <c r="O136" s="87">
        <f ca="1" t="shared" si="230"/>
        <v>50</v>
      </c>
      <c r="P136" s="87">
        <f ca="1" t="shared" si="231"/>
        <v>35</v>
      </c>
      <c r="Q136" s="87">
        <f ca="1" t="shared" si="232"/>
        <v>25</v>
      </c>
      <c r="R136" s="87">
        <f ca="1" t="shared" si="233"/>
        <v>25</v>
      </c>
      <c r="S136" s="87">
        <f ca="1" t="shared" si="234"/>
        <v>25</v>
      </c>
      <c r="T136" s="87">
        <f ca="1" t="shared" si="235"/>
        <v>25</v>
      </c>
      <c r="U136" s="87">
        <f ca="1" t="shared" si="236"/>
        <v>72</v>
      </c>
      <c r="V136" s="87">
        <f ca="1" t="shared" si="237"/>
        <v>31</v>
      </c>
      <c r="W136" s="87">
        <f ca="1" t="shared" si="238"/>
        <v>62</v>
      </c>
      <c r="X136" s="87">
        <f ca="1" t="shared" si="239"/>
        <v>41</v>
      </c>
      <c r="Y136" s="87">
        <f ca="1" t="shared" si="240"/>
        <v>3083</v>
      </c>
      <c r="AA136" s="93">
        <v>132</v>
      </c>
      <c r="AB136" s="93">
        <f ca="1" t="shared" si="241"/>
        <v>62</v>
      </c>
      <c r="AC136" s="93">
        <f ca="1" t="shared" si="242"/>
        <v>44</v>
      </c>
      <c r="AD136" s="93">
        <f ca="1" t="shared" si="243"/>
        <v>31</v>
      </c>
      <c r="AE136" s="93">
        <f ca="1" t="shared" si="244"/>
        <v>31</v>
      </c>
      <c r="AF136" s="93">
        <f ca="1" t="shared" si="245"/>
        <v>31</v>
      </c>
      <c r="AG136" s="93">
        <f ca="1" t="shared" si="246"/>
        <v>31</v>
      </c>
      <c r="AH136" s="93">
        <f ca="1" t="shared" si="247"/>
        <v>89</v>
      </c>
      <c r="AI136" s="93">
        <f ca="1" t="shared" si="248"/>
        <v>38</v>
      </c>
      <c r="AJ136" s="93">
        <f ca="1" t="shared" si="249"/>
        <v>76</v>
      </c>
      <c r="AK136" s="93">
        <f ca="1" t="shared" si="250"/>
        <v>51</v>
      </c>
      <c r="AL136" s="93">
        <f ca="1" t="shared" si="251"/>
        <v>3823</v>
      </c>
      <c r="AN136" s="99">
        <v>132</v>
      </c>
      <c r="AO136" s="99">
        <f ca="1">VLOOKUP(AN136,参照表!$A$1:参照表!$C$200,2,0)</f>
        <v>78</v>
      </c>
      <c r="AP136" s="99">
        <f ca="1" t="shared" si="253"/>
        <v>55</v>
      </c>
      <c r="AQ136" s="99">
        <f ca="1" t="shared" si="254"/>
        <v>39</v>
      </c>
      <c r="AR136" s="99">
        <f ca="1" t="shared" si="255"/>
        <v>39</v>
      </c>
      <c r="AS136" s="99">
        <f ca="1" t="shared" si="256"/>
        <v>39</v>
      </c>
      <c r="AT136" s="99">
        <f ca="1" t="shared" si="257"/>
        <v>39</v>
      </c>
      <c r="AU136" s="99">
        <f ca="1" t="shared" si="258"/>
        <v>112</v>
      </c>
      <c r="AV136" s="99">
        <f ca="1" t="shared" si="259"/>
        <v>48</v>
      </c>
      <c r="AW136" s="99">
        <f ca="1" t="shared" si="260"/>
        <v>96</v>
      </c>
      <c r="AX136" s="99">
        <f ca="1" t="shared" si="261"/>
        <v>64</v>
      </c>
      <c r="AY136" s="99">
        <f ca="1" t="shared" si="262"/>
        <v>4810</v>
      </c>
      <c r="BA136" s="105">
        <v>132</v>
      </c>
      <c r="BB136" s="105">
        <f ca="1" t="shared" si="187"/>
        <v>100</v>
      </c>
      <c r="BC136" s="105">
        <f ca="1" t="shared" si="188"/>
        <v>71</v>
      </c>
      <c r="BD136" s="105">
        <f ca="1" t="shared" si="189"/>
        <v>50</v>
      </c>
      <c r="BE136" s="105">
        <f ca="1" t="shared" si="190"/>
        <v>50</v>
      </c>
      <c r="BF136" s="105">
        <f ca="1" t="shared" si="191"/>
        <v>50</v>
      </c>
      <c r="BG136" s="105">
        <f ca="1" t="shared" si="192"/>
        <v>50</v>
      </c>
      <c r="BH136" s="105">
        <f ca="1" t="shared" si="193"/>
        <v>144</v>
      </c>
      <c r="BI136" s="105">
        <f ca="1" t="shared" si="194"/>
        <v>62</v>
      </c>
      <c r="BJ136" s="105">
        <f ca="1" t="shared" si="195"/>
        <v>123</v>
      </c>
      <c r="BK136" s="105">
        <f ca="1" t="shared" si="196"/>
        <v>82</v>
      </c>
      <c r="BL136" s="105">
        <f ca="1" t="shared" si="197"/>
        <v>6167</v>
      </c>
      <c r="BN136" s="111">
        <v>132</v>
      </c>
      <c r="BO136" s="111">
        <f ca="1" t="shared" si="263"/>
        <v>128</v>
      </c>
      <c r="BP136" s="111">
        <f ca="1" t="shared" si="264"/>
        <v>90</v>
      </c>
      <c r="BQ136" s="111">
        <f ca="1" t="shared" si="265"/>
        <v>64</v>
      </c>
      <c r="BR136" s="111">
        <f ca="1" t="shared" si="266"/>
        <v>64</v>
      </c>
      <c r="BS136" s="111">
        <f ca="1" t="shared" si="267"/>
        <v>64</v>
      </c>
      <c r="BT136" s="111">
        <f ca="1" t="shared" si="268"/>
        <v>64</v>
      </c>
      <c r="BU136" s="111">
        <f ca="1" t="shared" si="269"/>
        <v>184</v>
      </c>
      <c r="BV136" s="111">
        <f ca="1" t="shared" si="270"/>
        <v>79</v>
      </c>
      <c r="BW136" s="111">
        <f ca="1" t="shared" si="271"/>
        <v>158</v>
      </c>
      <c r="BX136" s="111">
        <f ca="1" t="shared" si="272"/>
        <v>105</v>
      </c>
      <c r="BY136" s="111">
        <f ca="1" t="shared" si="273"/>
        <v>7893</v>
      </c>
      <c r="CA136" s="117">
        <v>132</v>
      </c>
      <c r="CB136" s="117">
        <f ca="1" t="shared" si="274"/>
        <v>168</v>
      </c>
      <c r="CC136" s="117">
        <f ca="1" t="shared" si="275"/>
        <v>118</v>
      </c>
      <c r="CD136" s="117">
        <f ca="1" t="shared" si="276"/>
        <v>84</v>
      </c>
      <c r="CE136" s="117">
        <f ca="1" t="shared" si="277"/>
        <v>84</v>
      </c>
      <c r="CF136" s="117">
        <f ca="1" t="shared" si="278"/>
        <v>84</v>
      </c>
      <c r="CG136" s="117">
        <f ca="1" t="shared" si="279"/>
        <v>84</v>
      </c>
      <c r="CH136" s="117">
        <f ca="1" t="shared" si="280"/>
        <v>241</v>
      </c>
      <c r="CI136" s="117">
        <f ca="1" t="shared" si="281"/>
        <v>103</v>
      </c>
      <c r="CJ136" s="117">
        <f ca="1" t="shared" si="282"/>
        <v>207</v>
      </c>
      <c r="CK136" s="117">
        <f ca="1" t="shared" si="283"/>
        <v>138</v>
      </c>
      <c r="CL136" s="117">
        <f ca="1" t="shared" si="284"/>
        <v>10360</v>
      </c>
    </row>
    <row r="137" ht="16.5" spans="1:90">
      <c r="A137" s="78">
        <v>133</v>
      </c>
      <c r="B137" s="78">
        <f ca="1" t="shared" si="252"/>
        <v>40</v>
      </c>
      <c r="C137" s="78">
        <f ca="1" t="shared" si="220"/>
        <v>28</v>
      </c>
      <c r="D137" s="78">
        <f ca="1" t="shared" si="221"/>
        <v>20</v>
      </c>
      <c r="E137" s="78">
        <f ca="1" t="shared" si="222"/>
        <v>20</v>
      </c>
      <c r="F137" s="78">
        <f ca="1" t="shared" si="223"/>
        <v>20</v>
      </c>
      <c r="G137" s="78">
        <f ca="1" t="shared" si="224"/>
        <v>20</v>
      </c>
      <c r="H137" s="78">
        <f ca="1" t="shared" si="225"/>
        <v>57</v>
      </c>
      <c r="I137" s="78">
        <f ca="1" t="shared" si="226"/>
        <v>25</v>
      </c>
      <c r="J137" s="78">
        <f ca="1" t="shared" si="227"/>
        <v>49</v>
      </c>
      <c r="K137" s="78">
        <f ca="1" t="shared" si="228"/>
        <v>33</v>
      </c>
      <c r="L137" s="78">
        <f ca="1" t="shared" si="229"/>
        <v>2467</v>
      </c>
      <c r="N137" s="87">
        <v>133</v>
      </c>
      <c r="O137" s="87">
        <f ca="1" t="shared" si="230"/>
        <v>50</v>
      </c>
      <c r="P137" s="87">
        <f ca="1" t="shared" si="231"/>
        <v>35</v>
      </c>
      <c r="Q137" s="87">
        <f ca="1" t="shared" si="232"/>
        <v>25</v>
      </c>
      <c r="R137" s="87">
        <f ca="1" t="shared" si="233"/>
        <v>25</v>
      </c>
      <c r="S137" s="87">
        <f ca="1" t="shared" si="234"/>
        <v>25</v>
      </c>
      <c r="T137" s="87">
        <f ca="1" t="shared" si="235"/>
        <v>25</v>
      </c>
      <c r="U137" s="87">
        <f ca="1" t="shared" si="236"/>
        <v>72</v>
      </c>
      <c r="V137" s="87">
        <f ca="1" t="shared" si="237"/>
        <v>31</v>
      </c>
      <c r="W137" s="87">
        <f ca="1" t="shared" si="238"/>
        <v>62</v>
      </c>
      <c r="X137" s="87">
        <f ca="1" t="shared" si="239"/>
        <v>41</v>
      </c>
      <c r="Y137" s="87">
        <f ca="1" t="shared" si="240"/>
        <v>3083</v>
      </c>
      <c r="AA137" s="93">
        <v>133</v>
      </c>
      <c r="AB137" s="93">
        <f ca="1" t="shared" si="241"/>
        <v>62</v>
      </c>
      <c r="AC137" s="93">
        <f ca="1" t="shared" si="242"/>
        <v>44</v>
      </c>
      <c r="AD137" s="93">
        <f ca="1" t="shared" si="243"/>
        <v>31</v>
      </c>
      <c r="AE137" s="93">
        <f ca="1" t="shared" si="244"/>
        <v>31</v>
      </c>
      <c r="AF137" s="93">
        <f ca="1" t="shared" si="245"/>
        <v>31</v>
      </c>
      <c r="AG137" s="93">
        <f ca="1" t="shared" si="246"/>
        <v>31</v>
      </c>
      <c r="AH137" s="93">
        <f ca="1" t="shared" si="247"/>
        <v>89</v>
      </c>
      <c r="AI137" s="93">
        <f ca="1" t="shared" si="248"/>
        <v>38</v>
      </c>
      <c r="AJ137" s="93">
        <f ca="1" t="shared" si="249"/>
        <v>76</v>
      </c>
      <c r="AK137" s="93">
        <f ca="1" t="shared" si="250"/>
        <v>51</v>
      </c>
      <c r="AL137" s="93">
        <f ca="1" t="shared" si="251"/>
        <v>3823</v>
      </c>
      <c r="AN137" s="99">
        <v>133</v>
      </c>
      <c r="AO137" s="99">
        <f ca="1">VLOOKUP(AN137,参照表!$A$1:参照表!$C$200,2,0)</f>
        <v>78</v>
      </c>
      <c r="AP137" s="99">
        <f ca="1" t="shared" si="253"/>
        <v>55</v>
      </c>
      <c r="AQ137" s="99">
        <f ca="1" t="shared" si="254"/>
        <v>39</v>
      </c>
      <c r="AR137" s="99">
        <f ca="1" t="shared" si="255"/>
        <v>39</v>
      </c>
      <c r="AS137" s="99">
        <f ca="1" t="shared" si="256"/>
        <v>39</v>
      </c>
      <c r="AT137" s="99">
        <f ca="1" t="shared" si="257"/>
        <v>39</v>
      </c>
      <c r="AU137" s="99">
        <f ca="1" t="shared" si="258"/>
        <v>112</v>
      </c>
      <c r="AV137" s="99">
        <f ca="1" t="shared" si="259"/>
        <v>48</v>
      </c>
      <c r="AW137" s="99">
        <f ca="1" t="shared" si="260"/>
        <v>96</v>
      </c>
      <c r="AX137" s="99">
        <f ca="1" t="shared" si="261"/>
        <v>64</v>
      </c>
      <c r="AY137" s="99">
        <f ca="1" t="shared" si="262"/>
        <v>4810</v>
      </c>
      <c r="BA137" s="105">
        <v>133</v>
      </c>
      <c r="BB137" s="105">
        <f ca="1" t="shared" si="187"/>
        <v>100</v>
      </c>
      <c r="BC137" s="105">
        <f ca="1" t="shared" si="188"/>
        <v>71</v>
      </c>
      <c r="BD137" s="105">
        <f ca="1" t="shared" si="189"/>
        <v>50</v>
      </c>
      <c r="BE137" s="105">
        <f ca="1" t="shared" si="190"/>
        <v>50</v>
      </c>
      <c r="BF137" s="105">
        <f ca="1" t="shared" si="191"/>
        <v>50</v>
      </c>
      <c r="BG137" s="105">
        <f ca="1" t="shared" si="192"/>
        <v>50</v>
      </c>
      <c r="BH137" s="105">
        <f ca="1" t="shared" si="193"/>
        <v>144</v>
      </c>
      <c r="BI137" s="105">
        <f ca="1" t="shared" si="194"/>
        <v>62</v>
      </c>
      <c r="BJ137" s="105">
        <f ca="1" t="shared" si="195"/>
        <v>123</v>
      </c>
      <c r="BK137" s="105">
        <f ca="1" t="shared" si="196"/>
        <v>82</v>
      </c>
      <c r="BL137" s="105">
        <f ca="1" t="shared" si="197"/>
        <v>6167</v>
      </c>
      <c r="BN137" s="111">
        <v>133</v>
      </c>
      <c r="BO137" s="111">
        <f ca="1" t="shared" si="263"/>
        <v>128</v>
      </c>
      <c r="BP137" s="111">
        <f ca="1" t="shared" si="264"/>
        <v>90</v>
      </c>
      <c r="BQ137" s="111">
        <f ca="1" t="shared" si="265"/>
        <v>64</v>
      </c>
      <c r="BR137" s="111">
        <f ca="1" t="shared" si="266"/>
        <v>64</v>
      </c>
      <c r="BS137" s="111">
        <f ca="1" t="shared" si="267"/>
        <v>64</v>
      </c>
      <c r="BT137" s="111">
        <f ca="1" t="shared" si="268"/>
        <v>64</v>
      </c>
      <c r="BU137" s="111">
        <f ca="1" t="shared" si="269"/>
        <v>184</v>
      </c>
      <c r="BV137" s="111">
        <f ca="1" t="shared" si="270"/>
        <v>79</v>
      </c>
      <c r="BW137" s="111">
        <f ca="1" t="shared" si="271"/>
        <v>158</v>
      </c>
      <c r="BX137" s="111">
        <f ca="1" t="shared" si="272"/>
        <v>105</v>
      </c>
      <c r="BY137" s="111">
        <f ca="1" t="shared" si="273"/>
        <v>7893</v>
      </c>
      <c r="CA137" s="117">
        <v>133</v>
      </c>
      <c r="CB137" s="117">
        <f ca="1" t="shared" si="274"/>
        <v>168</v>
      </c>
      <c r="CC137" s="117">
        <f ca="1" t="shared" si="275"/>
        <v>118</v>
      </c>
      <c r="CD137" s="117">
        <f ca="1" t="shared" si="276"/>
        <v>84</v>
      </c>
      <c r="CE137" s="117">
        <f ca="1" t="shared" si="277"/>
        <v>84</v>
      </c>
      <c r="CF137" s="117">
        <f ca="1" t="shared" si="278"/>
        <v>84</v>
      </c>
      <c r="CG137" s="117">
        <f ca="1" t="shared" si="279"/>
        <v>84</v>
      </c>
      <c r="CH137" s="117">
        <f ca="1" t="shared" si="280"/>
        <v>241</v>
      </c>
      <c r="CI137" s="117">
        <f ca="1" t="shared" si="281"/>
        <v>103</v>
      </c>
      <c r="CJ137" s="117">
        <f ca="1" t="shared" si="282"/>
        <v>207</v>
      </c>
      <c r="CK137" s="117">
        <f ca="1" t="shared" si="283"/>
        <v>138</v>
      </c>
      <c r="CL137" s="117">
        <f ca="1" t="shared" si="284"/>
        <v>10360</v>
      </c>
    </row>
    <row r="138" ht="16.5" spans="1:90">
      <c r="A138" s="78">
        <v>134</v>
      </c>
      <c r="B138" s="78">
        <f ca="1" t="shared" si="252"/>
        <v>40</v>
      </c>
      <c r="C138" s="78">
        <f ca="1" t="shared" si="220"/>
        <v>28</v>
      </c>
      <c r="D138" s="78">
        <f ca="1" t="shared" si="221"/>
        <v>20</v>
      </c>
      <c r="E138" s="78">
        <f ca="1" t="shared" si="222"/>
        <v>20</v>
      </c>
      <c r="F138" s="78">
        <f ca="1" t="shared" si="223"/>
        <v>20</v>
      </c>
      <c r="G138" s="78">
        <f ca="1" t="shared" si="224"/>
        <v>20</v>
      </c>
      <c r="H138" s="78">
        <f ca="1" t="shared" si="225"/>
        <v>57</v>
      </c>
      <c r="I138" s="78">
        <f ca="1" t="shared" si="226"/>
        <v>25</v>
      </c>
      <c r="J138" s="78">
        <f ca="1" t="shared" si="227"/>
        <v>49</v>
      </c>
      <c r="K138" s="78">
        <f ca="1" t="shared" si="228"/>
        <v>33</v>
      </c>
      <c r="L138" s="78">
        <f ca="1" t="shared" si="229"/>
        <v>2467</v>
      </c>
      <c r="N138" s="87">
        <v>134</v>
      </c>
      <c r="O138" s="87">
        <f ca="1" t="shared" si="230"/>
        <v>50</v>
      </c>
      <c r="P138" s="87">
        <f ca="1" t="shared" si="231"/>
        <v>35</v>
      </c>
      <c r="Q138" s="87">
        <f ca="1" t="shared" si="232"/>
        <v>25</v>
      </c>
      <c r="R138" s="87">
        <f ca="1" t="shared" si="233"/>
        <v>25</v>
      </c>
      <c r="S138" s="87">
        <f ca="1" t="shared" si="234"/>
        <v>25</v>
      </c>
      <c r="T138" s="87">
        <f ca="1" t="shared" si="235"/>
        <v>25</v>
      </c>
      <c r="U138" s="87">
        <f ca="1" t="shared" si="236"/>
        <v>72</v>
      </c>
      <c r="V138" s="87">
        <f ca="1" t="shared" si="237"/>
        <v>31</v>
      </c>
      <c r="W138" s="87">
        <f ca="1" t="shared" si="238"/>
        <v>62</v>
      </c>
      <c r="X138" s="87">
        <f ca="1" t="shared" si="239"/>
        <v>41</v>
      </c>
      <c r="Y138" s="87">
        <f ca="1" t="shared" si="240"/>
        <v>3083</v>
      </c>
      <c r="AA138" s="93">
        <v>134</v>
      </c>
      <c r="AB138" s="93">
        <f ca="1" t="shared" si="241"/>
        <v>62</v>
      </c>
      <c r="AC138" s="93">
        <f ca="1" t="shared" si="242"/>
        <v>44</v>
      </c>
      <c r="AD138" s="93">
        <f ca="1" t="shared" si="243"/>
        <v>31</v>
      </c>
      <c r="AE138" s="93">
        <f ca="1" t="shared" si="244"/>
        <v>31</v>
      </c>
      <c r="AF138" s="93">
        <f ca="1" t="shared" si="245"/>
        <v>31</v>
      </c>
      <c r="AG138" s="93">
        <f ca="1" t="shared" si="246"/>
        <v>31</v>
      </c>
      <c r="AH138" s="93">
        <f ca="1" t="shared" si="247"/>
        <v>89</v>
      </c>
      <c r="AI138" s="93">
        <f ca="1" t="shared" si="248"/>
        <v>38</v>
      </c>
      <c r="AJ138" s="93">
        <f ca="1" t="shared" si="249"/>
        <v>76</v>
      </c>
      <c r="AK138" s="93">
        <f ca="1" t="shared" si="250"/>
        <v>51</v>
      </c>
      <c r="AL138" s="93">
        <f ca="1" t="shared" si="251"/>
        <v>3823</v>
      </c>
      <c r="AN138" s="99">
        <v>134</v>
      </c>
      <c r="AO138" s="99">
        <f ca="1">VLOOKUP(AN138,参照表!$A$1:参照表!$C$200,2,0)</f>
        <v>78</v>
      </c>
      <c r="AP138" s="99">
        <f ca="1" t="shared" si="253"/>
        <v>55</v>
      </c>
      <c r="AQ138" s="99">
        <f ca="1" t="shared" si="254"/>
        <v>39</v>
      </c>
      <c r="AR138" s="99">
        <f ca="1" t="shared" si="255"/>
        <v>39</v>
      </c>
      <c r="AS138" s="99">
        <f ca="1" t="shared" si="256"/>
        <v>39</v>
      </c>
      <c r="AT138" s="99">
        <f ca="1" t="shared" si="257"/>
        <v>39</v>
      </c>
      <c r="AU138" s="99">
        <f ca="1" t="shared" si="258"/>
        <v>112</v>
      </c>
      <c r="AV138" s="99">
        <f ca="1" t="shared" si="259"/>
        <v>48</v>
      </c>
      <c r="AW138" s="99">
        <f ca="1" t="shared" si="260"/>
        <v>96</v>
      </c>
      <c r="AX138" s="99">
        <f ca="1" t="shared" si="261"/>
        <v>64</v>
      </c>
      <c r="AY138" s="99">
        <f ca="1" t="shared" si="262"/>
        <v>4810</v>
      </c>
      <c r="BA138" s="105">
        <v>134</v>
      </c>
      <c r="BB138" s="105">
        <f ca="1" t="shared" si="187"/>
        <v>100</v>
      </c>
      <c r="BC138" s="105">
        <f ca="1" t="shared" si="188"/>
        <v>71</v>
      </c>
      <c r="BD138" s="105">
        <f ca="1" t="shared" si="189"/>
        <v>50</v>
      </c>
      <c r="BE138" s="105">
        <f ca="1" t="shared" si="190"/>
        <v>50</v>
      </c>
      <c r="BF138" s="105">
        <f ca="1" t="shared" si="191"/>
        <v>50</v>
      </c>
      <c r="BG138" s="105">
        <f ca="1" t="shared" si="192"/>
        <v>50</v>
      </c>
      <c r="BH138" s="105">
        <f ca="1" t="shared" si="193"/>
        <v>144</v>
      </c>
      <c r="BI138" s="105">
        <f ca="1" t="shared" si="194"/>
        <v>62</v>
      </c>
      <c r="BJ138" s="105">
        <f ca="1" t="shared" si="195"/>
        <v>123</v>
      </c>
      <c r="BK138" s="105">
        <f ca="1" t="shared" si="196"/>
        <v>82</v>
      </c>
      <c r="BL138" s="105">
        <f ca="1" t="shared" si="197"/>
        <v>6167</v>
      </c>
      <c r="BN138" s="111">
        <v>134</v>
      </c>
      <c r="BO138" s="111">
        <f ca="1" t="shared" si="263"/>
        <v>128</v>
      </c>
      <c r="BP138" s="111">
        <f ca="1" t="shared" si="264"/>
        <v>90</v>
      </c>
      <c r="BQ138" s="111">
        <f ca="1" t="shared" si="265"/>
        <v>64</v>
      </c>
      <c r="BR138" s="111">
        <f ca="1" t="shared" si="266"/>
        <v>64</v>
      </c>
      <c r="BS138" s="111">
        <f ca="1" t="shared" si="267"/>
        <v>64</v>
      </c>
      <c r="BT138" s="111">
        <f ca="1" t="shared" si="268"/>
        <v>64</v>
      </c>
      <c r="BU138" s="111">
        <f ca="1" t="shared" si="269"/>
        <v>184</v>
      </c>
      <c r="BV138" s="111">
        <f ca="1" t="shared" si="270"/>
        <v>79</v>
      </c>
      <c r="BW138" s="111">
        <f ca="1" t="shared" si="271"/>
        <v>158</v>
      </c>
      <c r="BX138" s="111">
        <f ca="1" t="shared" si="272"/>
        <v>105</v>
      </c>
      <c r="BY138" s="111">
        <f ca="1" t="shared" si="273"/>
        <v>7893</v>
      </c>
      <c r="CA138" s="117">
        <v>134</v>
      </c>
      <c r="CB138" s="117">
        <f ca="1" t="shared" si="274"/>
        <v>168</v>
      </c>
      <c r="CC138" s="117">
        <f ca="1" t="shared" si="275"/>
        <v>118</v>
      </c>
      <c r="CD138" s="117">
        <f ca="1" t="shared" si="276"/>
        <v>84</v>
      </c>
      <c r="CE138" s="117">
        <f ca="1" t="shared" si="277"/>
        <v>84</v>
      </c>
      <c r="CF138" s="117">
        <f ca="1" t="shared" si="278"/>
        <v>84</v>
      </c>
      <c r="CG138" s="117">
        <f ca="1" t="shared" si="279"/>
        <v>84</v>
      </c>
      <c r="CH138" s="117">
        <f ca="1" t="shared" si="280"/>
        <v>241</v>
      </c>
      <c r="CI138" s="117">
        <f ca="1" t="shared" si="281"/>
        <v>103</v>
      </c>
      <c r="CJ138" s="117">
        <f ca="1" t="shared" si="282"/>
        <v>207</v>
      </c>
      <c r="CK138" s="117">
        <f ca="1" t="shared" si="283"/>
        <v>138</v>
      </c>
      <c r="CL138" s="117">
        <f ca="1" t="shared" si="284"/>
        <v>10360</v>
      </c>
    </row>
    <row r="139" ht="16.5" spans="1:90">
      <c r="A139" s="78">
        <v>135</v>
      </c>
      <c r="B139" s="78">
        <f ca="1" t="shared" si="252"/>
        <v>42</v>
      </c>
      <c r="C139" s="78">
        <f ca="1" t="shared" si="220"/>
        <v>29</v>
      </c>
      <c r="D139" s="78">
        <f ca="1" t="shared" si="221"/>
        <v>21</v>
      </c>
      <c r="E139" s="78">
        <f ca="1" t="shared" si="222"/>
        <v>21</v>
      </c>
      <c r="F139" s="78">
        <f ca="1" t="shared" si="223"/>
        <v>21</v>
      </c>
      <c r="G139" s="78">
        <f ca="1" t="shared" si="224"/>
        <v>21</v>
      </c>
      <c r="H139" s="78">
        <f ca="1" t="shared" si="225"/>
        <v>60</v>
      </c>
      <c r="I139" s="78">
        <f ca="1" t="shared" si="226"/>
        <v>26</v>
      </c>
      <c r="J139" s="78">
        <f ca="1" t="shared" si="227"/>
        <v>51</v>
      </c>
      <c r="K139" s="78">
        <f ca="1" t="shared" si="228"/>
        <v>34</v>
      </c>
      <c r="L139" s="78">
        <f ca="1" t="shared" si="229"/>
        <v>2562</v>
      </c>
      <c r="N139" s="87">
        <v>135</v>
      </c>
      <c r="O139" s="87">
        <f ca="1" t="shared" si="230"/>
        <v>52</v>
      </c>
      <c r="P139" s="87">
        <f ca="1" t="shared" si="231"/>
        <v>37</v>
      </c>
      <c r="Q139" s="87">
        <f ca="1" t="shared" si="232"/>
        <v>26</v>
      </c>
      <c r="R139" s="87">
        <f ca="1" t="shared" si="233"/>
        <v>26</v>
      </c>
      <c r="S139" s="87">
        <f ca="1" t="shared" si="234"/>
        <v>26</v>
      </c>
      <c r="T139" s="87">
        <f ca="1" t="shared" si="235"/>
        <v>26</v>
      </c>
      <c r="U139" s="87">
        <f ca="1" t="shared" si="236"/>
        <v>75</v>
      </c>
      <c r="V139" s="87">
        <f ca="1" t="shared" si="237"/>
        <v>32</v>
      </c>
      <c r="W139" s="87">
        <f ca="1" t="shared" si="238"/>
        <v>64</v>
      </c>
      <c r="X139" s="87">
        <f ca="1" t="shared" si="239"/>
        <v>43</v>
      </c>
      <c r="Y139" s="87">
        <f ca="1" t="shared" si="240"/>
        <v>3202</v>
      </c>
      <c r="AA139" s="93">
        <v>135</v>
      </c>
      <c r="AB139" s="93">
        <f ca="1" t="shared" si="241"/>
        <v>64</v>
      </c>
      <c r="AC139" s="93">
        <f ca="1" t="shared" si="242"/>
        <v>45</v>
      </c>
      <c r="AD139" s="93">
        <f ca="1" t="shared" si="243"/>
        <v>33</v>
      </c>
      <c r="AE139" s="93">
        <f ca="1" t="shared" si="244"/>
        <v>33</v>
      </c>
      <c r="AF139" s="93">
        <f ca="1" t="shared" si="245"/>
        <v>33</v>
      </c>
      <c r="AG139" s="93">
        <f ca="1" t="shared" si="246"/>
        <v>33</v>
      </c>
      <c r="AH139" s="93">
        <f ca="1" t="shared" si="247"/>
        <v>93</v>
      </c>
      <c r="AI139" s="93">
        <f ca="1" t="shared" si="248"/>
        <v>40</v>
      </c>
      <c r="AJ139" s="93">
        <f ca="1" t="shared" si="249"/>
        <v>79</v>
      </c>
      <c r="AK139" s="93">
        <f ca="1" t="shared" si="250"/>
        <v>53</v>
      </c>
      <c r="AL139" s="93">
        <f ca="1" t="shared" si="251"/>
        <v>3970</v>
      </c>
      <c r="AN139" s="99">
        <v>135</v>
      </c>
      <c r="AO139" s="99">
        <f ca="1">VLOOKUP(AN139,参照表!$A$1:参照表!$C$200,2,0)</f>
        <v>81</v>
      </c>
      <c r="AP139" s="99">
        <f ca="1" t="shared" si="253"/>
        <v>57</v>
      </c>
      <c r="AQ139" s="99">
        <f ca="1" t="shared" si="254"/>
        <v>41</v>
      </c>
      <c r="AR139" s="99">
        <f ca="1" t="shared" si="255"/>
        <v>41</v>
      </c>
      <c r="AS139" s="99">
        <f ca="1" t="shared" si="256"/>
        <v>41</v>
      </c>
      <c r="AT139" s="99">
        <f ca="1" t="shared" si="257"/>
        <v>41</v>
      </c>
      <c r="AU139" s="99">
        <f ca="1" t="shared" si="258"/>
        <v>117</v>
      </c>
      <c r="AV139" s="99">
        <f ca="1" t="shared" si="259"/>
        <v>50</v>
      </c>
      <c r="AW139" s="99">
        <f ca="1" t="shared" si="260"/>
        <v>100</v>
      </c>
      <c r="AX139" s="99">
        <f ca="1" t="shared" si="261"/>
        <v>67</v>
      </c>
      <c r="AY139" s="99">
        <f ca="1" t="shared" si="262"/>
        <v>4995</v>
      </c>
      <c r="BA139" s="105">
        <v>135</v>
      </c>
      <c r="BB139" s="105">
        <f ca="1" t="shared" si="187"/>
        <v>104</v>
      </c>
      <c r="BC139" s="105">
        <f ca="1" t="shared" si="188"/>
        <v>73</v>
      </c>
      <c r="BD139" s="105">
        <f ca="1" t="shared" si="189"/>
        <v>53</v>
      </c>
      <c r="BE139" s="105">
        <f ca="1" t="shared" si="190"/>
        <v>53</v>
      </c>
      <c r="BF139" s="105">
        <f ca="1" t="shared" si="191"/>
        <v>53</v>
      </c>
      <c r="BG139" s="105">
        <f ca="1" t="shared" si="192"/>
        <v>53</v>
      </c>
      <c r="BH139" s="105">
        <f ca="1" t="shared" si="193"/>
        <v>150</v>
      </c>
      <c r="BI139" s="105">
        <f ca="1" t="shared" si="194"/>
        <v>64</v>
      </c>
      <c r="BJ139" s="105">
        <f ca="1" t="shared" si="195"/>
        <v>128</v>
      </c>
      <c r="BK139" s="105">
        <f ca="1" t="shared" si="196"/>
        <v>86</v>
      </c>
      <c r="BL139" s="105">
        <f ca="1" t="shared" si="197"/>
        <v>6404</v>
      </c>
      <c r="BN139" s="111">
        <v>135</v>
      </c>
      <c r="BO139" s="111">
        <f ca="1" t="shared" si="263"/>
        <v>133</v>
      </c>
      <c r="BP139" s="111">
        <f ca="1" t="shared" si="264"/>
        <v>94</v>
      </c>
      <c r="BQ139" s="111">
        <f ca="1" t="shared" si="265"/>
        <v>67</v>
      </c>
      <c r="BR139" s="111">
        <f ca="1" t="shared" si="266"/>
        <v>67</v>
      </c>
      <c r="BS139" s="111">
        <f ca="1" t="shared" si="267"/>
        <v>67</v>
      </c>
      <c r="BT139" s="111">
        <f ca="1" t="shared" si="268"/>
        <v>67</v>
      </c>
      <c r="BU139" s="111">
        <f ca="1" t="shared" si="269"/>
        <v>192</v>
      </c>
      <c r="BV139" s="111">
        <f ca="1" t="shared" si="270"/>
        <v>82</v>
      </c>
      <c r="BW139" s="111">
        <f ca="1" t="shared" si="271"/>
        <v>164</v>
      </c>
      <c r="BX139" s="111">
        <f ca="1" t="shared" si="272"/>
        <v>110</v>
      </c>
      <c r="BY139" s="111">
        <f ca="1" t="shared" si="273"/>
        <v>8197</v>
      </c>
      <c r="CA139" s="117">
        <v>135</v>
      </c>
      <c r="CB139" s="117">
        <f ca="1" t="shared" si="274"/>
        <v>174</v>
      </c>
      <c r="CC139" s="117">
        <f ca="1" t="shared" si="275"/>
        <v>123</v>
      </c>
      <c r="CD139" s="117">
        <f ca="1" t="shared" si="276"/>
        <v>88</v>
      </c>
      <c r="CE139" s="117">
        <f ca="1" t="shared" si="277"/>
        <v>88</v>
      </c>
      <c r="CF139" s="117">
        <f ca="1" t="shared" si="278"/>
        <v>88</v>
      </c>
      <c r="CG139" s="117">
        <f ca="1" t="shared" si="279"/>
        <v>88</v>
      </c>
      <c r="CH139" s="117">
        <f ca="1" t="shared" si="280"/>
        <v>252</v>
      </c>
      <c r="CI139" s="117">
        <f ca="1" t="shared" si="281"/>
        <v>108</v>
      </c>
      <c r="CJ139" s="117">
        <f ca="1" t="shared" si="282"/>
        <v>215</v>
      </c>
      <c r="CK139" s="117">
        <f ca="1" t="shared" si="283"/>
        <v>144</v>
      </c>
      <c r="CL139" s="117">
        <f ca="1" t="shared" si="284"/>
        <v>10758</v>
      </c>
    </row>
    <row r="140" ht="16.5" spans="1:90">
      <c r="A140" s="78">
        <v>136</v>
      </c>
      <c r="B140" s="78">
        <f ca="1" t="shared" si="252"/>
        <v>42</v>
      </c>
      <c r="C140" s="78">
        <f ca="1" t="shared" si="220"/>
        <v>29</v>
      </c>
      <c r="D140" s="78">
        <f ca="1" t="shared" si="221"/>
        <v>21</v>
      </c>
      <c r="E140" s="78">
        <f ca="1" t="shared" si="222"/>
        <v>21</v>
      </c>
      <c r="F140" s="78">
        <f ca="1" t="shared" si="223"/>
        <v>21</v>
      </c>
      <c r="G140" s="78">
        <f ca="1" t="shared" si="224"/>
        <v>21</v>
      </c>
      <c r="H140" s="78">
        <f ca="1" t="shared" si="225"/>
        <v>60</v>
      </c>
      <c r="I140" s="78">
        <f ca="1" t="shared" si="226"/>
        <v>26</v>
      </c>
      <c r="J140" s="78">
        <f ca="1" t="shared" si="227"/>
        <v>51</v>
      </c>
      <c r="K140" s="78">
        <f ca="1" t="shared" si="228"/>
        <v>34</v>
      </c>
      <c r="L140" s="78">
        <f ca="1" t="shared" si="229"/>
        <v>2562</v>
      </c>
      <c r="N140" s="87">
        <v>136</v>
      </c>
      <c r="O140" s="87">
        <f ca="1" t="shared" si="230"/>
        <v>52</v>
      </c>
      <c r="P140" s="87">
        <f ca="1" t="shared" si="231"/>
        <v>37</v>
      </c>
      <c r="Q140" s="87">
        <f ca="1" t="shared" si="232"/>
        <v>26</v>
      </c>
      <c r="R140" s="87">
        <f ca="1" t="shared" si="233"/>
        <v>26</v>
      </c>
      <c r="S140" s="87">
        <f ca="1" t="shared" si="234"/>
        <v>26</v>
      </c>
      <c r="T140" s="87">
        <f ca="1" t="shared" si="235"/>
        <v>26</v>
      </c>
      <c r="U140" s="87">
        <f ca="1" t="shared" si="236"/>
        <v>75</v>
      </c>
      <c r="V140" s="87">
        <f ca="1" t="shared" si="237"/>
        <v>32</v>
      </c>
      <c r="W140" s="87">
        <f ca="1" t="shared" si="238"/>
        <v>64</v>
      </c>
      <c r="X140" s="87">
        <f ca="1" t="shared" si="239"/>
        <v>43</v>
      </c>
      <c r="Y140" s="87">
        <f ca="1" t="shared" si="240"/>
        <v>3202</v>
      </c>
      <c r="AA140" s="93">
        <v>136</v>
      </c>
      <c r="AB140" s="93">
        <f ca="1" t="shared" si="241"/>
        <v>64</v>
      </c>
      <c r="AC140" s="93">
        <f ca="1" t="shared" si="242"/>
        <v>45</v>
      </c>
      <c r="AD140" s="93">
        <f ca="1" t="shared" si="243"/>
        <v>33</v>
      </c>
      <c r="AE140" s="93">
        <f ca="1" t="shared" si="244"/>
        <v>33</v>
      </c>
      <c r="AF140" s="93">
        <f ca="1" t="shared" si="245"/>
        <v>33</v>
      </c>
      <c r="AG140" s="93">
        <f ca="1" t="shared" si="246"/>
        <v>33</v>
      </c>
      <c r="AH140" s="93">
        <f ca="1" t="shared" si="247"/>
        <v>93</v>
      </c>
      <c r="AI140" s="93">
        <f ca="1" t="shared" si="248"/>
        <v>40</v>
      </c>
      <c r="AJ140" s="93">
        <f ca="1" t="shared" si="249"/>
        <v>79</v>
      </c>
      <c r="AK140" s="93">
        <f ca="1" t="shared" si="250"/>
        <v>53</v>
      </c>
      <c r="AL140" s="93">
        <f ca="1" t="shared" si="251"/>
        <v>3970</v>
      </c>
      <c r="AN140" s="99">
        <v>136</v>
      </c>
      <c r="AO140" s="99">
        <f ca="1">VLOOKUP(AN140,参照表!$A$1:参照表!$C$200,2,0)</f>
        <v>81</v>
      </c>
      <c r="AP140" s="99">
        <f ca="1" t="shared" si="253"/>
        <v>57</v>
      </c>
      <c r="AQ140" s="99">
        <f ca="1" t="shared" si="254"/>
        <v>41</v>
      </c>
      <c r="AR140" s="99">
        <f ca="1" t="shared" si="255"/>
        <v>41</v>
      </c>
      <c r="AS140" s="99">
        <f ca="1" t="shared" si="256"/>
        <v>41</v>
      </c>
      <c r="AT140" s="99">
        <f ca="1" t="shared" si="257"/>
        <v>41</v>
      </c>
      <c r="AU140" s="99">
        <f ca="1" t="shared" si="258"/>
        <v>117</v>
      </c>
      <c r="AV140" s="99">
        <f ca="1" t="shared" si="259"/>
        <v>50</v>
      </c>
      <c r="AW140" s="99">
        <f ca="1" t="shared" si="260"/>
        <v>100</v>
      </c>
      <c r="AX140" s="99">
        <f ca="1" t="shared" si="261"/>
        <v>67</v>
      </c>
      <c r="AY140" s="99">
        <f ca="1" t="shared" si="262"/>
        <v>4995</v>
      </c>
      <c r="BA140" s="105">
        <v>136</v>
      </c>
      <c r="BB140" s="105">
        <f ca="1" t="shared" si="187"/>
        <v>104</v>
      </c>
      <c r="BC140" s="105">
        <f ca="1" t="shared" si="188"/>
        <v>73</v>
      </c>
      <c r="BD140" s="105">
        <f ca="1" t="shared" si="189"/>
        <v>53</v>
      </c>
      <c r="BE140" s="105">
        <f ca="1" t="shared" si="190"/>
        <v>53</v>
      </c>
      <c r="BF140" s="105">
        <f ca="1" t="shared" si="191"/>
        <v>53</v>
      </c>
      <c r="BG140" s="105">
        <f ca="1" t="shared" si="192"/>
        <v>53</v>
      </c>
      <c r="BH140" s="105">
        <f ca="1" t="shared" si="193"/>
        <v>150</v>
      </c>
      <c r="BI140" s="105">
        <f ca="1" t="shared" si="194"/>
        <v>64</v>
      </c>
      <c r="BJ140" s="105">
        <f ca="1" t="shared" si="195"/>
        <v>128</v>
      </c>
      <c r="BK140" s="105">
        <f ca="1" t="shared" si="196"/>
        <v>86</v>
      </c>
      <c r="BL140" s="105">
        <f ca="1" t="shared" si="197"/>
        <v>6404</v>
      </c>
      <c r="BN140" s="111">
        <v>136</v>
      </c>
      <c r="BO140" s="111">
        <f ca="1" t="shared" si="263"/>
        <v>133</v>
      </c>
      <c r="BP140" s="111">
        <f ca="1" t="shared" si="264"/>
        <v>94</v>
      </c>
      <c r="BQ140" s="111">
        <f ca="1" t="shared" si="265"/>
        <v>67</v>
      </c>
      <c r="BR140" s="111">
        <f ca="1" t="shared" si="266"/>
        <v>67</v>
      </c>
      <c r="BS140" s="111">
        <f ca="1" t="shared" si="267"/>
        <v>67</v>
      </c>
      <c r="BT140" s="111">
        <f ca="1" t="shared" si="268"/>
        <v>67</v>
      </c>
      <c r="BU140" s="111">
        <f ca="1" t="shared" si="269"/>
        <v>192</v>
      </c>
      <c r="BV140" s="111">
        <f ca="1" t="shared" si="270"/>
        <v>82</v>
      </c>
      <c r="BW140" s="111">
        <f ca="1" t="shared" si="271"/>
        <v>164</v>
      </c>
      <c r="BX140" s="111">
        <f ca="1" t="shared" si="272"/>
        <v>110</v>
      </c>
      <c r="BY140" s="111">
        <f ca="1" t="shared" si="273"/>
        <v>8197</v>
      </c>
      <c r="CA140" s="117">
        <v>136</v>
      </c>
      <c r="CB140" s="117">
        <f ca="1" t="shared" si="274"/>
        <v>174</v>
      </c>
      <c r="CC140" s="117">
        <f ca="1" t="shared" si="275"/>
        <v>123</v>
      </c>
      <c r="CD140" s="117">
        <f ca="1" t="shared" si="276"/>
        <v>88</v>
      </c>
      <c r="CE140" s="117">
        <f ca="1" t="shared" si="277"/>
        <v>88</v>
      </c>
      <c r="CF140" s="117">
        <f ca="1" t="shared" si="278"/>
        <v>88</v>
      </c>
      <c r="CG140" s="117">
        <f ca="1" t="shared" si="279"/>
        <v>88</v>
      </c>
      <c r="CH140" s="117">
        <f ca="1" t="shared" si="280"/>
        <v>252</v>
      </c>
      <c r="CI140" s="117">
        <f ca="1" t="shared" si="281"/>
        <v>108</v>
      </c>
      <c r="CJ140" s="117">
        <f ca="1" t="shared" si="282"/>
        <v>215</v>
      </c>
      <c r="CK140" s="117">
        <f ca="1" t="shared" si="283"/>
        <v>144</v>
      </c>
      <c r="CL140" s="117">
        <f ca="1" t="shared" si="284"/>
        <v>10758</v>
      </c>
    </row>
    <row r="141" ht="16.5" spans="1:90">
      <c r="A141" s="78">
        <v>137</v>
      </c>
      <c r="B141" s="78">
        <f ca="1" t="shared" si="252"/>
        <v>42</v>
      </c>
      <c r="C141" s="78">
        <f ca="1" t="shared" si="220"/>
        <v>29</v>
      </c>
      <c r="D141" s="78">
        <f ca="1" t="shared" si="221"/>
        <v>21</v>
      </c>
      <c r="E141" s="78">
        <f ca="1" t="shared" si="222"/>
        <v>21</v>
      </c>
      <c r="F141" s="78">
        <f ca="1" t="shared" si="223"/>
        <v>21</v>
      </c>
      <c r="G141" s="78">
        <f ca="1" t="shared" si="224"/>
        <v>21</v>
      </c>
      <c r="H141" s="78">
        <f ca="1" t="shared" si="225"/>
        <v>60</v>
      </c>
      <c r="I141" s="78">
        <f ca="1" t="shared" si="226"/>
        <v>26</v>
      </c>
      <c r="J141" s="78">
        <f ca="1" t="shared" si="227"/>
        <v>51</v>
      </c>
      <c r="K141" s="78">
        <f ca="1" t="shared" si="228"/>
        <v>34</v>
      </c>
      <c r="L141" s="78">
        <f ca="1" t="shared" si="229"/>
        <v>2562</v>
      </c>
      <c r="N141" s="87">
        <v>137</v>
      </c>
      <c r="O141" s="87">
        <f ca="1" t="shared" si="230"/>
        <v>52</v>
      </c>
      <c r="P141" s="87">
        <f ca="1" t="shared" si="231"/>
        <v>37</v>
      </c>
      <c r="Q141" s="87">
        <f ca="1" t="shared" si="232"/>
        <v>26</v>
      </c>
      <c r="R141" s="87">
        <f ca="1" t="shared" si="233"/>
        <v>26</v>
      </c>
      <c r="S141" s="87">
        <f ca="1" t="shared" si="234"/>
        <v>26</v>
      </c>
      <c r="T141" s="87">
        <f ca="1" t="shared" si="235"/>
        <v>26</v>
      </c>
      <c r="U141" s="87">
        <f ca="1" t="shared" si="236"/>
        <v>75</v>
      </c>
      <c r="V141" s="87">
        <f ca="1" t="shared" si="237"/>
        <v>32</v>
      </c>
      <c r="W141" s="87">
        <f ca="1" t="shared" si="238"/>
        <v>64</v>
      </c>
      <c r="X141" s="87">
        <f ca="1" t="shared" si="239"/>
        <v>43</v>
      </c>
      <c r="Y141" s="87">
        <f ca="1" t="shared" si="240"/>
        <v>3202</v>
      </c>
      <c r="AA141" s="93">
        <v>137</v>
      </c>
      <c r="AB141" s="93">
        <f ca="1" t="shared" si="241"/>
        <v>64</v>
      </c>
      <c r="AC141" s="93">
        <f ca="1" t="shared" si="242"/>
        <v>45</v>
      </c>
      <c r="AD141" s="93">
        <f ca="1" t="shared" si="243"/>
        <v>33</v>
      </c>
      <c r="AE141" s="93">
        <f ca="1" t="shared" si="244"/>
        <v>33</v>
      </c>
      <c r="AF141" s="93">
        <f ca="1" t="shared" si="245"/>
        <v>33</v>
      </c>
      <c r="AG141" s="93">
        <f ca="1" t="shared" si="246"/>
        <v>33</v>
      </c>
      <c r="AH141" s="93">
        <f ca="1" t="shared" si="247"/>
        <v>93</v>
      </c>
      <c r="AI141" s="93">
        <f ca="1" t="shared" si="248"/>
        <v>40</v>
      </c>
      <c r="AJ141" s="93">
        <f ca="1" t="shared" si="249"/>
        <v>79</v>
      </c>
      <c r="AK141" s="93">
        <f ca="1" t="shared" si="250"/>
        <v>53</v>
      </c>
      <c r="AL141" s="93">
        <f ca="1" t="shared" si="251"/>
        <v>3970</v>
      </c>
      <c r="AN141" s="99">
        <v>137</v>
      </c>
      <c r="AO141" s="99">
        <f ca="1">VLOOKUP(AN141,参照表!$A$1:参照表!$C$200,2,0)</f>
        <v>81</v>
      </c>
      <c r="AP141" s="99">
        <f ca="1" t="shared" si="253"/>
        <v>57</v>
      </c>
      <c r="AQ141" s="99">
        <f ca="1" t="shared" si="254"/>
        <v>41</v>
      </c>
      <c r="AR141" s="99">
        <f ca="1" t="shared" si="255"/>
        <v>41</v>
      </c>
      <c r="AS141" s="99">
        <f ca="1" t="shared" si="256"/>
        <v>41</v>
      </c>
      <c r="AT141" s="99">
        <f ca="1" t="shared" si="257"/>
        <v>41</v>
      </c>
      <c r="AU141" s="99">
        <f ca="1" t="shared" si="258"/>
        <v>117</v>
      </c>
      <c r="AV141" s="99">
        <f ca="1" t="shared" si="259"/>
        <v>50</v>
      </c>
      <c r="AW141" s="99">
        <f ca="1" t="shared" si="260"/>
        <v>100</v>
      </c>
      <c r="AX141" s="99">
        <f ca="1" t="shared" si="261"/>
        <v>67</v>
      </c>
      <c r="AY141" s="99">
        <f ca="1" t="shared" si="262"/>
        <v>4995</v>
      </c>
      <c r="BA141" s="105">
        <v>137</v>
      </c>
      <c r="BB141" s="105">
        <f ca="1" t="shared" si="187"/>
        <v>104</v>
      </c>
      <c r="BC141" s="105">
        <f ca="1" t="shared" si="188"/>
        <v>73</v>
      </c>
      <c r="BD141" s="105">
        <f ca="1" t="shared" si="189"/>
        <v>53</v>
      </c>
      <c r="BE141" s="105">
        <f ca="1" t="shared" si="190"/>
        <v>53</v>
      </c>
      <c r="BF141" s="105">
        <f ca="1" t="shared" si="191"/>
        <v>53</v>
      </c>
      <c r="BG141" s="105">
        <f ca="1" t="shared" si="192"/>
        <v>53</v>
      </c>
      <c r="BH141" s="105">
        <f ca="1" t="shared" si="193"/>
        <v>150</v>
      </c>
      <c r="BI141" s="105">
        <f ca="1" t="shared" si="194"/>
        <v>64</v>
      </c>
      <c r="BJ141" s="105">
        <f ca="1" t="shared" si="195"/>
        <v>128</v>
      </c>
      <c r="BK141" s="105">
        <f ca="1" t="shared" si="196"/>
        <v>86</v>
      </c>
      <c r="BL141" s="105">
        <f ca="1" t="shared" si="197"/>
        <v>6404</v>
      </c>
      <c r="BN141" s="111">
        <v>137</v>
      </c>
      <c r="BO141" s="111">
        <f ca="1" t="shared" si="263"/>
        <v>133</v>
      </c>
      <c r="BP141" s="111">
        <f ca="1" t="shared" si="264"/>
        <v>94</v>
      </c>
      <c r="BQ141" s="111">
        <f ca="1" t="shared" si="265"/>
        <v>67</v>
      </c>
      <c r="BR141" s="111">
        <f ca="1" t="shared" si="266"/>
        <v>67</v>
      </c>
      <c r="BS141" s="111">
        <f ca="1" t="shared" si="267"/>
        <v>67</v>
      </c>
      <c r="BT141" s="111">
        <f ca="1" t="shared" si="268"/>
        <v>67</v>
      </c>
      <c r="BU141" s="111">
        <f ca="1" t="shared" si="269"/>
        <v>192</v>
      </c>
      <c r="BV141" s="111">
        <f ca="1" t="shared" si="270"/>
        <v>82</v>
      </c>
      <c r="BW141" s="111">
        <f ca="1" t="shared" si="271"/>
        <v>164</v>
      </c>
      <c r="BX141" s="111">
        <f ca="1" t="shared" si="272"/>
        <v>110</v>
      </c>
      <c r="BY141" s="111">
        <f ca="1" t="shared" si="273"/>
        <v>8197</v>
      </c>
      <c r="CA141" s="117">
        <v>137</v>
      </c>
      <c r="CB141" s="117">
        <f ca="1" t="shared" si="274"/>
        <v>174</v>
      </c>
      <c r="CC141" s="117">
        <f ca="1" t="shared" si="275"/>
        <v>123</v>
      </c>
      <c r="CD141" s="117">
        <f ca="1" t="shared" si="276"/>
        <v>88</v>
      </c>
      <c r="CE141" s="117">
        <f ca="1" t="shared" si="277"/>
        <v>88</v>
      </c>
      <c r="CF141" s="117">
        <f ca="1" t="shared" si="278"/>
        <v>88</v>
      </c>
      <c r="CG141" s="117">
        <f ca="1" t="shared" si="279"/>
        <v>88</v>
      </c>
      <c r="CH141" s="117">
        <f ca="1" t="shared" si="280"/>
        <v>252</v>
      </c>
      <c r="CI141" s="117">
        <f ca="1" t="shared" si="281"/>
        <v>108</v>
      </c>
      <c r="CJ141" s="117">
        <f ca="1" t="shared" si="282"/>
        <v>215</v>
      </c>
      <c r="CK141" s="117">
        <f ca="1" t="shared" si="283"/>
        <v>144</v>
      </c>
      <c r="CL141" s="117">
        <f ca="1" t="shared" si="284"/>
        <v>10758</v>
      </c>
    </row>
    <row r="142" ht="16.5" spans="1:90">
      <c r="A142" s="78">
        <v>138</v>
      </c>
      <c r="B142" s="78">
        <f ca="1" t="shared" si="252"/>
        <v>42</v>
      </c>
      <c r="C142" s="78">
        <f ca="1" t="shared" si="220"/>
        <v>29</v>
      </c>
      <c r="D142" s="78">
        <f ca="1" t="shared" si="221"/>
        <v>21</v>
      </c>
      <c r="E142" s="78">
        <f ca="1" t="shared" si="222"/>
        <v>21</v>
      </c>
      <c r="F142" s="78">
        <f ca="1" t="shared" si="223"/>
        <v>21</v>
      </c>
      <c r="G142" s="78">
        <f ca="1" t="shared" si="224"/>
        <v>21</v>
      </c>
      <c r="H142" s="78">
        <f ca="1" t="shared" si="225"/>
        <v>60</v>
      </c>
      <c r="I142" s="78">
        <f ca="1" t="shared" si="226"/>
        <v>26</v>
      </c>
      <c r="J142" s="78">
        <f ca="1" t="shared" si="227"/>
        <v>51</v>
      </c>
      <c r="K142" s="78">
        <f ca="1" t="shared" si="228"/>
        <v>34</v>
      </c>
      <c r="L142" s="78">
        <f ca="1" t="shared" si="229"/>
        <v>2562</v>
      </c>
      <c r="N142" s="87">
        <v>138</v>
      </c>
      <c r="O142" s="87">
        <f ca="1" t="shared" si="230"/>
        <v>52</v>
      </c>
      <c r="P142" s="87">
        <f ca="1" t="shared" si="231"/>
        <v>37</v>
      </c>
      <c r="Q142" s="87">
        <f ca="1" t="shared" si="232"/>
        <v>26</v>
      </c>
      <c r="R142" s="87">
        <f ca="1" t="shared" si="233"/>
        <v>26</v>
      </c>
      <c r="S142" s="87">
        <f ca="1" t="shared" si="234"/>
        <v>26</v>
      </c>
      <c r="T142" s="87">
        <f ca="1" t="shared" si="235"/>
        <v>26</v>
      </c>
      <c r="U142" s="87">
        <f ca="1" t="shared" si="236"/>
        <v>75</v>
      </c>
      <c r="V142" s="87">
        <f ca="1" t="shared" si="237"/>
        <v>32</v>
      </c>
      <c r="W142" s="87">
        <f ca="1" t="shared" si="238"/>
        <v>64</v>
      </c>
      <c r="X142" s="87">
        <f ca="1" t="shared" si="239"/>
        <v>43</v>
      </c>
      <c r="Y142" s="87">
        <f ca="1" t="shared" si="240"/>
        <v>3202</v>
      </c>
      <c r="AA142" s="93">
        <v>138</v>
      </c>
      <c r="AB142" s="93">
        <f ca="1" t="shared" si="241"/>
        <v>64</v>
      </c>
      <c r="AC142" s="93">
        <f ca="1" t="shared" si="242"/>
        <v>45</v>
      </c>
      <c r="AD142" s="93">
        <f ca="1" t="shared" si="243"/>
        <v>33</v>
      </c>
      <c r="AE142" s="93">
        <f ca="1" t="shared" si="244"/>
        <v>33</v>
      </c>
      <c r="AF142" s="93">
        <f ca="1" t="shared" si="245"/>
        <v>33</v>
      </c>
      <c r="AG142" s="93">
        <f ca="1" t="shared" si="246"/>
        <v>33</v>
      </c>
      <c r="AH142" s="93">
        <f ca="1" t="shared" si="247"/>
        <v>93</v>
      </c>
      <c r="AI142" s="93">
        <f ca="1" t="shared" si="248"/>
        <v>40</v>
      </c>
      <c r="AJ142" s="93">
        <f ca="1" t="shared" si="249"/>
        <v>79</v>
      </c>
      <c r="AK142" s="93">
        <f ca="1" t="shared" si="250"/>
        <v>53</v>
      </c>
      <c r="AL142" s="93">
        <f ca="1" t="shared" si="251"/>
        <v>3970</v>
      </c>
      <c r="AN142" s="99">
        <v>138</v>
      </c>
      <c r="AO142" s="99">
        <f ca="1">VLOOKUP(AN142,参照表!$A$1:参照表!$C$200,2,0)</f>
        <v>81</v>
      </c>
      <c r="AP142" s="99">
        <f ca="1" t="shared" si="253"/>
        <v>57</v>
      </c>
      <c r="AQ142" s="99">
        <f ca="1" t="shared" si="254"/>
        <v>41</v>
      </c>
      <c r="AR142" s="99">
        <f ca="1" t="shared" si="255"/>
        <v>41</v>
      </c>
      <c r="AS142" s="99">
        <f ca="1" t="shared" si="256"/>
        <v>41</v>
      </c>
      <c r="AT142" s="99">
        <f ca="1" t="shared" si="257"/>
        <v>41</v>
      </c>
      <c r="AU142" s="99">
        <f ca="1" t="shared" si="258"/>
        <v>117</v>
      </c>
      <c r="AV142" s="99">
        <f ca="1" t="shared" si="259"/>
        <v>50</v>
      </c>
      <c r="AW142" s="99">
        <f ca="1" t="shared" si="260"/>
        <v>100</v>
      </c>
      <c r="AX142" s="99">
        <f ca="1" t="shared" si="261"/>
        <v>67</v>
      </c>
      <c r="AY142" s="99">
        <f ca="1" t="shared" si="262"/>
        <v>4995</v>
      </c>
      <c r="BA142" s="105">
        <v>138</v>
      </c>
      <c r="BB142" s="105">
        <f ca="1" t="shared" si="187"/>
        <v>104</v>
      </c>
      <c r="BC142" s="105">
        <f ca="1" t="shared" si="188"/>
        <v>73</v>
      </c>
      <c r="BD142" s="105">
        <f ca="1" t="shared" si="189"/>
        <v>53</v>
      </c>
      <c r="BE142" s="105">
        <f ca="1" t="shared" si="190"/>
        <v>53</v>
      </c>
      <c r="BF142" s="105">
        <f ca="1" t="shared" si="191"/>
        <v>53</v>
      </c>
      <c r="BG142" s="105">
        <f ca="1" t="shared" si="192"/>
        <v>53</v>
      </c>
      <c r="BH142" s="105">
        <f ca="1" t="shared" si="193"/>
        <v>150</v>
      </c>
      <c r="BI142" s="105">
        <f ca="1" t="shared" si="194"/>
        <v>64</v>
      </c>
      <c r="BJ142" s="105">
        <f ca="1" t="shared" si="195"/>
        <v>128</v>
      </c>
      <c r="BK142" s="105">
        <f ca="1" t="shared" si="196"/>
        <v>86</v>
      </c>
      <c r="BL142" s="105">
        <f ca="1" t="shared" si="197"/>
        <v>6404</v>
      </c>
      <c r="BN142" s="111">
        <v>138</v>
      </c>
      <c r="BO142" s="111">
        <f ca="1" t="shared" si="263"/>
        <v>133</v>
      </c>
      <c r="BP142" s="111">
        <f ca="1" t="shared" si="264"/>
        <v>94</v>
      </c>
      <c r="BQ142" s="111">
        <f ca="1" t="shared" si="265"/>
        <v>67</v>
      </c>
      <c r="BR142" s="111">
        <f ca="1" t="shared" si="266"/>
        <v>67</v>
      </c>
      <c r="BS142" s="111">
        <f ca="1" t="shared" si="267"/>
        <v>67</v>
      </c>
      <c r="BT142" s="111">
        <f ca="1" t="shared" si="268"/>
        <v>67</v>
      </c>
      <c r="BU142" s="111">
        <f ca="1" t="shared" si="269"/>
        <v>192</v>
      </c>
      <c r="BV142" s="111">
        <f ca="1" t="shared" si="270"/>
        <v>82</v>
      </c>
      <c r="BW142" s="111">
        <f ca="1" t="shared" si="271"/>
        <v>164</v>
      </c>
      <c r="BX142" s="111">
        <f ca="1" t="shared" si="272"/>
        <v>110</v>
      </c>
      <c r="BY142" s="111">
        <f ca="1" t="shared" si="273"/>
        <v>8197</v>
      </c>
      <c r="CA142" s="117">
        <v>138</v>
      </c>
      <c r="CB142" s="117">
        <f ca="1" t="shared" si="274"/>
        <v>174</v>
      </c>
      <c r="CC142" s="117">
        <f ca="1" t="shared" si="275"/>
        <v>123</v>
      </c>
      <c r="CD142" s="117">
        <f ca="1" t="shared" si="276"/>
        <v>88</v>
      </c>
      <c r="CE142" s="117">
        <f ca="1" t="shared" si="277"/>
        <v>88</v>
      </c>
      <c r="CF142" s="117">
        <f ca="1" t="shared" si="278"/>
        <v>88</v>
      </c>
      <c r="CG142" s="117">
        <f ca="1" t="shared" si="279"/>
        <v>88</v>
      </c>
      <c r="CH142" s="117">
        <f ca="1" t="shared" si="280"/>
        <v>252</v>
      </c>
      <c r="CI142" s="117">
        <f ca="1" t="shared" si="281"/>
        <v>108</v>
      </c>
      <c r="CJ142" s="117">
        <f ca="1" t="shared" si="282"/>
        <v>215</v>
      </c>
      <c r="CK142" s="117">
        <f ca="1" t="shared" si="283"/>
        <v>144</v>
      </c>
      <c r="CL142" s="117">
        <f ca="1" t="shared" si="284"/>
        <v>10758</v>
      </c>
    </row>
    <row r="143" ht="16.5" spans="1:90">
      <c r="A143" s="78">
        <v>139</v>
      </c>
      <c r="B143" s="78">
        <f ca="1" t="shared" si="252"/>
        <v>42</v>
      </c>
      <c r="C143" s="78">
        <f ca="1" t="shared" si="220"/>
        <v>29</v>
      </c>
      <c r="D143" s="78">
        <f ca="1" t="shared" si="221"/>
        <v>21</v>
      </c>
      <c r="E143" s="78">
        <f ca="1" t="shared" si="222"/>
        <v>21</v>
      </c>
      <c r="F143" s="78">
        <f ca="1" t="shared" si="223"/>
        <v>21</v>
      </c>
      <c r="G143" s="78">
        <f ca="1" t="shared" si="224"/>
        <v>21</v>
      </c>
      <c r="H143" s="78">
        <f ca="1" t="shared" si="225"/>
        <v>60</v>
      </c>
      <c r="I143" s="78">
        <f ca="1" t="shared" si="226"/>
        <v>26</v>
      </c>
      <c r="J143" s="78">
        <f ca="1" t="shared" si="227"/>
        <v>51</v>
      </c>
      <c r="K143" s="78">
        <f ca="1" t="shared" si="228"/>
        <v>34</v>
      </c>
      <c r="L143" s="78">
        <f ca="1" t="shared" si="229"/>
        <v>2562</v>
      </c>
      <c r="N143" s="87">
        <v>139</v>
      </c>
      <c r="O143" s="87">
        <f ca="1" t="shared" si="230"/>
        <v>52</v>
      </c>
      <c r="P143" s="87">
        <f ca="1" t="shared" si="231"/>
        <v>37</v>
      </c>
      <c r="Q143" s="87">
        <f ca="1" t="shared" si="232"/>
        <v>26</v>
      </c>
      <c r="R143" s="87">
        <f ca="1" t="shared" si="233"/>
        <v>26</v>
      </c>
      <c r="S143" s="87">
        <f ca="1" t="shared" si="234"/>
        <v>26</v>
      </c>
      <c r="T143" s="87">
        <f ca="1" t="shared" si="235"/>
        <v>26</v>
      </c>
      <c r="U143" s="87">
        <f ca="1" t="shared" si="236"/>
        <v>75</v>
      </c>
      <c r="V143" s="87">
        <f ca="1" t="shared" si="237"/>
        <v>32</v>
      </c>
      <c r="W143" s="87">
        <f ca="1" t="shared" si="238"/>
        <v>64</v>
      </c>
      <c r="X143" s="87">
        <f ca="1" t="shared" si="239"/>
        <v>43</v>
      </c>
      <c r="Y143" s="87">
        <f ca="1" t="shared" si="240"/>
        <v>3202</v>
      </c>
      <c r="AA143" s="93">
        <v>139</v>
      </c>
      <c r="AB143" s="93">
        <f ca="1" t="shared" si="241"/>
        <v>64</v>
      </c>
      <c r="AC143" s="93">
        <f ca="1" t="shared" si="242"/>
        <v>45</v>
      </c>
      <c r="AD143" s="93">
        <f ca="1" t="shared" si="243"/>
        <v>33</v>
      </c>
      <c r="AE143" s="93">
        <f ca="1" t="shared" si="244"/>
        <v>33</v>
      </c>
      <c r="AF143" s="93">
        <f ca="1" t="shared" si="245"/>
        <v>33</v>
      </c>
      <c r="AG143" s="93">
        <f ca="1" t="shared" si="246"/>
        <v>33</v>
      </c>
      <c r="AH143" s="93">
        <f ca="1" t="shared" si="247"/>
        <v>93</v>
      </c>
      <c r="AI143" s="93">
        <f ca="1" t="shared" si="248"/>
        <v>40</v>
      </c>
      <c r="AJ143" s="93">
        <f ca="1" t="shared" si="249"/>
        <v>79</v>
      </c>
      <c r="AK143" s="93">
        <f ca="1" t="shared" si="250"/>
        <v>53</v>
      </c>
      <c r="AL143" s="93">
        <f ca="1" t="shared" si="251"/>
        <v>3970</v>
      </c>
      <c r="AN143" s="99">
        <v>139</v>
      </c>
      <c r="AO143" s="99">
        <f ca="1">VLOOKUP(AN143,参照表!$A$1:参照表!$C$200,2,0)</f>
        <v>81</v>
      </c>
      <c r="AP143" s="99">
        <f ca="1" t="shared" si="253"/>
        <v>57</v>
      </c>
      <c r="AQ143" s="99">
        <f ca="1" t="shared" si="254"/>
        <v>41</v>
      </c>
      <c r="AR143" s="99">
        <f ca="1" t="shared" si="255"/>
        <v>41</v>
      </c>
      <c r="AS143" s="99">
        <f ca="1" t="shared" si="256"/>
        <v>41</v>
      </c>
      <c r="AT143" s="99">
        <f ca="1" t="shared" si="257"/>
        <v>41</v>
      </c>
      <c r="AU143" s="99">
        <f ca="1" t="shared" si="258"/>
        <v>117</v>
      </c>
      <c r="AV143" s="99">
        <f ca="1" t="shared" si="259"/>
        <v>50</v>
      </c>
      <c r="AW143" s="99">
        <f ca="1" t="shared" si="260"/>
        <v>100</v>
      </c>
      <c r="AX143" s="99">
        <f ca="1" t="shared" si="261"/>
        <v>67</v>
      </c>
      <c r="AY143" s="99">
        <f ca="1" t="shared" si="262"/>
        <v>4995</v>
      </c>
      <c r="BA143" s="105">
        <v>139</v>
      </c>
      <c r="BB143" s="105">
        <f ca="1" t="shared" si="187"/>
        <v>104</v>
      </c>
      <c r="BC143" s="105">
        <f ca="1" t="shared" si="188"/>
        <v>73</v>
      </c>
      <c r="BD143" s="105">
        <f ca="1" t="shared" si="189"/>
        <v>53</v>
      </c>
      <c r="BE143" s="105">
        <f ca="1" t="shared" si="190"/>
        <v>53</v>
      </c>
      <c r="BF143" s="105">
        <f ca="1" t="shared" si="191"/>
        <v>53</v>
      </c>
      <c r="BG143" s="105">
        <f ca="1" t="shared" si="192"/>
        <v>53</v>
      </c>
      <c r="BH143" s="105">
        <f ca="1" t="shared" si="193"/>
        <v>150</v>
      </c>
      <c r="BI143" s="105">
        <f ca="1" t="shared" si="194"/>
        <v>64</v>
      </c>
      <c r="BJ143" s="105">
        <f ca="1" t="shared" si="195"/>
        <v>128</v>
      </c>
      <c r="BK143" s="105">
        <f ca="1" t="shared" si="196"/>
        <v>86</v>
      </c>
      <c r="BL143" s="105">
        <f ca="1" t="shared" si="197"/>
        <v>6404</v>
      </c>
      <c r="BN143" s="111">
        <v>139</v>
      </c>
      <c r="BO143" s="111">
        <f ca="1" t="shared" si="263"/>
        <v>133</v>
      </c>
      <c r="BP143" s="111">
        <f ca="1" t="shared" si="264"/>
        <v>94</v>
      </c>
      <c r="BQ143" s="111">
        <f ca="1" t="shared" si="265"/>
        <v>67</v>
      </c>
      <c r="BR143" s="111">
        <f ca="1" t="shared" si="266"/>
        <v>67</v>
      </c>
      <c r="BS143" s="111">
        <f ca="1" t="shared" si="267"/>
        <v>67</v>
      </c>
      <c r="BT143" s="111">
        <f ca="1" t="shared" si="268"/>
        <v>67</v>
      </c>
      <c r="BU143" s="111">
        <f ca="1" t="shared" si="269"/>
        <v>192</v>
      </c>
      <c r="BV143" s="111">
        <f ca="1" t="shared" si="270"/>
        <v>82</v>
      </c>
      <c r="BW143" s="111">
        <f ca="1" t="shared" si="271"/>
        <v>164</v>
      </c>
      <c r="BX143" s="111">
        <f ca="1" t="shared" si="272"/>
        <v>110</v>
      </c>
      <c r="BY143" s="111">
        <f ca="1" t="shared" si="273"/>
        <v>8197</v>
      </c>
      <c r="CA143" s="117">
        <v>139</v>
      </c>
      <c r="CB143" s="117">
        <f ca="1" t="shared" si="274"/>
        <v>174</v>
      </c>
      <c r="CC143" s="117">
        <f ca="1" t="shared" si="275"/>
        <v>123</v>
      </c>
      <c r="CD143" s="117">
        <f ca="1" t="shared" si="276"/>
        <v>88</v>
      </c>
      <c r="CE143" s="117">
        <f ca="1" t="shared" si="277"/>
        <v>88</v>
      </c>
      <c r="CF143" s="117">
        <f ca="1" t="shared" si="278"/>
        <v>88</v>
      </c>
      <c r="CG143" s="117">
        <f ca="1" t="shared" si="279"/>
        <v>88</v>
      </c>
      <c r="CH143" s="117">
        <f ca="1" t="shared" si="280"/>
        <v>252</v>
      </c>
      <c r="CI143" s="117">
        <f ca="1" t="shared" si="281"/>
        <v>108</v>
      </c>
      <c r="CJ143" s="117">
        <f ca="1" t="shared" si="282"/>
        <v>215</v>
      </c>
      <c r="CK143" s="117">
        <f ca="1" t="shared" si="283"/>
        <v>144</v>
      </c>
      <c r="CL143" s="117">
        <f ca="1" t="shared" si="284"/>
        <v>10758</v>
      </c>
    </row>
    <row r="144" ht="16.5" spans="1:90">
      <c r="A144" s="78">
        <v>140</v>
      </c>
      <c r="B144" s="78">
        <f ca="1" t="shared" si="252"/>
        <v>43</v>
      </c>
      <c r="C144" s="78">
        <f ca="1" t="shared" si="220"/>
        <v>30</v>
      </c>
      <c r="D144" s="78">
        <f ca="1" t="shared" si="221"/>
        <v>22</v>
      </c>
      <c r="E144" s="78">
        <f ca="1" t="shared" si="222"/>
        <v>22</v>
      </c>
      <c r="F144" s="78">
        <f ca="1" t="shared" si="223"/>
        <v>22</v>
      </c>
      <c r="G144" s="78">
        <f ca="1" t="shared" si="224"/>
        <v>22</v>
      </c>
      <c r="H144" s="78">
        <f ca="1" t="shared" si="225"/>
        <v>62</v>
      </c>
      <c r="I144" s="78">
        <f ca="1" t="shared" si="226"/>
        <v>27</v>
      </c>
      <c r="J144" s="78">
        <f ca="1" t="shared" si="227"/>
        <v>53</v>
      </c>
      <c r="K144" s="78">
        <f ca="1" t="shared" si="228"/>
        <v>35</v>
      </c>
      <c r="L144" s="78">
        <f ca="1" t="shared" si="229"/>
        <v>2656</v>
      </c>
      <c r="N144" s="87">
        <v>140</v>
      </c>
      <c r="O144" s="87">
        <f ca="1" t="shared" si="230"/>
        <v>54</v>
      </c>
      <c r="P144" s="87">
        <f ca="1" t="shared" si="231"/>
        <v>38</v>
      </c>
      <c r="Q144" s="87">
        <f ca="1" t="shared" si="232"/>
        <v>27</v>
      </c>
      <c r="R144" s="87">
        <f ca="1" t="shared" si="233"/>
        <v>27</v>
      </c>
      <c r="S144" s="87">
        <f ca="1" t="shared" si="234"/>
        <v>27</v>
      </c>
      <c r="T144" s="87">
        <f ca="1" t="shared" si="235"/>
        <v>27</v>
      </c>
      <c r="U144" s="87">
        <f ca="1" t="shared" si="236"/>
        <v>78</v>
      </c>
      <c r="V144" s="87">
        <f ca="1" t="shared" si="237"/>
        <v>33</v>
      </c>
      <c r="W144" s="87">
        <f ca="1" t="shared" si="238"/>
        <v>67</v>
      </c>
      <c r="X144" s="87">
        <f ca="1" t="shared" si="239"/>
        <v>44</v>
      </c>
      <c r="Y144" s="87">
        <f ca="1" t="shared" si="240"/>
        <v>3321</v>
      </c>
      <c r="AA144" s="93">
        <v>140</v>
      </c>
      <c r="AB144" s="93">
        <f ca="1" t="shared" si="241"/>
        <v>67</v>
      </c>
      <c r="AC144" s="93">
        <f ca="1" t="shared" si="242"/>
        <v>47</v>
      </c>
      <c r="AD144" s="93">
        <f ca="1" t="shared" si="243"/>
        <v>33</v>
      </c>
      <c r="AE144" s="93">
        <f ca="1" t="shared" si="244"/>
        <v>33</v>
      </c>
      <c r="AF144" s="93">
        <f ca="1" t="shared" si="245"/>
        <v>33</v>
      </c>
      <c r="AG144" s="93">
        <f ca="1" t="shared" si="246"/>
        <v>33</v>
      </c>
      <c r="AH144" s="93">
        <f ca="1" t="shared" si="247"/>
        <v>96</v>
      </c>
      <c r="AI144" s="93">
        <f ca="1" t="shared" si="248"/>
        <v>41</v>
      </c>
      <c r="AJ144" s="93">
        <f ca="1" t="shared" si="249"/>
        <v>83</v>
      </c>
      <c r="AK144" s="93">
        <f ca="1" t="shared" si="250"/>
        <v>55</v>
      </c>
      <c r="AL144" s="93">
        <f ca="1" t="shared" si="251"/>
        <v>4117</v>
      </c>
      <c r="AN144" s="99">
        <v>140</v>
      </c>
      <c r="AO144" s="99">
        <f ca="1">VLOOKUP(AN144,参照表!$A$1:参照表!$C$200,2,0)</f>
        <v>84</v>
      </c>
      <c r="AP144" s="99">
        <f ca="1" t="shared" si="253"/>
        <v>59</v>
      </c>
      <c r="AQ144" s="99">
        <f ca="1" t="shared" si="254"/>
        <v>42</v>
      </c>
      <c r="AR144" s="99">
        <f ca="1" t="shared" si="255"/>
        <v>42</v>
      </c>
      <c r="AS144" s="99">
        <f ca="1" t="shared" si="256"/>
        <v>42</v>
      </c>
      <c r="AT144" s="99">
        <f ca="1" t="shared" si="257"/>
        <v>42</v>
      </c>
      <c r="AU144" s="99">
        <f ca="1" t="shared" si="258"/>
        <v>121</v>
      </c>
      <c r="AV144" s="99">
        <f ca="1" t="shared" si="259"/>
        <v>52</v>
      </c>
      <c r="AW144" s="99">
        <f ca="1" t="shared" si="260"/>
        <v>104</v>
      </c>
      <c r="AX144" s="99">
        <f ca="1" t="shared" si="261"/>
        <v>69</v>
      </c>
      <c r="AY144" s="99">
        <f ca="1" t="shared" si="262"/>
        <v>5180</v>
      </c>
      <c r="BA144" s="105">
        <v>140</v>
      </c>
      <c r="BB144" s="105">
        <f ca="1" t="shared" si="187"/>
        <v>108</v>
      </c>
      <c r="BC144" s="105">
        <f ca="1" t="shared" si="188"/>
        <v>76</v>
      </c>
      <c r="BD144" s="105">
        <f ca="1" t="shared" si="189"/>
        <v>54</v>
      </c>
      <c r="BE144" s="105">
        <f ca="1" t="shared" si="190"/>
        <v>54</v>
      </c>
      <c r="BF144" s="105">
        <f ca="1" t="shared" si="191"/>
        <v>54</v>
      </c>
      <c r="BG144" s="105">
        <f ca="1" t="shared" si="192"/>
        <v>54</v>
      </c>
      <c r="BH144" s="105">
        <f ca="1" t="shared" si="193"/>
        <v>155</v>
      </c>
      <c r="BI144" s="105">
        <f ca="1" t="shared" si="194"/>
        <v>67</v>
      </c>
      <c r="BJ144" s="105">
        <f ca="1" t="shared" si="195"/>
        <v>133</v>
      </c>
      <c r="BK144" s="105">
        <f ca="1" t="shared" si="196"/>
        <v>88</v>
      </c>
      <c r="BL144" s="105">
        <f ca="1" t="shared" si="197"/>
        <v>6641</v>
      </c>
      <c r="BN144" s="111">
        <v>140</v>
      </c>
      <c r="BO144" s="111">
        <f ca="1" t="shared" si="263"/>
        <v>138</v>
      </c>
      <c r="BP144" s="111">
        <f ca="1" t="shared" si="264"/>
        <v>97</v>
      </c>
      <c r="BQ144" s="111">
        <f ca="1" t="shared" si="265"/>
        <v>69</v>
      </c>
      <c r="BR144" s="111">
        <f ca="1" t="shared" si="266"/>
        <v>69</v>
      </c>
      <c r="BS144" s="111">
        <f ca="1" t="shared" si="267"/>
        <v>69</v>
      </c>
      <c r="BT144" s="111">
        <f ca="1" t="shared" si="268"/>
        <v>69</v>
      </c>
      <c r="BU144" s="111">
        <f ca="1" t="shared" si="269"/>
        <v>199</v>
      </c>
      <c r="BV144" s="111">
        <f ca="1" t="shared" si="270"/>
        <v>85</v>
      </c>
      <c r="BW144" s="111">
        <f ca="1" t="shared" si="271"/>
        <v>171</v>
      </c>
      <c r="BX144" s="111">
        <f ca="1" t="shared" si="272"/>
        <v>113</v>
      </c>
      <c r="BY144" s="111">
        <f ca="1" t="shared" si="273"/>
        <v>8501</v>
      </c>
      <c r="CA144" s="117">
        <v>140</v>
      </c>
      <c r="CB144" s="117">
        <f ca="1" t="shared" si="274"/>
        <v>181</v>
      </c>
      <c r="CC144" s="117">
        <f ca="1" t="shared" si="275"/>
        <v>127</v>
      </c>
      <c r="CD144" s="117">
        <f ca="1" t="shared" si="276"/>
        <v>90</v>
      </c>
      <c r="CE144" s="117">
        <f ca="1" t="shared" si="277"/>
        <v>90</v>
      </c>
      <c r="CF144" s="117">
        <f ca="1" t="shared" si="278"/>
        <v>90</v>
      </c>
      <c r="CG144" s="117">
        <f ca="1" t="shared" si="279"/>
        <v>90</v>
      </c>
      <c r="CH144" s="117">
        <f ca="1" t="shared" si="280"/>
        <v>261</v>
      </c>
      <c r="CI144" s="117">
        <f ca="1" t="shared" si="281"/>
        <v>112</v>
      </c>
      <c r="CJ144" s="117">
        <f ca="1" t="shared" si="282"/>
        <v>224</v>
      </c>
      <c r="CK144" s="117">
        <f ca="1" t="shared" si="283"/>
        <v>149</v>
      </c>
      <c r="CL144" s="117">
        <f ca="1" t="shared" si="284"/>
        <v>11157</v>
      </c>
    </row>
    <row r="145" ht="16.5" spans="1:90">
      <c r="A145" s="78">
        <v>141</v>
      </c>
      <c r="B145" s="78">
        <f ca="1" t="shared" si="252"/>
        <v>43</v>
      </c>
      <c r="C145" s="78">
        <f ca="1" t="shared" si="220"/>
        <v>30</v>
      </c>
      <c r="D145" s="78">
        <f ca="1" t="shared" si="221"/>
        <v>22</v>
      </c>
      <c r="E145" s="78">
        <f ca="1" t="shared" si="222"/>
        <v>22</v>
      </c>
      <c r="F145" s="78">
        <f ca="1" t="shared" si="223"/>
        <v>22</v>
      </c>
      <c r="G145" s="78">
        <f ca="1" t="shared" si="224"/>
        <v>22</v>
      </c>
      <c r="H145" s="78">
        <f ca="1" t="shared" si="225"/>
        <v>62</v>
      </c>
      <c r="I145" s="78">
        <f ca="1" t="shared" si="226"/>
        <v>27</v>
      </c>
      <c r="J145" s="78">
        <f ca="1" t="shared" si="227"/>
        <v>53</v>
      </c>
      <c r="K145" s="78">
        <f ca="1" t="shared" si="228"/>
        <v>35</v>
      </c>
      <c r="L145" s="78">
        <f ca="1" t="shared" si="229"/>
        <v>2656</v>
      </c>
      <c r="N145" s="87">
        <v>141</v>
      </c>
      <c r="O145" s="87">
        <f ca="1" t="shared" si="230"/>
        <v>54</v>
      </c>
      <c r="P145" s="87">
        <f ca="1" t="shared" si="231"/>
        <v>38</v>
      </c>
      <c r="Q145" s="87">
        <f ca="1" t="shared" si="232"/>
        <v>27</v>
      </c>
      <c r="R145" s="87">
        <f ca="1" t="shared" si="233"/>
        <v>27</v>
      </c>
      <c r="S145" s="87">
        <f ca="1" t="shared" si="234"/>
        <v>27</v>
      </c>
      <c r="T145" s="87">
        <f ca="1" t="shared" si="235"/>
        <v>27</v>
      </c>
      <c r="U145" s="87">
        <f ca="1" t="shared" si="236"/>
        <v>78</v>
      </c>
      <c r="V145" s="87">
        <f ca="1" t="shared" si="237"/>
        <v>33</v>
      </c>
      <c r="W145" s="87">
        <f ca="1" t="shared" si="238"/>
        <v>67</v>
      </c>
      <c r="X145" s="87">
        <f ca="1" t="shared" si="239"/>
        <v>44</v>
      </c>
      <c r="Y145" s="87">
        <f ca="1" t="shared" si="240"/>
        <v>3321</v>
      </c>
      <c r="AA145" s="93">
        <v>141</v>
      </c>
      <c r="AB145" s="93">
        <f ca="1" t="shared" si="241"/>
        <v>67</v>
      </c>
      <c r="AC145" s="93">
        <f ca="1" t="shared" si="242"/>
        <v>47</v>
      </c>
      <c r="AD145" s="93">
        <f ca="1" t="shared" si="243"/>
        <v>33</v>
      </c>
      <c r="AE145" s="93">
        <f ca="1" t="shared" si="244"/>
        <v>33</v>
      </c>
      <c r="AF145" s="93">
        <f ca="1" t="shared" si="245"/>
        <v>33</v>
      </c>
      <c r="AG145" s="93">
        <f ca="1" t="shared" si="246"/>
        <v>33</v>
      </c>
      <c r="AH145" s="93">
        <f ca="1" t="shared" si="247"/>
        <v>96</v>
      </c>
      <c r="AI145" s="93">
        <f ca="1" t="shared" si="248"/>
        <v>41</v>
      </c>
      <c r="AJ145" s="93">
        <f ca="1" t="shared" si="249"/>
        <v>83</v>
      </c>
      <c r="AK145" s="93">
        <f ca="1" t="shared" si="250"/>
        <v>55</v>
      </c>
      <c r="AL145" s="93">
        <f ca="1" t="shared" si="251"/>
        <v>4117</v>
      </c>
      <c r="AN145" s="99">
        <v>141</v>
      </c>
      <c r="AO145" s="99">
        <f ca="1">VLOOKUP(AN145,参照表!$A$1:参照表!$C$200,2,0)</f>
        <v>84</v>
      </c>
      <c r="AP145" s="99">
        <f ca="1" t="shared" si="253"/>
        <v>59</v>
      </c>
      <c r="AQ145" s="99">
        <f ca="1" t="shared" si="254"/>
        <v>42</v>
      </c>
      <c r="AR145" s="99">
        <f ca="1" t="shared" si="255"/>
        <v>42</v>
      </c>
      <c r="AS145" s="99">
        <f ca="1" t="shared" si="256"/>
        <v>42</v>
      </c>
      <c r="AT145" s="99">
        <f ca="1" t="shared" si="257"/>
        <v>42</v>
      </c>
      <c r="AU145" s="99">
        <f ca="1" t="shared" si="258"/>
        <v>121</v>
      </c>
      <c r="AV145" s="99">
        <f ca="1" t="shared" si="259"/>
        <v>52</v>
      </c>
      <c r="AW145" s="99">
        <f ca="1" t="shared" si="260"/>
        <v>104</v>
      </c>
      <c r="AX145" s="99">
        <f ca="1" t="shared" si="261"/>
        <v>69</v>
      </c>
      <c r="AY145" s="99">
        <f ca="1" t="shared" si="262"/>
        <v>5180</v>
      </c>
      <c r="BA145" s="105">
        <v>141</v>
      </c>
      <c r="BB145" s="105">
        <f ca="1" t="shared" si="187"/>
        <v>108</v>
      </c>
      <c r="BC145" s="105">
        <f ca="1" t="shared" si="188"/>
        <v>76</v>
      </c>
      <c r="BD145" s="105">
        <f ca="1" t="shared" si="189"/>
        <v>54</v>
      </c>
      <c r="BE145" s="105">
        <f ca="1" t="shared" si="190"/>
        <v>54</v>
      </c>
      <c r="BF145" s="105">
        <f ca="1" t="shared" si="191"/>
        <v>54</v>
      </c>
      <c r="BG145" s="105">
        <f ca="1" t="shared" si="192"/>
        <v>54</v>
      </c>
      <c r="BH145" s="105">
        <f ca="1" t="shared" si="193"/>
        <v>155</v>
      </c>
      <c r="BI145" s="105">
        <f ca="1" t="shared" si="194"/>
        <v>67</v>
      </c>
      <c r="BJ145" s="105">
        <f ca="1" t="shared" si="195"/>
        <v>133</v>
      </c>
      <c r="BK145" s="105">
        <f ca="1" t="shared" si="196"/>
        <v>88</v>
      </c>
      <c r="BL145" s="105">
        <f ca="1" t="shared" si="197"/>
        <v>6641</v>
      </c>
      <c r="BN145" s="111">
        <v>141</v>
      </c>
      <c r="BO145" s="111">
        <f ca="1" t="shared" si="263"/>
        <v>138</v>
      </c>
      <c r="BP145" s="111">
        <f ca="1" t="shared" si="264"/>
        <v>97</v>
      </c>
      <c r="BQ145" s="111">
        <f ca="1" t="shared" si="265"/>
        <v>69</v>
      </c>
      <c r="BR145" s="111">
        <f ca="1" t="shared" si="266"/>
        <v>69</v>
      </c>
      <c r="BS145" s="111">
        <f ca="1" t="shared" si="267"/>
        <v>69</v>
      </c>
      <c r="BT145" s="111">
        <f ca="1" t="shared" si="268"/>
        <v>69</v>
      </c>
      <c r="BU145" s="111">
        <f ca="1" t="shared" si="269"/>
        <v>199</v>
      </c>
      <c r="BV145" s="111">
        <f ca="1" t="shared" si="270"/>
        <v>85</v>
      </c>
      <c r="BW145" s="111">
        <f ca="1" t="shared" si="271"/>
        <v>171</v>
      </c>
      <c r="BX145" s="111">
        <f ca="1" t="shared" si="272"/>
        <v>113</v>
      </c>
      <c r="BY145" s="111">
        <f ca="1" t="shared" si="273"/>
        <v>8501</v>
      </c>
      <c r="CA145" s="117">
        <v>141</v>
      </c>
      <c r="CB145" s="117">
        <f ca="1" t="shared" si="274"/>
        <v>181</v>
      </c>
      <c r="CC145" s="117">
        <f ca="1" t="shared" si="275"/>
        <v>127</v>
      </c>
      <c r="CD145" s="117">
        <f ca="1" t="shared" si="276"/>
        <v>90</v>
      </c>
      <c r="CE145" s="117">
        <f ca="1" t="shared" si="277"/>
        <v>90</v>
      </c>
      <c r="CF145" s="117">
        <f ca="1" t="shared" si="278"/>
        <v>90</v>
      </c>
      <c r="CG145" s="117">
        <f ca="1" t="shared" si="279"/>
        <v>90</v>
      </c>
      <c r="CH145" s="117">
        <f ca="1" t="shared" si="280"/>
        <v>261</v>
      </c>
      <c r="CI145" s="117">
        <f ca="1" t="shared" si="281"/>
        <v>112</v>
      </c>
      <c r="CJ145" s="117">
        <f ca="1" t="shared" si="282"/>
        <v>224</v>
      </c>
      <c r="CK145" s="117">
        <f ca="1" t="shared" si="283"/>
        <v>149</v>
      </c>
      <c r="CL145" s="117">
        <f ca="1" t="shared" si="284"/>
        <v>11157</v>
      </c>
    </row>
    <row r="146" ht="16.5" spans="1:90">
      <c r="A146" s="78">
        <v>142</v>
      </c>
      <c r="B146" s="78">
        <f ca="1" t="shared" si="252"/>
        <v>43</v>
      </c>
      <c r="C146" s="78">
        <f ca="1" t="shared" si="220"/>
        <v>30</v>
      </c>
      <c r="D146" s="78">
        <f ca="1" t="shared" si="221"/>
        <v>22</v>
      </c>
      <c r="E146" s="78">
        <f ca="1" t="shared" si="222"/>
        <v>22</v>
      </c>
      <c r="F146" s="78">
        <f ca="1" t="shared" si="223"/>
        <v>22</v>
      </c>
      <c r="G146" s="78">
        <f ca="1" t="shared" si="224"/>
        <v>22</v>
      </c>
      <c r="H146" s="78">
        <f ca="1" t="shared" si="225"/>
        <v>62</v>
      </c>
      <c r="I146" s="78">
        <f ca="1" t="shared" si="226"/>
        <v>27</v>
      </c>
      <c r="J146" s="78">
        <f ca="1" t="shared" si="227"/>
        <v>53</v>
      </c>
      <c r="K146" s="78">
        <f ca="1" t="shared" si="228"/>
        <v>35</v>
      </c>
      <c r="L146" s="78">
        <f ca="1" t="shared" si="229"/>
        <v>2656</v>
      </c>
      <c r="N146" s="87">
        <v>142</v>
      </c>
      <c r="O146" s="87">
        <f ca="1" t="shared" si="230"/>
        <v>54</v>
      </c>
      <c r="P146" s="87">
        <f ca="1" t="shared" si="231"/>
        <v>38</v>
      </c>
      <c r="Q146" s="87">
        <f ca="1" t="shared" si="232"/>
        <v>27</v>
      </c>
      <c r="R146" s="87">
        <f ca="1" t="shared" si="233"/>
        <v>27</v>
      </c>
      <c r="S146" s="87">
        <f ca="1" t="shared" si="234"/>
        <v>27</v>
      </c>
      <c r="T146" s="87">
        <f ca="1" t="shared" si="235"/>
        <v>27</v>
      </c>
      <c r="U146" s="87">
        <f ca="1" t="shared" si="236"/>
        <v>78</v>
      </c>
      <c r="V146" s="87">
        <f ca="1" t="shared" si="237"/>
        <v>33</v>
      </c>
      <c r="W146" s="87">
        <f ca="1" t="shared" si="238"/>
        <v>67</v>
      </c>
      <c r="X146" s="87">
        <f ca="1" t="shared" si="239"/>
        <v>44</v>
      </c>
      <c r="Y146" s="87">
        <f ca="1" t="shared" si="240"/>
        <v>3321</v>
      </c>
      <c r="AA146" s="93">
        <v>142</v>
      </c>
      <c r="AB146" s="93">
        <f ca="1" t="shared" si="241"/>
        <v>67</v>
      </c>
      <c r="AC146" s="93">
        <f ca="1" t="shared" si="242"/>
        <v>47</v>
      </c>
      <c r="AD146" s="93">
        <f ca="1" t="shared" si="243"/>
        <v>33</v>
      </c>
      <c r="AE146" s="93">
        <f ca="1" t="shared" si="244"/>
        <v>33</v>
      </c>
      <c r="AF146" s="93">
        <f ca="1" t="shared" si="245"/>
        <v>33</v>
      </c>
      <c r="AG146" s="93">
        <f ca="1" t="shared" si="246"/>
        <v>33</v>
      </c>
      <c r="AH146" s="93">
        <f ca="1" t="shared" si="247"/>
        <v>96</v>
      </c>
      <c r="AI146" s="93">
        <f ca="1" t="shared" si="248"/>
        <v>41</v>
      </c>
      <c r="AJ146" s="93">
        <f ca="1" t="shared" si="249"/>
        <v>83</v>
      </c>
      <c r="AK146" s="93">
        <f ca="1" t="shared" si="250"/>
        <v>55</v>
      </c>
      <c r="AL146" s="93">
        <f ca="1" t="shared" si="251"/>
        <v>4117</v>
      </c>
      <c r="AN146" s="99">
        <v>142</v>
      </c>
      <c r="AO146" s="99">
        <f ca="1">VLOOKUP(AN146,参照表!$A$1:参照表!$C$200,2,0)</f>
        <v>84</v>
      </c>
      <c r="AP146" s="99">
        <f ca="1" t="shared" si="253"/>
        <v>59</v>
      </c>
      <c r="AQ146" s="99">
        <f ca="1" t="shared" si="254"/>
        <v>42</v>
      </c>
      <c r="AR146" s="99">
        <f ca="1" t="shared" si="255"/>
        <v>42</v>
      </c>
      <c r="AS146" s="99">
        <f ca="1" t="shared" si="256"/>
        <v>42</v>
      </c>
      <c r="AT146" s="99">
        <f ca="1" t="shared" si="257"/>
        <v>42</v>
      </c>
      <c r="AU146" s="99">
        <f ca="1" t="shared" si="258"/>
        <v>121</v>
      </c>
      <c r="AV146" s="99">
        <f ca="1" t="shared" si="259"/>
        <v>52</v>
      </c>
      <c r="AW146" s="99">
        <f ca="1" t="shared" si="260"/>
        <v>104</v>
      </c>
      <c r="AX146" s="99">
        <f ca="1" t="shared" si="261"/>
        <v>69</v>
      </c>
      <c r="AY146" s="99">
        <f ca="1" t="shared" si="262"/>
        <v>5180</v>
      </c>
      <c r="BA146" s="105">
        <v>142</v>
      </c>
      <c r="BB146" s="105">
        <f ca="1" t="shared" si="187"/>
        <v>108</v>
      </c>
      <c r="BC146" s="105">
        <f ca="1" t="shared" si="188"/>
        <v>76</v>
      </c>
      <c r="BD146" s="105">
        <f ca="1" t="shared" si="189"/>
        <v>54</v>
      </c>
      <c r="BE146" s="105">
        <f ca="1" t="shared" si="190"/>
        <v>54</v>
      </c>
      <c r="BF146" s="105">
        <f ca="1" t="shared" si="191"/>
        <v>54</v>
      </c>
      <c r="BG146" s="105">
        <f ca="1" t="shared" si="192"/>
        <v>54</v>
      </c>
      <c r="BH146" s="105">
        <f ca="1" t="shared" si="193"/>
        <v>155</v>
      </c>
      <c r="BI146" s="105">
        <f ca="1" t="shared" si="194"/>
        <v>67</v>
      </c>
      <c r="BJ146" s="105">
        <f ca="1" t="shared" si="195"/>
        <v>133</v>
      </c>
      <c r="BK146" s="105">
        <f ca="1" t="shared" si="196"/>
        <v>88</v>
      </c>
      <c r="BL146" s="105">
        <f ca="1" t="shared" si="197"/>
        <v>6641</v>
      </c>
      <c r="BN146" s="111">
        <v>142</v>
      </c>
      <c r="BO146" s="111">
        <f ca="1" t="shared" si="263"/>
        <v>138</v>
      </c>
      <c r="BP146" s="111">
        <f ca="1" t="shared" si="264"/>
        <v>97</v>
      </c>
      <c r="BQ146" s="111">
        <f ca="1" t="shared" si="265"/>
        <v>69</v>
      </c>
      <c r="BR146" s="111">
        <f ca="1" t="shared" si="266"/>
        <v>69</v>
      </c>
      <c r="BS146" s="111">
        <f ca="1" t="shared" si="267"/>
        <v>69</v>
      </c>
      <c r="BT146" s="111">
        <f ca="1" t="shared" si="268"/>
        <v>69</v>
      </c>
      <c r="BU146" s="111">
        <f ca="1" t="shared" si="269"/>
        <v>199</v>
      </c>
      <c r="BV146" s="111">
        <f ca="1" t="shared" si="270"/>
        <v>85</v>
      </c>
      <c r="BW146" s="111">
        <f ca="1" t="shared" si="271"/>
        <v>171</v>
      </c>
      <c r="BX146" s="111">
        <f ca="1" t="shared" si="272"/>
        <v>113</v>
      </c>
      <c r="BY146" s="111">
        <f ca="1" t="shared" si="273"/>
        <v>8501</v>
      </c>
      <c r="CA146" s="117">
        <v>142</v>
      </c>
      <c r="CB146" s="117">
        <f ca="1" t="shared" si="274"/>
        <v>181</v>
      </c>
      <c r="CC146" s="117">
        <f ca="1" t="shared" si="275"/>
        <v>127</v>
      </c>
      <c r="CD146" s="117">
        <f ca="1" t="shared" si="276"/>
        <v>90</v>
      </c>
      <c r="CE146" s="117">
        <f ca="1" t="shared" si="277"/>
        <v>90</v>
      </c>
      <c r="CF146" s="117">
        <f ca="1" t="shared" si="278"/>
        <v>90</v>
      </c>
      <c r="CG146" s="117">
        <f ca="1" t="shared" si="279"/>
        <v>90</v>
      </c>
      <c r="CH146" s="117">
        <f ca="1" t="shared" si="280"/>
        <v>261</v>
      </c>
      <c r="CI146" s="117">
        <f ca="1" t="shared" si="281"/>
        <v>112</v>
      </c>
      <c r="CJ146" s="117">
        <f ca="1" t="shared" si="282"/>
        <v>224</v>
      </c>
      <c r="CK146" s="117">
        <f ca="1" t="shared" si="283"/>
        <v>149</v>
      </c>
      <c r="CL146" s="117">
        <f ca="1" t="shared" si="284"/>
        <v>11157</v>
      </c>
    </row>
    <row r="147" ht="16.5" spans="1:90">
      <c r="A147" s="78">
        <v>143</v>
      </c>
      <c r="B147" s="78">
        <f ca="1" t="shared" si="252"/>
        <v>43</v>
      </c>
      <c r="C147" s="78">
        <f ca="1" t="shared" si="220"/>
        <v>30</v>
      </c>
      <c r="D147" s="78">
        <f ca="1" t="shared" si="221"/>
        <v>22</v>
      </c>
      <c r="E147" s="78">
        <f ca="1" t="shared" si="222"/>
        <v>22</v>
      </c>
      <c r="F147" s="78">
        <f ca="1" t="shared" si="223"/>
        <v>22</v>
      </c>
      <c r="G147" s="78">
        <f ca="1" t="shared" si="224"/>
        <v>22</v>
      </c>
      <c r="H147" s="78">
        <f ca="1" t="shared" si="225"/>
        <v>62</v>
      </c>
      <c r="I147" s="78">
        <f ca="1" t="shared" si="226"/>
        <v>27</v>
      </c>
      <c r="J147" s="78">
        <f ca="1" t="shared" si="227"/>
        <v>53</v>
      </c>
      <c r="K147" s="78">
        <f ca="1" t="shared" si="228"/>
        <v>35</v>
      </c>
      <c r="L147" s="78">
        <f ca="1" t="shared" si="229"/>
        <v>2656</v>
      </c>
      <c r="N147" s="87">
        <v>143</v>
      </c>
      <c r="O147" s="87">
        <f ca="1" t="shared" si="230"/>
        <v>54</v>
      </c>
      <c r="P147" s="87">
        <f ca="1" t="shared" si="231"/>
        <v>38</v>
      </c>
      <c r="Q147" s="87">
        <f ca="1" t="shared" si="232"/>
        <v>27</v>
      </c>
      <c r="R147" s="87">
        <f ca="1" t="shared" si="233"/>
        <v>27</v>
      </c>
      <c r="S147" s="87">
        <f ca="1" t="shared" si="234"/>
        <v>27</v>
      </c>
      <c r="T147" s="87">
        <f ca="1" t="shared" si="235"/>
        <v>27</v>
      </c>
      <c r="U147" s="87">
        <f ca="1" t="shared" si="236"/>
        <v>78</v>
      </c>
      <c r="V147" s="87">
        <f ca="1" t="shared" si="237"/>
        <v>33</v>
      </c>
      <c r="W147" s="87">
        <f ca="1" t="shared" si="238"/>
        <v>67</v>
      </c>
      <c r="X147" s="87">
        <f ca="1" t="shared" si="239"/>
        <v>44</v>
      </c>
      <c r="Y147" s="87">
        <f ca="1" t="shared" si="240"/>
        <v>3321</v>
      </c>
      <c r="AA147" s="93">
        <v>143</v>
      </c>
      <c r="AB147" s="93">
        <f ca="1" t="shared" si="241"/>
        <v>67</v>
      </c>
      <c r="AC147" s="93">
        <f ca="1" t="shared" si="242"/>
        <v>47</v>
      </c>
      <c r="AD147" s="93">
        <f ca="1" t="shared" si="243"/>
        <v>33</v>
      </c>
      <c r="AE147" s="93">
        <f ca="1" t="shared" si="244"/>
        <v>33</v>
      </c>
      <c r="AF147" s="93">
        <f ca="1" t="shared" si="245"/>
        <v>33</v>
      </c>
      <c r="AG147" s="93">
        <f ca="1" t="shared" si="246"/>
        <v>33</v>
      </c>
      <c r="AH147" s="93">
        <f ca="1" t="shared" si="247"/>
        <v>96</v>
      </c>
      <c r="AI147" s="93">
        <f ca="1" t="shared" si="248"/>
        <v>41</v>
      </c>
      <c r="AJ147" s="93">
        <f ca="1" t="shared" si="249"/>
        <v>83</v>
      </c>
      <c r="AK147" s="93">
        <f ca="1" t="shared" si="250"/>
        <v>55</v>
      </c>
      <c r="AL147" s="93">
        <f ca="1" t="shared" si="251"/>
        <v>4117</v>
      </c>
      <c r="AN147" s="99">
        <v>143</v>
      </c>
      <c r="AO147" s="99">
        <f ca="1">VLOOKUP(AN147,参照表!$A$1:参照表!$C$200,2,0)</f>
        <v>84</v>
      </c>
      <c r="AP147" s="99">
        <f ca="1" t="shared" si="253"/>
        <v>59</v>
      </c>
      <c r="AQ147" s="99">
        <f ca="1" t="shared" si="254"/>
        <v>42</v>
      </c>
      <c r="AR147" s="99">
        <f ca="1" t="shared" si="255"/>
        <v>42</v>
      </c>
      <c r="AS147" s="99">
        <f ca="1" t="shared" si="256"/>
        <v>42</v>
      </c>
      <c r="AT147" s="99">
        <f ca="1" t="shared" si="257"/>
        <v>42</v>
      </c>
      <c r="AU147" s="99">
        <f ca="1" t="shared" si="258"/>
        <v>121</v>
      </c>
      <c r="AV147" s="99">
        <f ca="1" t="shared" si="259"/>
        <v>52</v>
      </c>
      <c r="AW147" s="99">
        <f ca="1" t="shared" si="260"/>
        <v>104</v>
      </c>
      <c r="AX147" s="99">
        <f ca="1" t="shared" si="261"/>
        <v>69</v>
      </c>
      <c r="AY147" s="99">
        <f ca="1" t="shared" si="262"/>
        <v>5180</v>
      </c>
      <c r="BA147" s="105">
        <v>143</v>
      </c>
      <c r="BB147" s="105">
        <f ca="1" t="shared" si="187"/>
        <v>108</v>
      </c>
      <c r="BC147" s="105">
        <f ca="1" t="shared" si="188"/>
        <v>76</v>
      </c>
      <c r="BD147" s="105">
        <f ca="1" t="shared" si="189"/>
        <v>54</v>
      </c>
      <c r="BE147" s="105">
        <f ca="1" t="shared" si="190"/>
        <v>54</v>
      </c>
      <c r="BF147" s="105">
        <f ca="1" t="shared" si="191"/>
        <v>54</v>
      </c>
      <c r="BG147" s="105">
        <f ca="1" t="shared" si="192"/>
        <v>54</v>
      </c>
      <c r="BH147" s="105">
        <f ca="1" t="shared" si="193"/>
        <v>155</v>
      </c>
      <c r="BI147" s="105">
        <f ca="1" t="shared" si="194"/>
        <v>67</v>
      </c>
      <c r="BJ147" s="105">
        <f ca="1" t="shared" si="195"/>
        <v>133</v>
      </c>
      <c r="BK147" s="105">
        <f ca="1" t="shared" si="196"/>
        <v>88</v>
      </c>
      <c r="BL147" s="105">
        <f ca="1" t="shared" si="197"/>
        <v>6641</v>
      </c>
      <c r="BN147" s="111">
        <v>143</v>
      </c>
      <c r="BO147" s="111">
        <f ca="1" t="shared" si="263"/>
        <v>138</v>
      </c>
      <c r="BP147" s="111">
        <f ca="1" t="shared" si="264"/>
        <v>97</v>
      </c>
      <c r="BQ147" s="111">
        <f ca="1" t="shared" si="265"/>
        <v>69</v>
      </c>
      <c r="BR147" s="111">
        <f ca="1" t="shared" si="266"/>
        <v>69</v>
      </c>
      <c r="BS147" s="111">
        <f ca="1" t="shared" si="267"/>
        <v>69</v>
      </c>
      <c r="BT147" s="111">
        <f ca="1" t="shared" si="268"/>
        <v>69</v>
      </c>
      <c r="BU147" s="111">
        <f ca="1" t="shared" si="269"/>
        <v>199</v>
      </c>
      <c r="BV147" s="111">
        <f ca="1" t="shared" si="270"/>
        <v>85</v>
      </c>
      <c r="BW147" s="111">
        <f ca="1" t="shared" si="271"/>
        <v>171</v>
      </c>
      <c r="BX147" s="111">
        <f ca="1" t="shared" si="272"/>
        <v>113</v>
      </c>
      <c r="BY147" s="111">
        <f ca="1" t="shared" si="273"/>
        <v>8501</v>
      </c>
      <c r="CA147" s="117">
        <v>143</v>
      </c>
      <c r="CB147" s="117">
        <f ca="1" t="shared" si="274"/>
        <v>181</v>
      </c>
      <c r="CC147" s="117">
        <f ca="1" t="shared" si="275"/>
        <v>127</v>
      </c>
      <c r="CD147" s="117">
        <f ca="1" t="shared" si="276"/>
        <v>90</v>
      </c>
      <c r="CE147" s="117">
        <f ca="1" t="shared" si="277"/>
        <v>90</v>
      </c>
      <c r="CF147" s="117">
        <f ca="1" t="shared" si="278"/>
        <v>90</v>
      </c>
      <c r="CG147" s="117">
        <f ca="1" t="shared" si="279"/>
        <v>90</v>
      </c>
      <c r="CH147" s="117">
        <f ca="1" t="shared" si="280"/>
        <v>261</v>
      </c>
      <c r="CI147" s="117">
        <f ca="1" t="shared" si="281"/>
        <v>112</v>
      </c>
      <c r="CJ147" s="117">
        <f ca="1" t="shared" si="282"/>
        <v>224</v>
      </c>
      <c r="CK147" s="117">
        <f ca="1" t="shared" si="283"/>
        <v>149</v>
      </c>
      <c r="CL147" s="117">
        <f ca="1" t="shared" si="284"/>
        <v>11157</v>
      </c>
    </row>
    <row r="148" ht="16.5" spans="1:90">
      <c r="A148" s="78">
        <v>144</v>
      </c>
      <c r="B148" s="78">
        <f ca="1" t="shared" si="252"/>
        <v>43</v>
      </c>
      <c r="C148" s="78">
        <f ca="1" t="shared" si="220"/>
        <v>30</v>
      </c>
      <c r="D148" s="78">
        <f ca="1" t="shared" si="221"/>
        <v>22</v>
      </c>
      <c r="E148" s="78">
        <f ca="1" t="shared" si="222"/>
        <v>22</v>
      </c>
      <c r="F148" s="78">
        <f ca="1" t="shared" si="223"/>
        <v>22</v>
      </c>
      <c r="G148" s="78">
        <f ca="1" t="shared" si="224"/>
        <v>22</v>
      </c>
      <c r="H148" s="78">
        <f ca="1" t="shared" si="225"/>
        <v>62</v>
      </c>
      <c r="I148" s="78">
        <f ca="1" t="shared" si="226"/>
        <v>27</v>
      </c>
      <c r="J148" s="78">
        <f ca="1" t="shared" si="227"/>
        <v>53</v>
      </c>
      <c r="K148" s="78">
        <f ca="1" t="shared" si="228"/>
        <v>35</v>
      </c>
      <c r="L148" s="78">
        <f ca="1" t="shared" si="229"/>
        <v>2656</v>
      </c>
      <c r="N148" s="87">
        <v>144</v>
      </c>
      <c r="O148" s="87">
        <f ca="1" t="shared" si="230"/>
        <v>54</v>
      </c>
      <c r="P148" s="87">
        <f ca="1" t="shared" si="231"/>
        <v>38</v>
      </c>
      <c r="Q148" s="87">
        <f ca="1" t="shared" si="232"/>
        <v>27</v>
      </c>
      <c r="R148" s="87">
        <f ca="1" t="shared" si="233"/>
        <v>27</v>
      </c>
      <c r="S148" s="87">
        <f ca="1" t="shared" si="234"/>
        <v>27</v>
      </c>
      <c r="T148" s="87">
        <f ca="1" t="shared" si="235"/>
        <v>27</v>
      </c>
      <c r="U148" s="87">
        <f ca="1" t="shared" si="236"/>
        <v>78</v>
      </c>
      <c r="V148" s="87">
        <f ca="1" t="shared" si="237"/>
        <v>33</v>
      </c>
      <c r="W148" s="87">
        <f ca="1" t="shared" si="238"/>
        <v>67</v>
      </c>
      <c r="X148" s="87">
        <f ca="1" t="shared" si="239"/>
        <v>44</v>
      </c>
      <c r="Y148" s="87">
        <f ca="1" t="shared" si="240"/>
        <v>3321</v>
      </c>
      <c r="AA148" s="93">
        <v>144</v>
      </c>
      <c r="AB148" s="93">
        <f ca="1" t="shared" si="241"/>
        <v>67</v>
      </c>
      <c r="AC148" s="93">
        <f ca="1" t="shared" si="242"/>
        <v>47</v>
      </c>
      <c r="AD148" s="93">
        <f ca="1" t="shared" si="243"/>
        <v>33</v>
      </c>
      <c r="AE148" s="93">
        <f ca="1" t="shared" si="244"/>
        <v>33</v>
      </c>
      <c r="AF148" s="93">
        <f ca="1" t="shared" si="245"/>
        <v>33</v>
      </c>
      <c r="AG148" s="93">
        <f ca="1" t="shared" si="246"/>
        <v>33</v>
      </c>
      <c r="AH148" s="93">
        <f ca="1" t="shared" si="247"/>
        <v>96</v>
      </c>
      <c r="AI148" s="93">
        <f ca="1" t="shared" si="248"/>
        <v>41</v>
      </c>
      <c r="AJ148" s="93">
        <f ca="1" t="shared" si="249"/>
        <v>83</v>
      </c>
      <c r="AK148" s="93">
        <f ca="1" t="shared" si="250"/>
        <v>55</v>
      </c>
      <c r="AL148" s="93">
        <f ca="1" t="shared" si="251"/>
        <v>4117</v>
      </c>
      <c r="AN148" s="99">
        <v>144</v>
      </c>
      <c r="AO148" s="99">
        <f ca="1">VLOOKUP(AN148,参照表!$A$1:参照表!$C$200,2,0)</f>
        <v>84</v>
      </c>
      <c r="AP148" s="99">
        <f ca="1" t="shared" si="253"/>
        <v>59</v>
      </c>
      <c r="AQ148" s="99">
        <f ca="1" t="shared" si="254"/>
        <v>42</v>
      </c>
      <c r="AR148" s="99">
        <f ca="1" t="shared" si="255"/>
        <v>42</v>
      </c>
      <c r="AS148" s="99">
        <f ca="1" t="shared" si="256"/>
        <v>42</v>
      </c>
      <c r="AT148" s="99">
        <f ca="1" t="shared" si="257"/>
        <v>42</v>
      </c>
      <c r="AU148" s="99">
        <f ca="1" t="shared" si="258"/>
        <v>121</v>
      </c>
      <c r="AV148" s="99">
        <f ca="1" t="shared" si="259"/>
        <v>52</v>
      </c>
      <c r="AW148" s="99">
        <f ca="1" t="shared" si="260"/>
        <v>104</v>
      </c>
      <c r="AX148" s="99">
        <f ca="1" t="shared" si="261"/>
        <v>69</v>
      </c>
      <c r="AY148" s="99">
        <f ca="1" t="shared" si="262"/>
        <v>5180</v>
      </c>
      <c r="BA148" s="105">
        <v>144</v>
      </c>
      <c r="BB148" s="105">
        <f ca="1" t="shared" si="187"/>
        <v>108</v>
      </c>
      <c r="BC148" s="105">
        <f ca="1" t="shared" si="188"/>
        <v>76</v>
      </c>
      <c r="BD148" s="105">
        <f ca="1" t="shared" si="189"/>
        <v>54</v>
      </c>
      <c r="BE148" s="105">
        <f ca="1" t="shared" si="190"/>
        <v>54</v>
      </c>
      <c r="BF148" s="105">
        <f ca="1" t="shared" si="191"/>
        <v>54</v>
      </c>
      <c r="BG148" s="105">
        <f ca="1" t="shared" si="192"/>
        <v>54</v>
      </c>
      <c r="BH148" s="105">
        <f ca="1" t="shared" si="193"/>
        <v>155</v>
      </c>
      <c r="BI148" s="105">
        <f ca="1" t="shared" si="194"/>
        <v>67</v>
      </c>
      <c r="BJ148" s="105">
        <f ca="1" t="shared" si="195"/>
        <v>133</v>
      </c>
      <c r="BK148" s="105">
        <f ca="1" t="shared" si="196"/>
        <v>88</v>
      </c>
      <c r="BL148" s="105">
        <f ca="1" t="shared" si="197"/>
        <v>6641</v>
      </c>
      <c r="BN148" s="111">
        <v>144</v>
      </c>
      <c r="BO148" s="111">
        <f ca="1" t="shared" si="263"/>
        <v>138</v>
      </c>
      <c r="BP148" s="111">
        <f ca="1" t="shared" si="264"/>
        <v>97</v>
      </c>
      <c r="BQ148" s="111">
        <f ca="1" t="shared" si="265"/>
        <v>69</v>
      </c>
      <c r="BR148" s="111">
        <f ca="1" t="shared" si="266"/>
        <v>69</v>
      </c>
      <c r="BS148" s="111">
        <f ca="1" t="shared" si="267"/>
        <v>69</v>
      </c>
      <c r="BT148" s="111">
        <f ca="1" t="shared" si="268"/>
        <v>69</v>
      </c>
      <c r="BU148" s="111">
        <f ca="1" t="shared" si="269"/>
        <v>199</v>
      </c>
      <c r="BV148" s="111">
        <f ca="1" t="shared" si="270"/>
        <v>85</v>
      </c>
      <c r="BW148" s="111">
        <f ca="1" t="shared" si="271"/>
        <v>171</v>
      </c>
      <c r="BX148" s="111">
        <f ca="1" t="shared" si="272"/>
        <v>113</v>
      </c>
      <c r="BY148" s="111">
        <f ca="1" t="shared" si="273"/>
        <v>8501</v>
      </c>
      <c r="CA148" s="117">
        <v>144</v>
      </c>
      <c r="CB148" s="117">
        <f ca="1" t="shared" si="274"/>
        <v>181</v>
      </c>
      <c r="CC148" s="117">
        <f ca="1" t="shared" si="275"/>
        <v>127</v>
      </c>
      <c r="CD148" s="117">
        <f ca="1" t="shared" si="276"/>
        <v>90</v>
      </c>
      <c r="CE148" s="117">
        <f ca="1" t="shared" si="277"/>
        <v>90</v>
      </c>
      <c r="CF148" s="117">
        <f ca="1" t="shared" si="278"/>
        <v>90</v>
      </c>
      <c r="CG148" s="117">
        <f ca="1" t="shared" si="279"/>
        <v>90</v>
      </c>
      <c r="CH148" s="117">
        <f ca="1" t="shared" si="280"/>
        <v>261</v>
      </c>
      <c r="CI148" s="117">
        <f ca="1" t="shared" si="281"/>
        <v>112</v>
      </c>
      <c r="CJ148" s="117">
        <f ca="1" t="shared" si="282"/>
        <v>224</v>
      </c>
      <c r="CK148" s="117">
        <f ca="1" t="shared" si="283"/>
        <v>149</v>
      </c>
      <c r="CL148" s="117">
        <f ca="1" t="shared" si="284"/>
        <v>11157</v>
      </c>
    </row>
    <row r="149" ht="16.5" spans="1:90">
      <c r="A149" s="78">
        <v>145</v>
      </c>
      <c r="B149" s="78">
        <f ca="1" t="shared" si="252"/>
        <v>45</v>
      </c>
      <c r="C149" s="78">
        <f ca="1" t="shared" si="220"/>
        <v>31</v>
      </c>
      <c r="D149" s="78">
        <f ca="1" t="shared" si="221"/>
        <v>23</v>
      </c>
      <c r="E149" s="78">
        <f ca="1" t="shared" si="222"/>
        <v>23</v>
      </c>
      <c r="F149" s="78">
        <f ca="1" t="shared" si="223"/>
        <v>23</v>
      </c>
      <c r="G149" s="78">
        <f ca="1" t="shared" si="224"/>
        <v>23</v>
      </c>
      <c r="H149" s="78">
        <f ca="1" t="shared" si="225"/>
        <v>64</v>
      </c>
      <c r="I149" s="78">
        <f ca="1" t="shared" si="226"/>
        <v>28</v>
      </c>
      <c r="J149" s="78">
        <f ca="1" t="shared" si="227"/>
        <v>55</v>
      </c>
      <c r="K149" s="78">
        <f ca="1" t="shared" si="228"/>
        <v>36</v>
      </c>
      <c r="L149" s="78">
        <f ca="1" t="shared" si="229"/>
        <v>2751</v>
      </c>
      <c r="N149" s="87">
        <v>145</v>
      </c>
      <c r="O149" s="87">
        <f ca="1" t="shared" si="230"/>
        <v>56</v>
      </c>
      <c r="P149" s="87">
        <f ca="1" t="shared" si="231"/>
        <v>39</v>
      </c>
      <c r="Q149" s="87">
        <f ca="1" t="shared" si="232"/>
        <v>28</v>
      </c>
      <c r="R149" s="87">
        <f ca="1" t="shared" si="233"/>
        <v>28</v>
      </c>
      <c r="S149" s="87">
        <f ca="1" t="shared" si="234"/>
        <v>28</v>
      </c>
      <c r="T149" s="87">
        <f ca="1" t="shared" si="235"/>
        <v>28</v>
      </c>
      <c r="U149" s="87">
        <f ca="1" t="shared" si="236"/>
        <v>80</v>
      </c>
      <c r="V149" s="87">
        <f ca="1" t="shared" si="237"/>
        <v>35</v>
      </c>
      <c r="W149" s="87">
        <f ca="1" t="shared" si="238"/>
        <v>69</v>
      </c>
      <c r="X149" s="87">
        <f ca="1" t="shared" si="239"/>
        <v>46</v>
      </c>
      <c r="Y149" s="87">
        <f ca="1" t="shared" si="240"/>
        <v>3439</v>
      </c>
      <c r="AA149" s="93">
        <v>145</v>
      </c>
      <c r="AB149" s="93">
        <f ca="1" t="shared" si="241"/>
        <v>69</v>
      </c>
      <c r="AC149" s="93">
        <f ca="1" t="shared" si="242"/>
        <v>48</v>
      </c>
      <c r="AD149" s="93">
        <f ca="1" t="shared" si="243"/>
        <v>35</v>
      </c>
      <c r="AE149" s="93">
        <f ca="1" t="shared" si="244"/>
        <v>35</v>
      </c>
      <c r="AF149" s="93">
        <f ca="1" t="shared" si="245"/>
        <v>35</v>
      </c>
      <c r="AG149" s="93">
        <f ca="1" t="shared" si="246"/>
        <v>35</v>
      </c>
      <c r="AH149" s="93">
        <f ca="1" t="shared" si="247"/>
        <v>99</v>
      </c>
      <c r="AI149" s="93">
        <f ca="1" t="shared" si="248"/>
        <v>43</v>
      </c>
      <c r="AJ149" s="93">
        <f ca="1" t="shared" si="249"/>
        <v>85</v>
      </c>
      <c r="AK149" s="93">
        <f ca="1" t="shared" si="250"/>
        <v>56</v>
      </c>
      <c r="AL149" s="93">
        <f ca="1" t="shared" si="251"/>
        <v>4264</v>
      </c>
      <c r="AN149" s="99">
        <v>145</v>
      </c>
      <c r="AO149" s="99">
        <f ca="1">VLOOKUP(AN149,参照表!$A$1:参照表!$C$200,2,0)</f>
        <v>87</v>
      </c>
      <c r="AP149" s="99">
        <f ca="1" t="shared" si="253"/>
        <v>61</v>
      </c>
      <c r="AQ149" s="99">
        <f ca="1" t="shared" si="254"/>
        <v>44</v>
      </c>
      <c r="AR149" s="99">
        <f ca="1" t="shared" si="255"/>
        <v>44</v>
      </c>
      <c r="AS149" s="99">
        <f ca="1" t="shared" si="256"/>
        <v>44</v>
      </c>
      <c r="AT149" s="99">
        <f ca="1" t="shared" si="257"/>
        <v>44</v>
      </c>
      <c r="AU149" s="99">
        <f ca="1" t="shared" si="258"/>
        <v>125</v>
      </c>
      <c r="AV149" s="99">
        <f ca="1" t="shared" si="259"/>
        <v>54</v>
      </c>
      <c r="AW149" s="99">
        <f ca="1" t="shared" si="260"/>
        <v>107</v>
      </c>
      <c r="AX149" s="99">
        <f ca="1" t="shared" si="261"/>
        <v>71</v>
      </c>
      <c r="AY149" s="99">
        <f ca="1" t="shared" si="262"/>
        <v>5365</v>
      </c>
      <c r="BA149" s="105">
        <v>145</v>
      </c>
      <c r="BB149" s="105">
        <f ca="1" t="shared" ref="BB149:BB154" si="285">ROUND(AO149/$AN$2*$BA$2,0)</f>
        <v>112</v>
      </c>
      <c r="BC149" s="105">
        <f ca="1" t="shared" si="188"/>
        <v>78</v>
      </c>
      <c r="BD149" s="105">
        <f ca="1" t="shared" si="189"/>
        <v>56</v>
      </c>
      <c r="BE149" s="105">
        <f ca="1" t="shared" si="190"/>
        <v>56</v>
      </c>
      <c r="BF149" s="105">
        <f ca="1" t="shared" si="191"/>
        <v>56</v>
      </c>
      <c r="BG149" s="105">
        <f ca="1" t="shared" si="192"/>
        <v>56</v>
      </c>
      <c r="BH149" s="105">
        <f ca="1" t="shared" si="193"/>
        <v>160</v>
      </c>
      <c r="BI149" s="105">
        <f ca="1" t="shared" si="194"/>
        <v>69</v>
      </c>
      <c r="BJ149" s="105">
        <f ca="1" t="shared" si="195"/>
        <v>137</v>
      </c>
      <c r="BK149" s="105">
        <f ca="1" t="shared" si="196"/>
        <v>91</v>
      </c>
      <c r="BL149" s="105">
        <f ca="1" t="shared" si="197"/>
        <v>6878</v>
      </c>
      <c r="BN149" s="111">
        <v>145</v>
      </c>
      <c r="BO149" s="111">
        <f ca="1" t="shared" si="263"/>
        <v>143</v>
      </c>
      <c r="BP149" s="111">
        <f ca="1" t="shared" si="264"/>
        <v>100</v>
      </c>
      <c r="BQ149" s="111">
        <f ca="1" t="shared" si="265"/>
        <v>72</v>
      </c>
      <c r="BR149" s="111">
        <f ca="1" t="shared" si="266"/>
        <v>72</v>
      </c>
      <c r="BS149" s="111">
        <f ca="1" t="shared" si="267"/>
        <v>72</v>
      </c>
      <c r="BT149" s="111">
        <f ca="1" t="shared" si="268"/>
        <v>72</v>
      </c>
      <c r="BU149" s="111">
        <f ca="1" t="shared" si="269"/>
        <v>205</v>
      </c>
      <c r="BV149" s="111">
        <f ca="1" t="shared" si="270"/>
        <v>89</v>
      </c>
      <c r="BW149" s="111">
        <f ca="1" t="shared" si="271"/>
        <v>176</v>
      </c>
      <c r="BX149" s="111">
        <f ca="1" t="shared" si="272"/>
        <v>117</v>
      </c>
      <c r="BY149" s="111">
        <f ca="1" t="shared" si="273"/>
        <v>8804</v>
      </c>
      <c r="CA149" s="117">
        <v>145</v>
      </c>
      <c r="CB149" s="117">
        <f ca="1" t="shared" si="274"/>
        <v>187</v>
      </c>
      <c r="CC149" s="117">
        <f ca="1" t="shared" si="275"/>
        <v>131</v>
      </c>
      <c r="CD149" s="117">
        <f ca="1" t="shared" si="276"/>
        <v>95</v>
      </c>
      <c r="CE149" s="117">
        <f ca="1" t="shared" si="277"/>
        <v>95</v>
      </c>
      <c r="CF149" s="117">
        <f ca="1" t="shared" si="278"/>
        <v>95</v>
      </c>
      <c r="CG149" s="117">
        <f ca="1" t="shared" si="279"/>
        <v>95</v>
      </c>
      <c r="CH149" s="117">
        <f ca="1" t="shared" si="280"/>
        <v>269</v>
      </c>
      <c r="CI149" s="117">
        <f ca="1" t="shared" si="281"/>
        <v>116</v>
      </c>
      <c r="CJ149" s="117">
        <f ca="1" t="shared" si="282"/>
        <v>230</v>
      </c>
      <c r="CK149" s="117">
        <f ca="1" t="shared" si="283"/>
        <v>153</v>
      </c>
      <c r="CL149" s="117">
        <f ca="1" t="shared" si="284"/>
        <v>11555</v>
      </c>
    </row>
    <row r="150" ht="16.5" spans="1:90">
      <c r="A150" s="78">
        <v>146</v>
      </c>
      <c r="B150" s="78">
        <f ca="1" t="shared" si="252"/>
        <v>45</v>
      </c>
      <c r="C150" s="78">
        <f ca="1" t="shared" si="220"/>
        <v>31</v>
      </c>
      <c r="D150" s="78">
        <f ca="1" t="shared" si="221"/>
        <v>23</v>
      </c>
      <c r="E150" s="78">
        <f ca="1" t="shared" si="222"/>
        <v>23</v>
      </c>
      <c r="F150" s="78">
        <f ca="1" t="shared" si="223"/>
        <v>23</v>
      </c>
      <c r="G150" s="78">
        <f ca="1" t="shared" si="224"/>
        <v>23</v>
      </c>
      <c r="H150" s="78">
        <f ca="1" t="shared" si="225"/>
        <v>64</v>
      </c>
      <c r="I150" s="78">
        <f ca="1" t="shared" si="226"/>
        <v>28</v>
      </c>
      <c r="J150" s="78">
        <f ca="1" t="shared" si="227"/>
        <v>55</v>
      </c>
      <c r="K150" s="78">
        <f ca="1" t="shared" si="228"/>
        <v>36</v>
      </c>
      <c r="L150" s="78">
        <f ca="1" t="shared" si="229"/>
        <v>2751</v>
      </c>
      <c r="N150" s="87">
        <v>146</v>
      </c>
      <c r="O150" s="87">
        <f ca="1" t="shared" si="230"/>
        <v>56</v>
      </c>
      <c r="P150" s="87">
        <f ca="1" t="shared" si="231"/>
        <v>39</v>
      </c>
      <c r="Q150" s="87">
        <f ca="1" t="shared" si="232"/>
        <v>28</v>
      </c>
      <c r="R150" s="87">
        <f ca="1" t="shared" si="233"/>
        <v>28</v>
      </c>
      <c r="S150" s="87">
        <f ca="1" t="shared" si="234"/>
        <v>28</v>
      </c>
      <c r="T150" s="87">
        <f ca="1" t="shared" si="235"/>
        <v>28</v>
      </c>
      <c r="U150" s="87">
        <f ca="1" t="shared" si="236"/>
        <v>80</v>
      </c>
      <c r="V150" s="87">
        <f ca="1" t="shared" si="237"/>
        <v>35</v>
      </c>
      <c r="W150" s="87">
        <f ca="1" t="shared" si="238"/>
        <v>69</v>
      </c>
      <c r="X150" s="87">
        <f ca="1" t="shared" si="239"/>
        <v>46</v>
      </c>
      <c r="Y150" s="87">
        <f ca="1" t="shared" si="240"/>
        <v>3439</v>
      </c>
      <c r="AA150" s="93">
        <v>146</v>
      </c>
      <c r="AB150" s="93">
        <f ca="1" t="shared" si="241"/>
        <v>69</v>
      </c>
      <c r="AC150" s="93">
        <f ca="1" t="shared" si="242"/>
        <v>48</v>
      </c>
      <c r="AD150" s="93">
        <f ca="1" t="shared" si="243"/>
        <v>35</v>
      </c>
      <c r="AE150" s="93">
        <f ca="1" t="shared" si="244"/>
        <v>35</v>
      </c>
      <c r="AF150" s="93">
        <f ca="1" t="shared" si="245"/>
        <v>35</v>
      </c>
      <c r="AG150" s="93">
        <f ca="1" t="shared" si="246"/>
        <v>35</v>
      </c>
      <c r="AH150" s="93">
        <f ca="1" t="shared" si="247"/>
        <v>99</v>
      </c>
      <c r="AI150" s="93">
        <f ca="1" t="shared" si="248"/>
        <v>43</v>
      </c>
      <c r="AJ150" s="93">
        <f ca="1" t="shared" si="249"/>
        <v>85</v>
      </c>
      <c r="AK150" s="93">
        <f ca="1" t="shared" si="250"/>
        <v>56</v>
      </c>
      <c r="AL150" s="93">
        <f ca="1" t="shared" si="251"/>
        <v>4264</v>
      </c>
      <c r="AN150" s="99">
        <v>146</v>
      </c>
      <c r="AO150" s="99">
        <f ca="1">VLOOKUP(AN150,参照表!$A$1:参照表!$C$200,2,0)</f>
        <v>87</v>
      </c>
      <c r="AP150" s="99">
        <f ca="1" t="shared" si="253"/>
        <v>61</v>
      </c>
      <c r="AQ150" s="99">
        <f ca="1" t="shared" si="254"/>
        <v>44</v>
      </c>
      <c r="AR150" s="99">
        <f ca="1" t="shared" si="255"/>
        <v>44</v>
      </c>
      <c r="AS150" s="99">
        <f ca="1" t="shared" si="256"/>
        <v>44</v>
      </c>
      <c r="AT150" s="99">
        <f ca="1" t="shared" si="257"/>
        <v>44</v>
      </c>
      <c r="AU150" s="99">
        <f ca="1" t="shared" si="258"/>
        <v>125</v>
      </c>
      <c r="AV150" s="99">
        <f ca="1" t="shared" si="259"/>
        <v>54</v>
      </c>
      <c r="AW150" s="99">
        <f ca="1" t="shared" si="260"/>
        <v>107</v>
      </c>
      <c r="AX150" s="99">
        <f ca="1" t="shared" si="261"/>
        <v>71</v>
      </c>
      <c r="AY150" s="99">
        <f ca="1" t="shared" si="262"/>
        <v>5365</v>
      </c>
      <c r="BA150" s="105">
        <v>146</v>
      </c>
      <c r="BB150" s="105">
        <f ca="1" t="shared" si="285"/>
        <v>112</v>
      </c>
      <c r="BC150" s="105">
        <f ca="1" t="shared" si="188"/>
        <v>78</v>
      </c>
      <c r="BD150" s="105">
        <f ca="1" t="shared" si="189"/>
        <v>56</v>
      </c>
      <c r="BE150" s="105">
        <f ca="1" t="shared" si="190"/>
        <v>56</v>
      </c>
      <c r="BF150" s="105">
        <f ca="1" t="shared" si="191"/>
        <v>56</v>
      </c>
      <c r="BG150" s="105">
        <f ca="1" t="shared" si="192"/>
        <v>56</v>
      </c>
      <c r="BH150" s="105">
        <f ca="1" t="shared" si="193"/>
        <v>160</v>
      </c>
      <c r="BI150" s="105">
        <f ca="1" t="shared" si="194"/>
        <v>69</v>
      </c>
      <c r="BJ150" s="105">
        <f ca="1" t="shared" si="195"/>
        <v>137</v>
      </c>
      <c r="BK150" s="105">
        <f ca="1" t="shared" si="196"/>
        <v>91</v>
      </c>
      <c r="BL150" s="105">
        <f ca="1" t="shared" si="197"/>
        <v>6878</v>
      </c>
      <c r="BN150" s="111">
        <v>146</v>
      </c>
      <c r="BO150" s="111">
        <f ca="1" t="shared" si="263"/>
        <v>143</v>
      </c>
      <c r="BP150" s="111">
        <f ca="1" t="shared" si="264"/>
        <v>100</v>
      </c>
      <c r="BQ150" s="111">
        <f ca="1" t="shared" si="265"/>
        <v>72</v>
      </c>
      <c r="BR150" s="111">
        <f ca="1" t="shared" si="266"/>
        <v>72</v>
      </c>
      <c r="BS150" s="111">
        <f ca="1" t="shared" si="267"/>
        <v>72</v>
      </c>
      <c r="BT150" s="111">
        <f ca="1" t="shared" si="268"/>
        <v>72</v>
      </c>
      <c r="BU150" s="111">
        <f ca="1" t="shared" si="269"/>
        <v>205</v>
      </c>
      <c r="BV150" s="111">
        <f ca="1" t="shared" si="270"/>
        <v>89</v>
      </c>
      <c r="BW150" s="111">
        <f ca="1" t="shared" si="271"/>
        <v>176</v>
      </c>
      <c r="BX150" s="111">
        <f ca="1" t="shared" si="272"/>
        <v>117</v>
      </c>
      <c r="BY150" s="111">
        <f ca="1" t="shared" si="273"/>
        <v>8804</v>
      </c>
      <c r="CA150" s="117">
        <v>146</v>
      </c>
      <c r="CB150" s="117">
        <f ca="1" t="shared" si="274"/>
        <v>187</v>
      </c>
      <c r="CC150" s="117">
        <f ca="1" t="shared" si="275"/>
        <v>131</v>
      </c>
      <c r="CD150" s="117">
        <f ca="1" t="shared" si="276"/>
        <v>95</v>
      </c>
      <c r="CE150" s="117">
        <f ca="1" t="shared" si="277"/>
        <v>95</v>
      </c>
      <c r="CF150" s="117">
        <f ca="1" t="shared" si="278"/>
        <v>95</v>
      </c>
      <c r="CG150" s="117">
        <f ca="1" t="shared" si="279"/>
        <v>95</v>
      </c>
      <c r="CH150" s="117">
        <f ca="1" t="shared" si="280"/>
        <v>269</v>
      </c>
      <c r="CI150" s="117">
        <f ca="1" t="shared" si="281"/>
        <v>116</v>
      </c>
      <c r="CJ150" s="117">
        <f ca="1" t="shared" si="282"/>
        <v>230</v>
      </c>
      <c r="CK150" s="117">
        <f ca="1" t="shared" si="283"/>
        <v>153</v>
      </c>
      <c r="CL150" s="117">
        <f ca="1" t="shared" si="284"/>
        <v>11555</v>
      </c>
    </row>
    <row r="151" ht="16.5" spans="1:90">
      <c r="A151" s="78">
        <v>147</v>
      </c>
      <c r="B151" s="78">
        <f ca="1" t="shared" si="252"/>
        <v>45</v>
      </c>
      <c r="C151" s="78">
        <f ca="1" t="shared" si="220"/>
        <v>31</v>
      </c>
      <c r="D151" s="78">
        <f ca="1" t="shared" si="221"/>
        <v>23</v>
      </c>
      <c r="E151" s="78">
        <f ca="1" t="shared" si="222"/>
        <v>23</v>
      </c>
      <c r="F151" s="78">
        <f ca="1" t="shared" si="223"/>
        <v>23</v>
      </c>
      <c r="G151" s="78">
        <f ca="1" t="shared" si="224"/>
        <v>23</v>
      </c>
      <c r="H151" s="78">
        <f ca="1" t="shared" si="225"/>
        <v>64</v>
      </c>
      <c r="I151" s="78">
        <f ca="1" t="shared" si="226"/>
        <v>28</v>
      </c>
      <c r="J151" s="78">
        <f ca="1" t="shared" si="227"/>
        <v>55</v>
      </c>
      <c r="K151" s="78">
        <f ca="1" t="shared" si="228"/>
        <v>36</v>
      </c>
      <c r="L151" s="78">
        <f ca="1" t="shared" si="229"/>
        <v>2751</v>
      </c>
      <c r="N151" s="87">
        <v>147</v>
      </c>
      <c r="O151" s="87">
        <f ca="1" t="shared" si="230"/>
        <v>56</v>
      </c>
      <c r="P151" s="87">
        <f ca="1" t="shared" si="231"/>
        <v>39</v>
      </c>
      <c r="Q151" s="87">
        <f ca="1" t="shared" si="232"/>
        <v>28</v>
      </c>
      <c r="R151" s="87">
        <f ca="1" t="shared" si="233"/>
        <v>28</v>
      </c>
      <c r="S151" s="87">
        <f ca="1" t="shared" si="234"/>
        <v>28</v>
      </c>
      <c r="T151" s="87">
        <f ca="1" t="shared" si="235"/>
        <v>28</v>
      </c>
      <c r="U151" s="87">
        <f ca="1" t="shared" si="236"/>
        <v>80</v>
      </c>
      <c r="V151" s="87">
        <f ca="1" t="shared" si="237"/>
        <v>35</v>
      </c>
      <c r="W151" s="87">
        <f ca="1" t="shared" si="238"/>
        <v>69</v>
      </c>
      <c r="X151" s="87">
        <f ca="1" t="shared" si="239"/>
        <v>46</v>
      </c>
      <c r="Y151" s="87">
        <f ca="1" t="shared" si="240"/>
        <v>3439</v>
      </c>
      <c r="AA151" s="93">
        <v>147</v>
      </c>
      <c r="AB151" s="93">
        <f ca="1" t="shared" si="241"/>
        <v>69</v>
      </c>
      <c r="AC151" s="93">
        <f ca="1" t="shared" si="242"/>
        <v>48</v>
      </c>
      <c r="AD151" s="93">
        <f ca="1" t="shared" si="243"/>
        <v>35</v>
      </c>
      <c r="AE151" s="93">
        <f ca="1" t="shared" si="244"/>
        <v>35</v>
      </c>
      <c r="AF151" s="93">
        <f ca="1" t="shared" si="245"/>
        <v>35</v>
      </c>
      <c r="AG151" s="93">
        <f ca="1" t="shared" si="246"/>
        <v>35</v>
      </c>
      <c r="AH151" s="93">
        <f ca="1" t="shared" si="247"/>
        <v>99</v>
      </c>
      <c r="AI151" s="93">
        <f ca="1" t="shared" si="248"/>
        <v>43</v>
      </c>
      <c r="AJ151" s="93">
        <f ca="1" t="shared" si="249"/>
        <v>85</v>
      </c>
      <c r="AK151" s="93">
        <f ca="1" t="shared" si="250"/>
        <v>56</v>
      </c>
      <c r="AL151" s="93">
        <f ca="1" t="shared" si="251"/>
        <v>4264</v>
      </c>
      <c r="AN151" s="99">
        <v>147</v>
      </c>
      <c r="AO151" s="99">
        <f ca="1">VLOOKUP(AN151,参照表!$A$1:参照表!$C$200,2,0)</f>
        <v>87</v>
      </c>
      <c r="AP151" s="99">
        <f ca="1" t="shared" si="253"/>
        <v>61</v>
      </c>
      <c r="AQ151" s="99">
        <f ca="1" t="shared" si="254"/>
        <v>44</v>
      </c>
      <c r="AR151" s="99">
        <f ca="1" t="shared" si="255"/>
        <v>44</v>
      </c>
      <c r="AS151" s="99">
        <f ca="1" t="shared" si="256"/>
        <v>44</v>
      </c>
      <c r="AT151" s="99">
        <f ca="1" t="shared" si="257"/>
        <v>44</v>
      </c>
      <c r="AU151" s="99">
        <f ca="1" t="shared" si="258"/>
        <v>125</v>
      </c>
      <c r="AV151" s="99">
        <f ca="1" t="shared" si="259"/>
        <v>54</v>
      </c>
      <c r="AW151" s="99">
        <f ca="1" t="shared" si="260"/>
        <v>107</v>
      </c>
      <c r="AX151" s="99">
        <f ca="1" t="shared" si="261"/>
        <v>71</v>
      </c>
      <c r="AY151" s="99">
        <f ca="1" t="shared" si="262"/>
        <v>5365</v>
      </c>
      <c r="BA151" s="105">
        <v>147</v>
      </c>
      <c r="BB151" s="105">
        <f ca="1" t="shared" si="285"/>
        <v>112</v>
      </c>
      <c r="BC151" s="105">
        <f ca="1" t="shared" si="188"/>
        <v>78</v>
      </c>
      <c r="BD151" s="105">
        <f ca="1" t="shared" si="189"/>
        <v>56</v>
      </c>
      <c r="BE151" s="105">
        <f ca="1" t="shared" si="190"/>
        <v>56</v>
      </c>
      <c r="BF151" s="105">
        <f ca="1" t="shared" si="191"/>
        <v>56</v>
      </c>
      <c r="BG151" s="105">
        <f ca="1" t="shared" si="192"/>
        <v>56</v>
      </c>
      <c r="BH151" s="105">
        <f ca="1" t="shared" si="193"/>
        <v>160</v>
      </c>
      <c r="BI151" s="105">
        <f ca="1" t="shared" si="194"/>
        <v>69</v>
      </c>
      <c r="BJ151" s="105">
        <f ca="1" t="shared" si="195"/>
        <v>137</v>
      </c>
      <c r="BK151" s="105">
        <f ca="1" t="shared" si="196"/>
        <v>91</v>
      </c>
      <c r="BL151" s="105">
        <f ca="1" t="shared" si="197"/>
        <v>6878</v>
      </c>
      <c r="BN151" s="111">
        <v>147</v>
      </c>
      <c r="BO151" s="111">
        <f ca="1" t="shared" si="263"/>
        <v>143</v>
      </c>
      <c r="BP151" s="111">
        <f ca="1" t="shared" si="264"/>
        <v>100</v>
      </c>
      <c r="BQ151" s="111">
        <f ca="1" t="shared" si="265"/>
        <v>72</v>
      </c>
      <c r="BR151" s="111">
        <f ca="1" t="shared" si="266"/>
        <v>72</v>
      </c>
      <c r="BS151" s="111">
        <f ca="1" t="shared" si="267"/>
        <v>72</v>
      </c>
      <c r="BT151" s="111">
        <f ca="1" t="shared" si="268"/>
        <v>72</v>
      </c>
      <c r="BU151" s="111">
        <f ca="1" t="shared" si="269"/>
        <v>205</v>
      </c>
      <c r="BV151" s="111">
        <f ca="1" t="shared" si="270"/>
        <v>89</v>
      </c>
      <c r="BW151" s="111">
        <f ca="1" t="shared" si="271"/>
        <v>176</v>
      </c>
      <c r="BX151" s="111">
        <f ca="1" t="shared" si="272"/>
        <v>117</v>
      </c>
      <c r="BY151" s="111">
        <f ca="1" t="shared" si="273"/>
        <v>8804</v>
      </c>
      <c r="CA151" s="117">
        <v>147</v>
      </c>
      <c r="CB151" s="117">
        <f ca="1" t="shared" si="274"/>
        <v>187</v>
      </c>
      <c r="CC151" s="117">
        <f ca="1" t="shared" si="275"/>
        <v>131</v>
      </c>
      <c r="CD151" s="117">
        <f ca="1" t="shared" si="276"/>
        <v>95</v>
      </c>
      <c r="CE151" s="117">
        <f ca="1" t="shared" si="277"/>
        <v>95</v>
      </c>
      <c r="CF151" s="117">
        <f ca="1" t="shared" si="278"/>
        <v>95</v>
      </c>
      <c r="CG151" s="117">
        <f ca="1" t="shared" si="279"/>
        <v>95</v>
      </c>
      <c r="CH151" s="117">
        <f ca="1" t="shared" si="280"/>
        <v>269</v>
      </c>
      <c r="CI151" s="117">
        <f ca="1" t="shared" si="281"/>
        <v>116</v>
      </c>
      <c r="CJ151" s="117">
        <f ca="1" t="shared" si="282"/>
        <v>230</v>
      </c>
      <c r="CK151" s="117">
        <f ca="1" t="shared" si="283"/>
        <v>153</v>
      </c>
      <c r="CL151" s="117">
        <f ca="1" t="shared" si="284"/>
        <v>11555</v>
      </c>
    </row>
    <row r="152" ht="16.5" spans="1:90">
      <c r="A152" s="78">
        <v>148</v>
      </c>
      <c r="B152" s="78">
        <f ca="1" t="shared" si="252"/>
        <v>45</v>
      </c>
      <c r="C152" s="78">
        <f ca="1" t="shared" si="220"/>
        <v>31</v>
      </c>
      <c r="D152" s="78">
        <f ca="1" t="shared" si="221"/>
        <v>23</v>
      </c>
      <c r="E152" s="78">
        <f ca="1" t="shared" si="222"/>
        <v>23</v>
      </c>
      <c r="F152" s="78">
        <f ca="1" t="shared" si="223"/>
        <v>23</v>
      </c>
      <c r="G152" s="78">
        <f ca="1" t="shared" si="224"/>
        <v>23</v>
      </c>
      <c r="H152" s="78">
        <f ca="1" t="shared" si="225"/>
        <v>64</v>
      </c>
      <c r="I152" s="78">
        <f ca="1" t="shared" si="226"/>
        <v>28</v>
      </c>
      <c r="J152" s="78">
        <f ca="1" t="shared" si="227"/>
        <v>55</v>
      </c>
      <c r="K152" s="78">
        <f ca="1" t="shared" si="228"/>
        <v>36</v>
      </c>
      <c r="L152" s="78">
        <f ca="1" t="shared" si="229"/>
        <v>2751</v>
      </c>
      <c r="N152" s="87">
        <v>148</v>
      </c>
      <c r="O152" s="87">
        <f ca="1" t="shared" si="230"/>
        <v>56</v>
      </c>
      <c r="P152" s="87">
        <f ca="1" t="shared" si="231"/>
        <v>39</v>
      </c>
      <c r="Q152" s="87">
        <f ca="1" t="shared" si="232"/>
        <v>28</v>
      </c>
      <c r="R152" s="87">
        <f ca="1" t="shared" si="233"/>
        <v>28</v>
      </c>
      <c r="S152" s="87">
        <f ca="1" t="shared" si="234"/>
        <v>28</v>
      </c>
      <c r="T152" s="87">
        <f ca="1" t="shared" si="235"/>
        <v>28</v>
      </c>
      <c r="U152" s="87">
        <f ca="1" t="shared" si="236"/>
        <v>80</v>
      </c>
      <c r="V152" s="87">
        <f ca="1" t="shared" si="237"/>
        <v>35</v>
      </c>
      <c r="W152" s="87">
        <f ca="1" t="shared" si="238"/>
        <v>69</v>
      </c>
      <c r="X152" s="87">
        <f ca="1" t="shared" si="239"/>
        <v>46</v>
      </c>
      <c r="Y152" s="87">
        <f ca="1" t="shared" si="240"/>
        <v>3439</v>
      </c>
      <c r="AA152" s="93">
        <v>148</v>
      </c>
      <c r="AB152" s="93">
        <f ca="1" t="shared" si="241"/>
        <v>69</v>
      </c>
      <c r="AC152" s="93">
        <f ca="1" t="shared" si="242"/>
        <v>48</v>
      </c>
      <c r="AD152" s="93">
        <f ca="1" t="shared" si="243"/>
        <v>35</v>
      </c>
      <c r="AE152" s="93">
        <f ca="1" t="shared" si="244"/>
        <v>35</v>
      </c>
      <c r="AF152" s="93">
        <f ca="1" t="shared" si="245"/>
        <v>35</v>
      </c>
      <c r="AG152" s="93">
        <f ca="1" t="shared" si="246"/>
        <v>35</v>
      </c>
      <c r="AH152" s="93">
        <f ca="1" t="shared" si="247"/>
        <v>99</v>
      </c>
      <c r="AI152" s="93">
        <f ca="1" t="shared" si="248"/>
        <v>43</v>
      </c>
      <c r="AJ152" s="93">
        <f ca="1" t="shared" si="249"/>
        <v>85</v>
      </c>
      <c r="AK152" s="93">
        <f ca="1" t="shared" si="250"/>
        <v>56</v>
      </c>
      <c r="AL152" s="93">
        <f ca="1" t="shared" si="251"/>
        <v>4264</v>
      </c>
      <c r="AN152" s="99">
        <v>148</v>
      </c>
      <c r="AO152" s="99">
        <f ca="1">VLOOKUP(AN152,参照表!$A$1:参照表!$C$200,2,0)</f>
        <v>87</v>
      </c>
      <c r="AP152" s="99">
        <f ca="1" t="shared" si="253"/>
        <v>61</v>
      </c>
      <c r="AQ152" s="99">
        <f ca="1" t="shared" si="254"/>
        <v>44</v>
      </c>
      <c r="AR152" s="99">
        <f ca="1" t="shared" si="255"/>
        <v>44</v>
      </c>
      <c r="AS152" s="99">
        <f ca="1" t="shared" si="256"/>
        <v>44</v>
      </c>
      <c r="AT152" s="99">
        <f ca="1" t="shared" si="257"/>
        <v>44</v>
      </c>
      <c r="AU152" s="99">
        <f ca="1" t="shared" si="258"/>
        <v>125</v>
      </c>
      <c r="AV152" s="99">
        <f ca="1" t="shared" si="259"/>
        <v>54</v>
      </c>
      <c r="AW152" s="99">
        <f ca="1" t="shared" si="260"/>
        <v>107</v>
      </c>
      <c r="AX152" s="99">
        <f ca="1" t="shared" si="261"/>
        <v>71</v>
      </c>
      <c r="AY152" s="99">
        <f ca="1" t="shared" si="262"/>
        <v>5365</v>
      </c>
      <c r="BA152" s="105">
        <v>148</v>
      </c>
      <c r="BB152" s="105">
        <f ca="1" t="shared" si="285"/>
        <v>112</v>
      </c>
      <c r="BC152" s="105">
        <f ca="1" t="shared" si="188"/>
        <v>78</v>
      </c>
      <c r="BD152" s="105">
        <f ca="1" t="shared" si="189"/>
        <v>56</v>
      </c>
      <c r="BE152" s="105">
        <f ca="1" t="shared" si="190"/>
        <v>56</v>
      </c>
      <c r="BF152" s="105">
        <f ca="1" t="shared" si="191"/>
        <v>56</v>
      </c>
      <c r="BG152" s="105">
        <f ca="1" t="shared" si="192"/>
        <v>56</v>
      </c>
      <c r="BH152" s="105">
        <f ca="1" t="shared" si="193"/>
        <v>160</v>
      </c>
      <c r="BI152" s="105">
        <f ca="1" t="shared" si="194"/>
        <v>69</v>
      </c>
      <c r="BJ152" s="105">
        <f ca="1" t="shared" si="195"/>
        <v>137</v>
      </c>
      <c r="BK152" s="105">
        <f ca="1" t="shared" si="196"/>
        <v>91</v>
      </c>
      <c r="BL152" s="105">
        <f ca="1" t="shared" si="197"/>
        <v>6878</v>
      </c>
      <c r="BN152" s="111">
        <v>148</v>
      </c>
      <c r="BO152" s="111">
        <f ca="1" t="shared" si="263"/>
        <v>143</v>
      </c>
      <c r="BP152" s="111">
        <f ca="1" t="shared" si="264"/>
        <v>100</v>
      </c>
      <c r="BQ152" s="111">
        <f ca="1" t="shared" si="265"/>
        <v>72</v>
      </c>
      <c r="BR152" s="111">
        <f ca="1" t="shared" si="266"/>
        <v>72</v>
      </c>
      <c r="BS152" s="111">
        <f ca="1" t="shared" si="267"/>
        <v>72</v>
      </c>
      <c r="BT152" s="111">
        <f ca="1" t="shared" si="268"/>
        <v>72</v>
      </c>
      <c r="BU152" s="111">
        <f ca="1" t="shared" si="269"/>
        <v>205</v>
      </c>
      <c r="BV152" s="111">
        <f ca="1" t="shared" si="270"/>
        <v>89</v>
      </c>
      <c r="BW152" s="111">
        <f ca="1" t="shared" si="271"/>
        <v>176</v>
      </c>
      <c r="BX152" s="111">
        <f ca="1" t="shared" si="272"/>
        <v>117</v>
      </c>
      <c r="BY152" s="111">
        <f ca="1" t="shared" si="273"/>
        <v>8804</v>
      </c>
      <c r="CA152" s="117">
        <v>148</v>
      </c>
      <c r="CB152" s="117">
        <f ca="1" t="shared" si="274"/>
        <v>187</v>
      </c>
      <c r="CC152" s="117">
        <f ca="1" t="shared" si="275"/>
        <v>131</v>
      </c>
      <c r="CD152" s="117">
        <f ca="1" t="shared" si="276"/>
        <v>95</v>
      </c>
      <c r="CE152" s="117">
        <f ca="1" t="shared" si="277"/>
        <v>95</v>
      </c>
      <c r="CF152" s="117">
        <f ca="1" t="shared" si="278"/>
        <v>95</v>
      </c>
      <c r="CG152" s="117">
        <f ca="1" t="shared" si="279"/>
        <v>95</v>
      </c>
      <c r="CH152" s="117">
        <f ca="1" t="shared" si="280"/>
        <v>269</v>
      </c>
      <c r="CI152" s="117">
        <f ca="1" t="shared" si="281"/>
        <v>116</v>
      </c>
      <c r="CJ152" s="117">
        <f ca="1" t="shared" si="282"/>
        <v>230</v>
      </c>
      <c r="CK152" s="117">
        <f ca="1" t="shared" si="283"/>
        <v>153</v>
      </c>
      <c r="CL152" s="117">
        <f ca="1" t="shared" si="284"/>
        <v>11555</v>
      </c>
    </row>
    <row r="153" ht="16.5" spans="1:90">
      <c r="A153" s="78">
        <v>149</v>
      </c>
      <c r="B153" s="78">
        <f ca="1" t="shared" si="252"/>
        <v>45</v>
      </c>
      <c r="C153" s="78">
        <f ca="1" t="shared" si="220"/>
        <v>31</v>
      </c>
      <c r="D153" s="78">
        <f ca="1" t="shared" si="221"/>
        <v>23</v>
      </c>
      <c r="E153" s="78">
        <f ca="1" t="shared" si="222"/>
        <v>23</v>
      </c>
      <c r="F153" s="78">
        <f ca="1" t="shared" si="223"/>
        <v>23</v>
      </c>
      <c r="G153" s="78">
        <f ca="1" t="shared" si="224"/>
        <v>23</v>
      </c>
      <c r="H153" s="78">
        <f ca="1" t="shared" si="225"/>
        <v>64</v>
      </c>
      <c r="I153" s="78">
        <f ca="1" t="shared" si="226"/>
        <v>28</v>
      </c>
      <c r="J153" s="78">
        <f ca="1" t="shared" si="227"/>
        <v>55</v>
      </c>
      <c r="K153" s="78">
        <f ca="1" t="shared" si="228"/>
        <v>36</v>
      </c>
      <c r="L153" s="78">
        <f ca="1" t="shared" si="229"/>
        <v>2751</v>
      </c>
      <c r="N153" s="87">
        <v>149</v>
      </c>
      <c r="O153" s="87">
        <f ca="1" t="shared" si="230"/>
        <v>56</v>
      </c>
      <c r="P153" s="87">
        <f ca="1" t="shared" si="231"/>
        <v>39</v>
      </c>
      <c r="Q153" s="87">
        <f ca="1" t="shared" si="232"/>
        <v>28</v>
      </c>
      <c r="R153" s="87">
        <f ca="1" t="shared" si="233"/>
        <v>28</v>
      </c>
      <c r="S153" s="87">
        <f ca="1" t="shared" si="234"/>
        <v>28</v>
      </c>
      <c r="T153" s="87">
        <f ca="1" t="shared" si="235"/>
        <v>28</v>
      </c>
      <c r="U153" s="87">
        <f ca="1" t="shared" si="236"/>
        <v>80</v>
      </c>
      <c r="V153" s="87">
        <f ca="1" t="shared" si="237"/>
        <v>35</v>
      </c>
      <c r="W153" s="87">
        <f ca="1" t="shared" si="238"/>
        <v>69</v>
      </c>
      <c r="X153" s="87">
        <f ca="1" t="shared" si="239"/>
        <v>46</v>
      </c>
      <c r="Y153" s="87">
        <f ca="1" t="shared" si="240"/>
        <v>3439</v>
      </c>
      <c r="AA153" s="93">
        <v>149</v>
      </c>
      <c r="AB153" s="93">
        <f ca="1" t="shared" si="241"/>
        <v>69</v>
      </c>
      <c r="AC153" s="93">
        <f ca="1" t="shared" si="242"/>
        <v>48</v>
      </c>
      <c r="AD153" s="93">
        <f ca="1" t="shared" si="243"/>
        <v>35</v>
      </c>
      <c r="AE153" s="93">
        <f ca="1" t="shared" si="244"/>
        <v>35</v>
      </c>
      <c r="AF153" s="93">
        <f ca="1" t="shared" si="245"/>
        <v>35</v>
      </c>
      <c r="AG153" s="93">
        <f ca="1" t="shared" si="246"/>
        <v>35</v>
      </c>
      <c r="AH153" s="93">
        <f ca="1" t="shared" si="247"/>
        <v>99</v>
      </c>
      <c r="AI153" s="93">
        <f ca="1" t="shared" si="248"/>
        <v>43</v>
      </c>
      <c r="AJ153" s="93">
        <f ca="1" t="shared" si="249"/>
        <v>85</v>
      </c>
      <c r="AK153" s="93">
        <f ca="1" t="shared" si="250"/>
        <v>56</v>
      </c>
      <c r="AL153" s="93">
        <f ca="1" t="shared" si="251"/>
        <v>4264</v>
      </c>
      <c r="AN153" s="99">
        <v>149</v>
      </c>
      <c r="AO153" s="99">
        <f ca="1">VLOOKUP(AN153,参照表!$A$1:参照表!$C$200,2,0)</f>
        <v>87</v>
      </c>
      <c r="AP153" s="99">
        <f ca="1" t="shared" si="253"/>
        <v>61</v>
      </c>
      <c r="AQ153" s="99">
        <f ca="1" t="shared" si="254"/>
        <v>44</v>
      </c>
      <c r="AR153" s="99">
        <f ca="1" t="shared" si="255"/>
        <v>44</v>
      </c>
      <c r="AS153" s="99">
        <f ca="1" t="shared" si="256"/>
        <v>44</v>
      </c>
      <c r="AT153" s="99">
        <f ca="1" t="shared" si="257"/>
        <v>44</v>
      </c>
      <c r="AU153" s="99">
        <f ca="1" t="shared" si="258"/>
        <v>125</v>
      </c>
      <c r="AV153" s="99">
        <f ca="1" t="shared" si="259"/>
        <v>54</v>
      </c>
      <c r="AW153" s="99">
        <f ca="1" t="shared" si="260"/>
        <v>107</v>
      </c>
      <c r="AX153" s="99">
        <f ca="1" t="shared" si="261"/>
        <v>71</v>
      </c>
      <c r="AY153" s="99">
        <f ca="1" t="shared" si="262"/>
        <v>5365</v>
      </c>
      <c r="BA153" s="105">
        <v>149</v>
      </c>
      <c r="BB153" s="105">
        <f ca="1" t="shared" si="285"/>
        <v>112</v>
      </c>
      <c r="BC153" s="105">
        <f ca="1" t="shared" si="188"/>
        <v>78</v>
      </c>
      <c r="BD153" s="105">
        <f ca="1" t="shared" si="189"/>
        <v>56</v>
      </c>
      <c r="BE153" s="105">
        <f ca="1" t="shared" si="190"/>
        <v>56</v>
      </c>
      <c r="BF153" s="105">
        <f ca="1" t="shared" si="191"/>
        <v>56</v>
      </c>
      <c r="BG153" s="105">
        <f ca="1" t="shared" si="192"/>
        <v>56</v>
      </c>
      <c r="BH153" s="105">
        <f ca="1" t="shared" si="193"/>
        <v>160</v>
      </c>
      <c r="BI153" s="105">
        <f ca="1" t="shared" si="194"/>
        <v>69</v>
      </c>
      <c r="BJ153" s="105">
        <f ca="1" t="shared" si="195"/>
        <v>137</v>
      </c>
      <c r="BK153" s="105">
        <f ca="1" t="shared" si="196"/>
        <v>91</v>
      </c>
      <c r="BL153" s="105">
        <f ca="1" t="shared" si="197"/>
        <v>6878</v>
      </c>
      <c r="BN153" s="111">
        <v>149</v>
      </c>
      <c r="BO153" s="111">
        <f ca="1" t="shared" si="263"/>
        <v>143</v>
      </c>
      <c r="BP153" s="111">
        <f ca="1" t="shared" si="264"/>
        <v>100</v>
      </c>
      <c r="BQ153" s="111">
        <f ca="1" t="shared" si="265"/>
        <v>72</v>
      </c>
      <c r="BR153" s="111">
        <f ca="1" t="shared" si="266"/>
        <v>72</v>
      </c>
      <c r="BS153" s="111">
        <f ca="1" t="shared" si="267"/>
        <v>72</v>
      </c>
      <c r="BT153" s="111">
        <f ca="1" t="shared" si="268"/>
        <v>72</v>
      </c>
      <c r="BU153" s="111">
        <f ca="1" t="shared" si="269"/>
        <v>205</v>
      </c>
      <c r="BV153" s="111">
        <f ca="1" t="shared" si="270"/>
        <v>89</v>
      </c>
      <c r="BW153" s="111">
        <f ca="1" t="shared" si="271"/>
        <v>176</v>
      </c>
      <c r="BX153" s="111">
        <f ca="1" t="shared" si="272"/>
        <v>117</v>
      </c>
      <c r="BY153" s="111">
        <f ca="1" t="shared" si="273"/>
        <v>8804</v>
      </c>
      <c r="CA153" s="117">
        <v>149</v>
      </c>
      <c r="CB153" s="117">
        <f ca="1" t="shared" si="274"/>
        <v>187</v>
      </c>
      <c r="CC153" s="117">
        <f ca="1" t="shared" si="275"/>
        <v>131</v>
      </c>
      <c r="CD153" s="117">
        <f ca="1" t="shared" si="276"/>
        <v>95</v>
      </c>
      <c r="CE153" s="117">
        <f ca="1" t="shared" si="277"/>
        <v>95</v>
      </c>
      <c r="CF153" s="117">
        <f ca="1" t="shared" si="278"/>
        <v>95</v>
      </c>
      <c r="CG153" s="117">
        <f ca="1" t="shared" si="279"/>
        <v>95</v>
      </c>
      <c r="CH153" s="117">
        <f ca="1" t="shared" si="280"/>
        <v>269</v>
      </c>
      <c r="CI153" s="117">
        <f ca="1" t="shared" si="281"/>
        <v>116</v>
      </c>
      <c r="CJ153" s="117">
        <f ca="1" t="shared" si="282"/>
        <v>230</v>
      </c>
      <c r="CK153" s="117">
        <f ca="1" t="shared" si="283"/>
        <v>153</v>
      </c>
      <c r="CL153" s="117">
        <f ca="1" t="shared" si="284"/>
        <v>11555</v>
      </c>
    </row>
    <row r="154" ht="16.5" spans="1:90">
      <c r="A154" s="78">
        <v>150</v>
      </c>
      <c r="B154" s="78">
        <f ca="1" t="shared" si="252"/>
        <v>46</v>
      </c>
      <c r="C154" s="78">
        <f ca="1" t="shared" si="220"/>
        <v>32</v>
      </c>
      <c r="D154" s="78">
        <f ca="1" t="shared" si="221"/>
        <v>23</v>
      </c>
      <c r="E154" s="78">
        <f ca="1" t="shared" si="222"/>
        <v>23</v>
      </c>
      <c r="F154" s="78">
        <f ca="1" t="shared" si="223"/>
        <v>23</v>
      </c>
      <c r="G154" s="78">
        <f ca="1" t="shared" si="224"/>
        <v>23</v>
      </c>
      <c r="H154" s="78">
        <f ca="1" t="shared" si="225"/>
        <v>67</v>
      </c>
      <c r="I154" s="78">
        <f ca="1" t="shared" si="226"/>
        <v>29</v>
      </c>
      <c r="J154" s="78">
        <f ca="1" t="shared" si="227"/>
        <v>57</v>
      </c>
      <c r="K154" s="78">
        <f ca="1" t="shared" si="228"/>
        <v>38</v>
      </c>
      <c r="L154" s="78">
        <f ca="1" t="shared" si="229"/>
        <v>2846</v>
      </c>
      <c r="N154" s="87">
        <v>150</v>
      </c>
      <c r="O154" s="87">
        <f ca="1" t="shared" si="230"/>
        <v>58</v>
      </c>
      <c r="P154" s="87">
        <f ca="1" t="shared" si="231"/>
        <v>40</v>
      </c>
      <c r="Q154" s="87">
        <f ca="1" t="shared" si="232"/>
        <v>29</v>
      </c>
      <c r="R154" s="87">
        <f ca="1" t="shared" si="233"/>
        <v>29</v>
      </c>
      <c r="S154" s="87">
        <f ca="1" t="shared" si="234"/>
        <v>29</v>
      </c>
      <c r="T154" s="87">
        <f ca="1" t="shared" si="235"/>
        <v>29</v>
      </c>
      <c r="U154" s="87">
        <f ca="1" t="shared" si="236"/>
        <v>83</v>
      </c>
      <c r="V154" s="87">
        <f ca="1" t="shared" si="237"/>
        <v>36</v>
      </c>
      <c r="W154" s="87">
        <f ca="1" t="shared" si="238"/>
        <v>71</v>
      </c>
      <c r="X154" s="87">
        <f ca="1" t="shared" si="239"/>
        <v>47</v>
      </c>
      <c r="Y154" s="87">
        <f ca="1" t="shared" si="240"/>
        <v>3558</v>
      </c>
      <c r="AA154" s="93">
        <v>150</v>
      </c>
      <c r="AB154" s="93">
        <f ca="1" t="shared" si="241"/>
        <v>72</v>
      </c>
      <c r="AC154" s="93">
        <f ca="1" t="shared" si="242"/>
        <v>50</v>
      </c>
      <c r="AD154" s="93">
        <f ca="1" t="shared" si="243"/>
        <v>36</v>
      </c>
      <c r="AE154" s="93">
        <f ca="1" t="shared" si="244"/>
        <v>36</v>
      </c>
      <c r="AF154" s="93">
        <f ca="1" t="shared" si="245"/>
        <v>36</v>
      </c>
      <c r="AG154" s="93">
        <f ca="1" t="shared" si="246"/>
        <v>36</v>
      </c>
      <c r="AH154" s="93">
        <f ca="1" t="shared" si="247"/>
        <v>103</v>
      </c>
      <c r="AI154" s="93">
        <f ca="1" t="shared" si="248"/>
        <v>45</v>
      </c>
      <c r="AJ154" s="93">
        <f ca="1" t="shared" si="249"/>
        <v>88</v>
      </c>
      <c r="AK154" s="93">
        <f ca="1" t="shared" si="250"/>
        <v>59</v>
      </c>
      <c r="AL154" s="93">
        <f ca="1" t="shared" si="251"/>
        <v>4412</v>
      </c>
      <c r="AN154" s="99">
        <v>150</v>
      </c>
      <c r="AO154" s="99">
        <f ca="1">VLOOKUP(AN154,参照表!$A$1:参照表!$C$200,2,0)</f>
        <v>90</v>
      </c>
      <c r="AP154" s="99">
        <f ca="1" t="shared" si="253"/>
        <v>63</v>
      </c>
      <c r="AQ154" s="99">
        <f ca="1" t="shared" si="254"/>
        <v>45</v>
      </c>
      <c r="AR154" s="99">
        <f ca="1" t="shared" si="255"/>
        <v>45</v>
      </c>
      <c r="AS154" s="99">
        <f ca="1" t="shared" si="256"/>
        <v>45</v>
      </c>
      <c r="AT154" s="99">
        <f ca="1" t="shared" si="257"/>
        <v>45</v>
      </c>
      <c r="AU154" s="99">
        <f ca="1" t="shared" si="258"/>
        <v>130</v>
      </c>
      <c r="AV154" s="99">
        <f ca="1" t="shared" si="259"/>
        <v>56</v>
      </c>
      <c r="AW154" s="99">
        <f ca="1" t="shared" si="260"/>
        <v>111</v>
      </c>
      <c r="AX154" s="99">
        <f ca="1" t="shared" si="261"/>
        <v>74</v>
      </c>
      <c r="AY154" s="99">
        <f ca="1" t="shared" si="262"/>
        <v>5550</v>
      </c>
      <c r="BA154" s="105">
        <v>150</v>
      </c>
      <c r="BB154" s="105">
        <f ca="1" t="shared" si="285"/>
        <v>115</v>
      </c>
      <c r="BC154" s="105">
        <f ca="1" t="shared" si="188"/>
        <v>81</v>
      </c>
      <c r="BD154" s="105">
        <f ca="1" t="shared" si="189"/>
        <v>58</v>
      </c>
      <c r="BE154" s="105">
        <f ca="1" t="shared" si="190"/>
        <v>58</v>
      </c>
      <c r="BF154" s="105">
        <f ca="1" t="shared" si="191"/>
        <v>58</v>
      </c>
      <c r="BG154" s="105">
        <f ca="1" t="shared" si="192"/>
        <v>58</v>
      </c>
      <c r="BH154" s="105">
        <f ca="1" t="shared" si="193"/>
        <v>167</v>
      </c>
      <c r="BI154" s="105">
        <f ca="1" t="shared" si="194"/>
        <v>72</v>
      </c>
      <c r="BJ154" s="105">
        <f ca="1" t="shared" si="195"/>
        <v>142</v>
      </c>
      <c r="BK154" s="105">
        <f ca="1" t="shared" si="196"/>
        <v>95</v>
      </c>
      <c r="BL154" s="105">
        <f ca="1" t="shared" si="197"/>
        <v>7115</v>
      </c>
      <c r="BN154" s="111">
        <v>150</v>
      </c>
      <c r="BO154" s="111">
        <f ca="1" t="shared" si="263"/>
        <v>148</v>
      </c>
      <c r="BP154" s="111">
        <f ca="1" t="shared" si="264"/>
        <v>103</v>
      </c>
      <c r="BQ154" s="111">
        <f ca="1" t="shared" si="265"/>
        <v>74</v>
      </c>
      <c r="BR154" s="111">
        <f ca="1" t="shared" si="266"/>
        <v>74</v>
      </c>
      <c r="BS154" s="111">
        <f ca="1" t="shared" si="267"/>
        <v>74</v>
      </c>
      <c r="BT154" s="111">
        <f ca="1" t="shared" si="268"/>
        <v>74</v>
      </c>
      <c r="BU154" s="111">
        <f ca="1" t="shared" si="269"/>
        <v>213</v>
      </c>
      <c r="BV154" s="111">
        <f ca="1" t="shared" si="270"/>
        <v>92</v>
      </c>
      <c r="BW154" s="111">
        <f ca="1" t="shared" si="271"/>
        <v>182</v>
      </c>
      <c r="BX154" s="111">
        <f ca="1" t="shared" si="272"/>
        <v>121</v>
      </c>
      <c r="BY154" s="111">
        <f ca="1" t="shared" si="273"/>
        <v>9108</v>
      </c>
      <c r="CA154" s="117">
        <v>150</v>
      </c>
      <c r="CB154" s="117">
        <f ca="1" t="shared" si="274"/>
        <v>194</v>
      </c>
      <c r="CC154" s="117">
        <f ca="1" t="shared" si="275"/>
        <v>136</v>
      </c>
      <c r="CD154" s="117">
        <f ca="1" t="shared" si="276"/>
        <v>97</v>
      </c>
      <c r="CE154" s="117">
        <f ca="1" t="shared" si="277"/>
        <v>97</v>
      </c>
      <c r="CF154" s="117">
        <f ca="1" t="shared" si="278"/>
        <v>97</v>
      </c>
      <c r="CG154" s="117">
        <f ca="1" t="shared" si="279"/>
        <v>97</v>
      </c>
      <c r="CH154" s="117">
        <f ca="1" t="shared" si="280"/>
        <v>280</v>
      </c>
      <c r="CI154" s="117">
        <f ca="1" t="shared" si="281"/>
        <v>121</v>
      </c>
      <c r="CJ154" s="117">
        <f ca="1" t="shared" si="282"/>
        <v>239</v>
      </c>
      <c r="CK154" s="117">
        <f ca="1" t="shared" si="283"/>
        <v>159</v>
      </c>
      <c r="CL154" s="117">
        <f ca="1" t="shared" si="284"/>
        <v>11954</v>
      </c>
    </row>
  </sheetData>
  <mergeCells count="56">
    <mergeCell ref="B1:G1"/>
    <mergeCell ref="H1:I1"/>
    <mergeCell ref="J1:K1"/>
    <mergeCell ref="O1:T1"/>
    <mergeCell ref="U1:V1"/>
    <mergeCell ref="W1:X1"/>
    <mergeCell ref="AB1:AG1"/>
    <mergeCell ref="AH1:AI1"/>
    <mergeCell ref="AJ1:AK1"/>
    <mergeCell ref="AO1:AT1"/>
    <mergeCell ref="AU1:AV1"/>
    <mergeCell ref="AW1:AX1"/>
    <mergeCell ref="BB1:BG1"/>
    <mergeCell ref="BH1:BI1"/>
    <mergeCell ref="BJ1:BK1"/>
    <mergeCell ref="BO1:BT1"/>
    <mergeCell ref="BU1:BV1"/>
    <mergeCell ref="BW1:BX1"/>
    <mergeCell ref="CB1:CG1"/>
    <mergeCell ref="CH1:CI1"/>
    <mergeCell ref="CJ1:CK1"/>
    <mergeCell ref="B2:G2"/>
    <mergeCell ref="H2:I2"/>
    <mergeCell ref="J2:K2"/>
    <mergeCell ref="O2:T2"/>
    <mergeCell ref="U2:V2"/>
    <mergeCell ref="W2:X2"/>
    <mergeCell ref="AB2:AG2"/>
    <mergeCell ref="AH2:AI2"/>
    <mergeCell ref="AJ2:AK2"/>
    <mergeCell ref="AO2:AT2"/>
    <mergeCell ref="AU2:AV2"/>
    <mergeCell ref="AW2:AX2"/>
    <mergeCell ref="BB2:BG2"/>
    <mergeCell ref="BH2:BI2"/>
    <mergeCell ref="BJ2:BK2"/>
    <mergeCell ref="BO2:BT2"/>
    <mergeCell ref="BU2:BV2"/>
    <mergeCell ref="BW2:BX2"/>
    <mergeCell ref="CB2:CG2"/>
    <mergeCell ref="CH2:CI2"/>
    <mergeCell ref="CJ2:CK2"/>
    <mergeCell ref="A3:A4"/>
    <mergeCell ref="L3:L4"/>
    <mergeCell ref="N3:N4"/>
    <mergeCell ref="Y3:Y4"/>
    <mergeCell ref="AA3:AA4"/>
    <mergeCell ref="AL3:AL4"/>
    <mergeCell ref="AN3:AN4"/>
    <mergeCell ref="AY3:AY4"/>
    <mergeCell ref="BA3:BA4"/>
    <mergeCell ref="BL3:BL4"/>
    <mergeCell ref="BN3:BN4"/>
    <mergeCell ref="BY3:BY4"/>
    <mergeCell ref="CA3:CA4"/>
    <mergeCell ref="CL3:CL4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O152"/>
  <sheetViews>
    <sheetView workbookViewId="0">
      <pane xSplit="1" ySplit="2" topLeftCell="Q3" activePane="bottomRight" state="frozen"/>
      <selection/>
      <selection pane="topRight"/>
      <selection pane="bottomLeft"/>
      <selection pane="bottomRight" activeCell="U23" sqref="U23"/>
    </sheetView>
  </sheetViews>
  <sheetFormatPr defaultColWidth="9" defaultRowHeight="16.5"/>
  <cols>
    <col min="1" max="24" width="9" style="17"/>
    <col min="25" max="26" width="9" style="152"/>
    <col min="27" max="29" width="9" style="17"/>
    <col min="30" max="31" width="12.875" style="17" customWidth="1"/>
    <col min="32" max="32" width="9" style="17"/>
    <col min="33" max="34" width="12.875" style="17" customWidth="1"/>
    <col min="35" max="36" width="9" style="17"/>
    <col min="37" max="37" width="10.375" style="17" customWidth="1"/>
    <col min="38" max="38" width="9.25833333333333" style="17"/>
    <col min="39" max="16384" width="9" style="17"/>
  </cols>
  <sheetData>
    <row r="1" spans="1:41">
      <c r="A1" s="1" t="s">
        <v>269</v>
      </c>
      <c r="B1" s="1" t="s">
        <v>276</v>
      </c>
      <c r="C1" s="1"/>
      <c r="D1" s="1"/>
      <c r="E1" s="1" t="s">
        <v>277</v>
      </c>
      <c r="F1" s="1"/>
      <c r="G1" s="1"/>
      <c r="H1" s="1" t="s">
        <v>278</v>
      </c>
      <c r="I1" s="1"/>
      <c r="J1" s="1"/>
      <c r="K1" s="1" t="s">
        <v>279</v>
      </c>
      <c r="L1" s="1"/>
      <c r="M1" s="1"/>
      <c r="N1" s="1" t="s">
        <v>280</v>
      </c>
      <c r="O1" s="1"/>
      <c r="P1" s="1"/>
      <c r="Q1" s="1" t="s">
        <v>281</v>
      </c>
      <c r="R1" s="1"/>
      <c r="S1" s="1"/>
      <c r="W1" s="1" t="s">
        <v>269</v>
      </c>
      <c r="X1" s="1" t="s">
        <v>282</v>
      </c>
      <c r="Y1" s="1" t="s">
        <v>283</v>
      </c>
      <c r="Z1" s="1" t="s">
        <v>284</v>
      </c>
      <c r="AA1" s="1" t="s">
        <v>285</v>
      </c>
      <c r="AB1" s="1"/>
      <c r="AD1" s="2" t="s">
        <v>286</v>
      </c>
      <c r="AE1" s="2" t="s">
        <v>287</v>
      </c>
      <c r="AG1" s="2" t="s">
        <v>288</v>
      </c>
      <c r="AH1" s="2" t="s">
        <v>289</v>
      </c>
      <c r="AJ1" s="1" t="s">
        <v>290</v>
      </c>
      <c r="AK1" s="1" t="s">
        <v>291</v>
      </c>
      <c r="AL1" s="1" t="s">
        <v>292</v>
      </c>
      <c r="AM1" s="1" t="s">
        <v>293</v>
      </c>
      <c r="AN1" s="1" t="s">
        <v>294</v>
      </c>
      <c r="AO1" s="1" t="s">
        <v>295</v>
      </c>
    </row>
    <row r="2" spans="1:41">
      <c r="A2" s="1"/>
      <c r="B2" s="1" t="s">
        <v>296</v>
      </c>
      <c r="C2" s="1" t="s">
        <v>297</v>
      </c>
      <c r="D2" s="1" t="s">
        <v>298</v>
      </c>
      <c r="E2" s="1" t="s">
        <v>296</v>
      </c>
      <c r="F2" s="1" t="s">
        <v>297</v>
      </c>
      <c r="G2" s="1" t="s">
        <v>298</v>
      </c>
      <c r="H2" s="1" t="s">
        <v>296</v>
      </c>
      <c r="I2" s="1" t="s">
        <v>297</v>
      </c>
      <c r="J2" s="1" t="s">
        <v>298</v>
      </c>
      <c r="K2" s="1" t="s">
        <v>296</v>
      </c>
      <c r="L2" s="1" t="s">
        <v>297</v>
      </c>
      <c r="M2" s="1" t="s">
        <v>298</v>
      </c>
      <c r="N2" s="1" t="s">
        <v>296</v>
      </c>
      <c r="O2" s="1" t="s">
        <v>297</v>
      </c>
      <c r="P2" s="1" t="s">
        <v>298</v>
      </c>
      <c r="Q2" s="9" t="s">
        <v>296</v>
      </c>
      <c r="R2" s="9" t="s">
        <v>297</v>
      </c>
      <c r="S2" s="9" t="s">
        <v>298</v>
      </c>
      <c r="W2" s="1"/>
      <c r="X2" s="1"/>
      <c r="Y2" s="1">
        <v>0.4</v>
      </c>
      <c r="Z2" s="1">
        <v>0.6</v>
      </c>
      <c r="AA2" s="2" t="s">
        <v>283</v>
      </c>
      <c r="AB2" s="2" t="s">
        <v>284</v>
      </c>
      <c r="AD2" s="2" t="s">
        <v>299</v>
      </c>
      <c r="AE2" s="2" t="s">
        <v>300</v>
      </c>
      <c r="AG2" s="2">
        <v>4</v>
      </c>
      <c r="AH2" s="2">
        <v>1</v>
      </c>
      <c r="AJ2" s="1"/>
      <c r="AK2" s="1"/>
      <c r="AL2" s="1">
        <v>10</v>
      </c>
      <c r="AM2" s="1">
        <v>40</v>
      </c>
      <c r="AN2" s="1">
        <v>150</v>
      </c>
      <c r="AO2" s="1">
        <v>500</v>
      </c>
    </row>
    <row r="3" spans="1:41">
      <c r="A3" s="153">
        <v>1</v>
      </c>
      <c r="B3" s="153">
        <f ca="1">VLOOKUP(A3,装备基础值!$A$5:$L$154,12,0)</f>
        <v>95</v>
      </c>
      <c r="C3" s="153">
        <f>VLOOKUP(A3,装备强化表!$A$5:$M$154,13,0)</f>
        <v>148</v>
      </c>
      <c r="D3" s="153">
        <f ca="1">B3+C3</f>
        <v>243</v>
      </c>
      <c r="E3" s="1">
        <f ca="1">INT(B3*1.25)</f>
        <v>118</v>
      </c>
      <c r="F3" s="1">
        <f t="shared" ref="F3:G3" si="0">INT(C3*1.25)</f>
        <v>185</v>
      </c>
      <c r="G3" s="1">
        <f ca="1" t="shared" si="0"/>
        <v>303</v>
      </c>
      <c r="H3" s="1">
        <f ca="1">INT(B3*1.55)</f>
        <v>147</v>
      </c>
      <c r="I3" s="1">
        <f t="shared" ref="I3:J3" si="1">INT(C3*1.55)</f>
        <v>229</v>
      </c>
      <c r="J3" s="1">
        <f ca="1" t="shared" si="1"/>
        <v>376</v>
      </c>
      <c r="K3" s="1">
        <f ca="1">INT(B3*1.95)</f>
        <v>185</v>
      </c>
      <c r="L3" s="1">
        <f t="shared" ref="L3:M3" si="2">INT(C3*1.95)</f>
        <v>288</v>
      </c>
      <c r="M3" s="1">
        <f ca="1" t="shared" si="2"/>
        <v>473</v>
      </c>
      <c r="N3" s="1">
        <f ca="1">INT(B3*2.5)</f>
        <v>237</v>
      </c>
      <c r="O3" s="1">
        <f t="shared" ref="O3:P3" si="3">INT(C3*2.5)</f>
        <v>370</v>
      </c>
      <c r="P3" s="1">
        <f ca="1" t="shared" si="3"/>
        <v>607</v>
      </c>
      <c r="Q3" s="1">
        <f ca="1">INT(B3*3.2)</f>
        <v>304</v>
      </c>
      <c r="R3" s="1">
        <f t="shared" ref="R3:S3" si="4">INT(C3*3.2)</f>
        <v>473</v>
      </c>
      <c r="S3" s="1">
        <f ca="1" t="shared" si="4"/>
        <v>777</v>
      </c>
      <c r="W3" s="1">
        <v>1</v>
      </c>
      <c r="X3" s="1">
        <f ca="1">D3</f>
        <v>243</v>
      </c>
      <c r="Y3" s="1">
        <f ca="1">ROUND(X3*$Y$2,0)</f>
        <v>97</v>
      </c>
      <c r="Z3" s="1">
        <f ca="1">ROUND(X3*$Z$2,0)</f>
        <v>146</v>
      </c>
      <c r="AA3" s="2">
        <f ca="1">ROUND(Y3/4,0)</f>
        <v>24</v>
      </c>
      <c r="AB3" s="2">
        <f ca="1">ROUND(Z3/4,0)</f>
        <v>37</v>
      </c>
      <c r="AD3" s="2">
        <f ca="1">Y3+400</f>
        <v>497</v>
      </c>
      <c r="AE3" s="2">
        <f ca="1">AA3+100</f>
        <v>124</v>
      </c>
      <c r="AG3" s="2">
        <f ca="1">Z3</f>
        <v>146</v>
      </c>
      <c r="AH3" s="2">
        <f ca="1">AB3</f>
        <v>37</v>
      </c>
      <c r="AJ3" s="2">
        <v>1</v>
      </c>
      <c r="AK3" s="126">
        <v>1000</v>
      </c>
      <c r="AL3" s="2">
        <f>INT(AK3/$AL$2)</f>
        <v>100</v>
      </c>
      <c r="AM3" s="2">
        <f>INT(AK3/$AM$2)</f>
        <v>25</v>
      </c>
      <c r="AN3" s="2">
        <f>INT(AK3/$AN$2)</f>
        <v>6</v>
      </c>
      <c r="AO3" s="2">
        <f>INT(AK3/$AO$2)</f>
        <v>2</v>
      </c>
    </row>
    <row r="4" spans="1:41">
      <c r="A4" s="153">
        <v>2</v>
      </c>
      <c r="B4" s="153">
        <f ca="1">VLOOKUP(A4,装备基础值!$A$5:$L$154,12,0)</f>
        <v>95</v>
      </c>
      <c r="C4" s="153">
        <f>VLOOKUP(A4,装备强化表!$A$5:$M$154,13,0)</f>
        <v>296</v>
      </c>
      <c r="D4" s="153">
        <f ca="1" t="shared" ref="D4:D67" si="5">B4+C4</f>
        <v>391</v>
      </c>
      <c r="E4" s="1">
        <f ca="1" t="shared" ref="E4:E30" si="6">INT(B4*1.25)</f>
        <v>118</v>
      </c>
      <c r="F4" s="1">
        <f t="shared" ref="F4:F30" si="7">INT(C4*1.25)</f>
        <v>370</v>
      </c>
      <c r="G4" s="1">
        <f ca="1" t="shared" ref="G4:G30" si="8">INT(D4*1.25)</f>
        <v>488</v>
      </c>
      <c r="H4" s="1">
        <f ca="1" t="shared" ref="H4:H67" si="9">INT(B4*1.55)</f>
        <v>147</v>
      </c>
      <c r="I4" s="1">
        <f t="shared" ref="I4:I67" si="10">INT(C4*1.55)</f>
        <v>458</v>
      </c>
      <c r="J4" s="1">
        <f ca="1" t="shared" ref="J4:J67" si="11">INT(D4*1.55)</f>
        <v>606</v>
      </c>
      <c r="K4" s="1">
        <f ca="1" t="shared" ref="K4:K67" si="12">INT(B4*1.95)</f>
        <v>185</v>
      </c>
      <c r="L4" s="1">
        <f t="shared" ref="L4:L67" si="13">INT(C4*1.95)</f>
        <v>577</v>
      </c>
      <c r="M4" s="1">
        <f ca="1" t="shared" ref="M4:M67" si="14">INT(D4*1.95)</f>
        <v>762</v>
      </c>
      <c r="N4" s="1">
        <f ca="1" t="shared" ref="N4:N67" si="15">INT(B4*2.5)</f>
        <v>237</v>
      </c>
      <c r="O4" s="1">
        <f t="shared" ref="O4:O67" si="16">INT(C4*2.5)</f>
        <v>740</v>
      </c>
      <c r="P4" s="1">
        <f ca="1" t="shared" ref="P4:P67" si="17">INT(D4*2.5)</f>
        <v>977</v>
      </c>
      <c r="Q4" s="1">
        <f ca="1" t="shared" ref="Q4:Q67" si="18">INT(B4*3.2)</f>
        <v>304</v>
      </c>
      <c r="R4" s="1">
        <f t="shared" ref="R4:R67" si="19">INT(C4*3.2)</f>
        <v>947</v>
      </c>
      <c r="S4" s="1">
        <f ca="1" t="shared" ref="S4:S67" si="20">INT(D4*3.2)</f>
        <v>1251</v>
      </c>
      <c r="W4" s="1">
        <v>2</v>
      </c>
      <c r="X4" s="1">
        <f ca="1" t="shared" ref="X4:X21" si="21">D4</f>
        <v>391</v>
      </c>
      <c r="Y4" s="1">
        <f ca="1" t="shared" ref="Y4:Y35" si="22">ROUND(X4*$Y$2,0)</f>
        <v>156</v>
      </c>
      <c r="Z4" s="1">
        <f ca="1" t="shared" ref="Z4:Z35" si="23">ROUND(X4*$Z$2,0)</f>
        <v>235</v>
      </c>
      <c r="AA4" s="2">
        <f ca="1" t="shared" ref="AA4:AA35" si="24">ROUND(Y4/4,0)</f>
        <v>39</v>
      </c>
      <c r="AB4" s="2">
        <f ca="1" t="shared" ref="AB4:AB35" si="25">ROUND(Z4/4,0)</f>
        <v>59</v>
      </c>
      <c r="AD4" s="2">
        <f ca="1" t="shared" ref="AD4:AD35" si="26">Y4+400</f>
        <v>556</v>
      </c>
      <c r="AE4" s="2">
        <f ca="1" t="shared" ref="AE4:AE35" si="27">AA4+100</f>
        <v>139</v>
      </c>
      <c r="AG4" s="2">
        <f ca="1" t="shared" ref="AG4:AG33" si="28">Z4</f>
        <v>235</v>
      </c>
      <c r="AH4" s="2">
        <f ca="1" t="shared" ref="AH4:AH35" si="29">AB4</f>
        <v>59</v>
      </c>
      <c r="AJ4" s="2">
        <v>2</v>
      </c>
      <c r="AK4" s="126">
        <v>2000</v>
      </c>
      <c r="AL4" s="2">
        <f t="shared" ref="AL4:AL35" si="30">INT(AK4/$AL$2)</f>
        <v>200</v>
      </c>
      <c r="AM4" s="2">
        <f t="shared" ref="AM4:AM35" si="31">INT(AK4/$AM$2)</f>
        <v>50</v>
      </c>
      <c r="AN4" s="2">
        <f t="shared" ref="AN4:AN35" si="32">INT(AK4/$AN$2)</f>
        <v>13</v>
      </c>
      <c r="AO4" s="2">
        <f t="shared" ref="AO4:AO35" si="33">INT(AK4/$AO$2)</f>
        <v>4</v>
      </c>
    </row>
    <row r="5" spans="1:41">
      <c r="A5" s="153">
        <v>3</v>
      </c>
      <c r="B5" s="153">
        <f ca="1">VLOOKUP(A5,装备基础值!$A$5:$L$154,12,0)</f>
        <v>95</v>
      </c>
      <c r="C5" s="153">
        <f>VLOOKUP(A5,装备强化表!$A$5:$M$154,13,0)</f>
        <v>444</v>
      </c>
      <c r="D5" s="153">
        <f ca="1" t="shared" si="5"/>
        <v>539</v>
      </c>
      <c r="E5" s="1">
        <f ca="1" t="shared" si="6"/>
        <v>118</v>
      </c>
      <c r="F5" s="1">
        <f t="shared" si="7"/>
        <v>555</v>
      </c>
      <c r="G5" s="1">
        <f ca="1" t="shared" si="8"/>
        <v>673</v>
      </c>
      <c r="H5" s="1">
        <f ca="1" t="shared" si="9"/>
        <v>147</v>
      </c>
      <c r="I5" s="1">
        <f t="shared" si="10"/>
        <v>688</v>
      </c>
      <c r="J5" s="1">
        <f ca="1" t="shared" si="11"/>
        <v>835</v>
      </c>
      <c r="K5" s="1">
        <f ca="1" t="shared" si="12"/>
        <v>185</v>
      </c>
      <c r="L5" s="1">
        <f t="shared" si="13"/>
        <v>865</v>
      </c>
      <c r="M5" s="1">
        <f ca="1" t="shared" si="14"/>
        <v>1051</v>
      </c>
      <c r="N5" s="1">
        <f ca="1" t="shared" si="15"/>
        <v>237</v>
      </c>
      <c r="O5" s="1">
        <f t="shared" si="16"/>
        <v>1110</v>
      </c>
      <c r="P5" s="1">
        <f ca="1" t="shared" si="17"/>
        <v>1347</v>
      </c>
      <c r="Q5" s="1">
        <f ca="1" t="shared" si="18"/>
        <v>304</v>
      </c>
      <c r="R5" s="1">
        <f t="shared" si="19"/>
        <v>1420</v>
      </c>
      <c r="S5" s="1">
        <f ca="1" t="shared" si="20"/>
        <v>1724</v>
      </c>
      <c r="W5" s="1">
        <v>3</v>
      </c>
      <c r="X5" s="1">
        <f ca="1" t="shared" si="21"/>
        <v>539</v>
      </c>
      <c r="Y5" s="1">
        <f ca="1" t="shared" si="22"/>
        <v>216</v>
      </c>
      <c r="Z5" s="1">
        <f ca="1" t="shared" si="23"/>
        <v>323</v>
      </c>
      <c r="AA5" s="2">
        <f ca="1" t="shared" si="24"/>
        <v>54</v>
      </c>
      <c r="AB5" s="2">
        <f ca="1" t="shared" si="25"/>
        <v>81</v>
      </c>
      <c r="AD5" s="2">
        <f ca="1" t="shared" si="26"/>
        <v>616</v>
      </c>
      <c r="AE5" s="2">
        <f ca="1" t="shared" si="27"/>
        <v>154</v>
      </c>
      <c r="AG5" s="2">
        <f ca="1" t="shared" si="28"/>
        <v>323</v>
      </c>
      <c r="AH5" s="2">
        <f ca="1" t="shared" si="29"/>
        <v>81</v>
      </c>
      <c r="AJ5" s="2">
        <v>3</v>
      </c>
      <c r="AK5" s="126">
        <v>3000</v>
      </c>
      <c r="AL5" s="2">
        <f t="shared" si="30"/>
        <v>300</v>
      </c>
      <c r="AM5" s="2">
        <f t="shared" si="31"/>
        <v>75</v>
      </c>
      <c r="AN5" s="2">
        <f t="shared" si="32"/>
        <v>20</v>
      </c>
      <c r="AO5" s="2">
        <f t="shared" si="33"/>
        <v>6</v>
      </c>
    </row>
    <row r="6" spans="1:41">
      <c r="A6" s="153">
        <v>4</v>
      </c>
      <c r="B6" s="153">
        <f ca="1">VLOOKUP(A6,装备基础值!$A$5:$L$154,12,0)</f>
        <v>95</v>
      </c>
      <c r="C6" s="153">
        <f>VLOOKUP(A6,装备强化表!$A$5:$M$154,13,0)</f>
        <v>592</v>
      </c>
      <c r="D6" s="153">
        <f ca="1" t="shared" si="5"/>
        <v>687</v>
      </c>
      <c r="E6" s="1">
        <f ca="1" t="shared" si="6"/>
        <v>118</v>
      </c>
      <c r="F6" s="1">
        <f t="shared" si="7"/>
        <v>740</v>
      </c>
      <c r="G6" s="1">
        <f ca="1" t="shared" si="8"/>
        <v>858</v>
      </c>
      <c r="H6" s="1">
        <f ca="1" t="shared" si="9"/>
        <v>147</v>
      </c>
      <c r="I6" s="1">
        <f t="shared" si="10"/>
        <v>917</v>
      </c>
      <c r="J6" s="1">
        <f ca="1" t="shared" si="11"/>
        <v>1064</v>
      </c>
      <c r="K6" s="1">
        <f ca="1" t="shared" si="12"/>
        <v>185</v>
      </c>
      <c r="L6" s="1">
        <f t="shared" si="13"/>
        <v>1154</v>
      </c>
      <c r="M6" s="1">
        <f ca="1" t="shared" si="14"/>
        <v>1339</v>
      </c>
      <c r="N6" s="1">
        <f ca="1" t="shared" si="15"/>
        <v>237</v>
      </c>
      <c r="O6" s="1">
        <f t="shared" si="16"/>
        <v>1480</v>
      </c>
      <c r="P6" s="1">
        <f ca="1" t="shared" si="17"/>
        <v>1717</v>
      </c>
      <c r="Q6" s="1">
        <f ca="1" t="shared" si="18"/>
        <v>304</v>
      </c>
      <c r="R6" s="1">
        <f t="shared" si="19"/>
        <v>1894</v>
      </c>
      <c r="S6" s="1">
        <f ca="1" t="shared" si="20"/>
        <v>2198</v>
      </c>
      <c r="W6" s="1">
        <v>4</v>
      </c>
      <c r="X6" s="1">
        <f ca="1" t="shared" si="21"/>
        <v>687</v>
      </c>
      <c r="Y6" s="1">
        <f ca="1" t="shared" si="22"/>
        <v>275</v>
      </c>
      <c r="Z6" s="1">
        <f ca="1" t="shared" si="23"/>
        <v>412</v>
      </c>
      <c r="AA6" s="2">
        <f ca="1" t="shared" si="24"/>
        <v>69</v>
      </c>
      <c r="AB6" s="2">
        <f ca="1" t="shared" si="25"/>
        <v>103</v>
      </c>
      <c r="AD6" s="2">
        <f ca="1" t="shared" si="26"/>
        <v>675</v>
      </c>
      <c r="AE6" s="2">
        <f ca="1" t="shared" si="27"/>
        <v>169</v>
      </c>
      <c r="AG6" s="2">
        <f ca="1" t="shared" si="28"/>
        <v>412</v>
      </c>
      <c r="AH6" s="2">
        <f ca="1" t="shared" si="29"/>
        <v>103</v>
      </c>
      <c r="AJ6" s="2">
        <v>4</v>
      </c>
      <c r="AK6" s="126">
        <v>4000</v>
      </c>
      <c r="AL6" s="2">
        <f t="shared" si="30"/>
        <v>400</v>
      </c>
      <c r="AM6" s="2">
        <f t="shared" si="31"/>
        <v>100</v>
      </c>
      <c r="AN6" s="2">
        <f t="shared" si="32"/>
        <v>26</v>
      </c>
      <c r="AO6" s="2">
        <f t="shared" si="33"/>
        <v>8</v>
      </c>
    </row>
    <row r="7" spans="1:41">
      <c r="A7" s="153">
        <v>5</v>
      </c>
      <c r="B7" s="153">
        <f ca="1">VLOOKUP(A7,装备基础值!$A$5:$L$154,12,0)</f>
        <v>95</v>
      </c>
      <c r="C7" s="153">
        <f>VLOOKUP(A7,装备强化表!$A$5:$M$154,13,0)</f>
        <v>740</v>
      </c>
      <c r="D7" s="153">
        <f ca="1" t="shared" si="5"/>
        <v>835</v>
      </c>
      <c r="E7" s="1">
        <f ca="1" t="shared" si="6"/>
        <v>118</v>
      </c>
      <c r="F7" s="1">
        <f t="shared" si="7"/>
        <v>925</v>
      </c>
      <c r="G7" s="1">
        <f ca="1" t="shared" si="8"/>
        <v>1043</v>
      </c>
      <c r="H7" s="1">
        <f ca="1" t="shared" si="9"/>
        <v>147</v>
      </c>
      <c r="I7" s="1">
        <f t="shared" si="10"/>
        <v>1147</v>
      </c>
      <c r="J7" s="1">
        <f ca="1" t="shared" si="11"/>
        <v>1294</v>
      </c>
      <c r="K7" s="1">
        <f ca="1" t="shared" si="12"/>
        <v>185</v>
      </c>
      <c r="L7" s="1">
        <f t="shared" si="13"/>
        <v>1443</v>
      </c>
      <c r="M7" s="1">
        <f ca="1" t="shared" si="14"/>
        <v>1628</v>
      </c>
      <c r="N7" s="1">
        <f ca="1" t="shared" si="15"/>
        <v>237</v>
      </c>
      <c r="O7" s="1">
        <f t="shared" si="16"/>
        <v>1850</v>
      </c>
      <c r="P7" s="1">
        <f ca="1" t="shared" si="17"/>
        <v>2087</v>
      </c>
      <c r="Q7" s="1">
        <f ca="1" t="shared" si="18"/>
        <v>304</v>
      </c>
      <c r="R7" s="1">
        <f t="shared" si="19"/>
        <v>2368</v>
      </c>
      <c r="S7" s="1">
        <f ca="1" t="shared" si="20"/>
        <v>2672</v>
      </c>
      <c r="W7" s="1">
        <v>5</v>
      </c>
      <c r="X7" s="1">
        <f ca="1" t="shared" si="21"/>
        <v>835</v>
      </c>
      <c r="Y7" s="1">
        <f ca="1" t="shared" si="22"/>
        <v>334</v>
      </c>
      <c r="Z7" s="1">
        <f ca="1" t="shared" si="23"/>
        <v>501</v>
      </c>
      <c r="AA7" s="2">
        <f ca="1" t="shared" si="24"/>
        <v>84</v>
      </c>
      <c r="AB7" s="2">
        <f ca="1" t="shared" si="25"/>
        <v>125</v>
      </c>
      <c r="AD7" s="2">
        <f ca="1" t="shared" si="26"/>
        <v>734</v>
      </c>
      <c r="AE7" s="2">
        <f ca="1" t="shared" si="27"/>
        <v>184</v>
      </c>
      <c r="AG7" s="2">
        <f ca="1" t="shared" si="28"/>
        <v>501</v>
      </c>
      <c r="AH7" s="2">
        <f ca="1" t="shared" si="29"/>
        <v>125</v>
      </c>
      <c r="AJ7" s="2">
        <v>5</v>
      </c>
      <c r="AK7" s="126">
        <v>5000</v>
      </c>
      <c r="AL7" s="2">
        <f t="shared" si="30"/>
        <v>500</v>
      </c>
      <c r="AM7" s="2">
        <f t="shared" si="31"/>
        <v>125</v>
      </c>
      <c r="AN7" s="2">
        <f t="shared" si="32"/>
        <v>33</v>
      </c>
      <c r="AO7" s="2">
        <f t="shared" si="33"/>
        <v>10</v>
      </c>
    </row>
    <row r="8" spans="1:41">
      <c r="A8" s="153">
        <v>6</v>
      </c>
      <c r="B8" s="153">
        <f ca="1">VLOOKUP(A8,装备基础值!$A$5:$L$154,12,0)</f>
        <v>95</v>
      </c>
      <c r="C8" s="153">
        <f>VLOOKUP(A8,装备强化表!$A$5:$M$154,13,0)</f>
        <v>888</v>
      </c>
      <c r="D8" s="153">
        <f ca="1" t="shared" si="5"/>
        <v>983</v>
      </c>
      <c r="E8" s="1">
        <f ca="1" t="shared" si="6"/>
        <v>118</v>
      </c>
      <c r="F8" s="1">
        <f t="shared" si="7"/>
        <v>1110</v>
      </c>
      <c r="G8" s="1">
        <f ca="1" t="shared" si="8"/>
        <v>1228</v>
      </c>
      <c r="H8" s="1">
        <f ca="1" t="shared" si="9"/>
        <v>147</v>
      </c>
      <c r="I8" s="1">
        <f t="shared" si="10"/>
        <v>1376</v>
      </c>
      <c r="J8" s="1">
        <f ca="1" t="shared" si="11"/>
        <v>1523</v>
      </c>
      <c r="K8" s="1">
        <f ca="1" t="shared" si="12"/>
        <v>185</v>
      </c>
      <c r="L8" s="1">
        <f t="shared" si="13"/>
        <v>1731</v>
      </c>
      <c r="M8" s="1">
        <f ca="1" t="shared" si="14"/>
        <v>1916</v>
      </c>
      <c r="N8" s="1">
        <f ca="1" t="shared" si="15"/>
        <v>237</v>
      </c>
      <c r="O8" s="1">
        <f t="shared" si="16"/>
        <v>2220</v>
      </c>
      <c r="P8" s="1">
        <f ca="1" t="shared" si="17"/>
        <v>2457</v>
      </c>
      <c r="Q8" s="1">
        <f ca="1" t="shared" si="18"/>
        <v>304</v>
      </c>
      <c r="R8" s="1">
        <f t="shared" si="19"/>
        <v>2841</v>
      </c>
      <c r="S8" s="1">
        <f ca="1" t="shared" si="20"/>
        <v>3145</v>
      </c>
      <c r="W8" s="1">
        <v>6</v>
      </c>
      <c r="X8" s="1">
        <f ca="1" t="shared" si="21"/>
        <v>983</v>
      </c>
      <c r="Y8" s="1">
        <f ca="1" t="shared" si="22"/>
        <v>393</v>
      </c>
      <c r="Z8" s="1">
        <f ca="1" t="shared" si="23"/>
        <v>590</v>
      </c>
      <c r="AA8" s="2">
        <f ca="1" t="shared" si="24"/>
        <v>98</v>
      </c>
      <c r="AB8" s="2">
        <f ca="1" t="shared" si="25"/>
        <v>148</v>
      </c>
      <c r="AD8" s="2">
        <f ca="1" t="shared" si="26"/>
        <v>793</v>
      </c>
      <c r="AE8" s="2">
        <f ca="1" t="shared" si="27"/>
        <v>198</v>
      </c>
      <c r="AG8" s="2">
        <f ca="1" t="shared" si="28"/>
        <v>590</v>
      </c>
      <c r="AH8" s="2">
        <f ca="1" t="shared" si="29"/>
        <v>148</v>
      </c>
      <c r="AJ8" s="2">
        <v>6</v>
      </c>
      <c r="AK8" s="126">
        <v>6000</v>
      </c>
      <c r="AL8" s="2">
        <f t="shared" si="30"/>
        <v>600</v>
      </c>
      <c r="AM8" s="2">
        <f t="shared" si="31"/>
        <v>150</v>
      </c>
      <c r="AN8" s="2">
        <f t="shared" si="32"/>
        <v>40</v>
      </c>
      <c r="AO8" s="2">
        <f t="shared" si="33"/>
        <v>12</v>
      </c>
    </row>
    <row r="9" spans="1:41">
      <c r="A9" s="153">
        <v>7</v>
      </c>
      <c r="B9" s="153">
        <f ca="1">VLOOKUP(A9,装备基础值!$A$5:$L$154,12,0)</f>
        <v>95</v>
      </c>
      <c r="C9" s="153">
        <f>VLOOKUP(A9,装备强化表!$A$5:$M$154,13,0)</f>
        <v>1036</v>
      </c>
      <c r="D9" s="153">
        <f ca="1" t="shared" si="5"/>
        <v>1131</v>
      </c>
      <c r="E9" s="1">
        <f ca="1" t="shared" si="6"/>
        <v>118</v>
      </c>
      <c r="F9" s="1">
        <f t="shared" si="7"/>
        <v>1295</v>
      </c>
      <c r="G9" s="1">
        <f ca="1" t="shared" si="8"/>
        <v>1413</v>
      </c>
      <c r="H9" s="1">
        <f ca="1" t="shared" si="9"/>
        <v>147</v>
      </c>
      <c r="I9" s="1">
        <f t="shared" si="10"/>
        <v>1605</v>
      </c>
      <c r="J9" s="1">
        <f ca="1" t="shared" si="11"/>
        <v>1753</v>
      </c>
      <c r="K9" s="1">
        <f ca="1" t="shared" si="12"/>
        <v>185</v>
      </c>
      <c r="L9" s="1">
        <f t="shared" si="13"/>
        <v>2020</v>
      </c>
      <c r="M9" s="1">
        <f ca="1" t="shared" si="14"/>
        <v>2205</v>
      </c>
      <c r="N9" s="1">
        <f ca="1" t="shared" si="15"/>
        <v>237</v>
      </c>
      <c r="O9" s="1">
        <f t="shared" si="16"/>
        <v>2590</v>
      </c>
      <c r="P9" s="1">
        <f ca="1" t="shared" si="17"/>
        <v>2827</v>
      </c>
      <c r="Q9" s="1">
        <f ca="1" t="shared" si="18"/>
        <v>304</v>
      </c>
      <c r="R9" s="1">
        <f t="shared" si="19"/>
        <v>3315</v>
      </c>
      <c r="S9" s="1">
        <f ca="1" t="shared" si="20"/>
        <v>3619</v>
      </c>
      <c r="W9" s="1">
        <v>7</v>
      </c>
      <c r="X9" s="1">
        <f ca="1" t="shared" si="21"/>
        <v>1131</v>
      </c>
      <c r="Y9" s="1">
        <f ca="1" t="shared" si="22"/>
        <v>452</v>
      </c>
      <c r="Z9" s="1">
        <f ca="1" t="shared" si="23"/>
        <v>679</v>
      </c>
      <c r="AA9" s="2">
        <f ca="1" t="shared" si="24"/>
        <v>113</v>
      </c>
      <c r="AB9" s="2">
        <f ca="1" t="shared" si="25"/>
        <v>170</v>
      </c>
      <c r="AD9" s="2">
        <f ca="1" t="shared" si="26"/>
        <v>852</v>
      </c>
      <c r="AE9" s="2">
        <f ca="1" t="shared" si="27"/>
        <v>213</v>
      </c>
      <c r="AG9" s="2">
        <f ca="1" t="shared" si="28"/>
        <v>679</v>
      </c>
      <c r="AH9" s="2">
        <f ca="1" t="shared" si="29"/>
        <v>170</v>
      </c>
      <c r="AJ9" s="2">
        <v>7</v>
      </c>
      <c r="AK9" s="126">
        <v>7000</v>
      </c>
      <c r="AL9" s="2">
        <f t="shared" si="30"/>
        <v>700</v>
      </c>
      <c r="AM9" s="2">
        <f t="shared" si="31"/>
        <v>175</v>
      </c>
      <c r="AN9" s="2">
        <f t="shared" si="32"/>
        <v>46</v>
      </c>
      <c r="AO9" s="2">
        <f t="shared" si="33"/>
        <v>14</v>
      </c>
    </row>
    <row r="10" spans="1:41">
      <c r="A10" s="153">
        <v>8</v>
      </c>
      <c r="B10" s="153">
        <f ca="1">VLOOKUP(A10,装备基础值!$A$5:$L$154,12,0)</f>
        <v>95</v>
      </c>
      <c r="C10" s="153">
        <f>VLOOKUP(A10,装备强化表!$A$5:$M$154,13,0)</f>
        <v>1184</v>
      </c>
      <c r="D10" s="153">
        <f ca="1" t="shared" si="5"/>
        <v>1279</v>
      </c>
      <c r="E10" s="1">
        <f ca="1" t="shared" si="6"/>
        <v>118</v>
      </c>
      <c r="F10" s="1">
        <f t="shared" si="7"/>
        <v>1480</v>
      </c>
      <c r="G10" s="1">
        <f ca="1" t="shared" si="8"/>
        <v>1598</v>
      </c>
      <c r="H10" s="1">
        <f ca="1" t="shared" si="9"/>
        <v>147</v>
      </c>
      <c r="I10" s="1">
        <f t="shared" si="10"/>
        <v>1835</v>
      </c>
      <c r="J10" s="1">
        <f ca="1" t="shared" si="11"/>
        <v>1982</v>
      </c>
      <c r="K10" s="1">
        <f ca="1" t="shared" si="12"/>
        <v>185</v>
      </c>
      <c r="L10" s="1">
        <f t="shared" si="13"/>
        <v>2308</v>
      </c>
      <c r="M10" s="1">
        <f ca="1" t="shared" si="14"/>
        <v>2494</v>
      </c>
      <c r="N10" s="1">
        <f ca="1" t="shared" si="15"/>
        <v>237</v>
      </c>
      <c r="O10" s="1">
        <f t="shared" si="16"/>
        <v>2960</v>
      </c>
      <c r="P10" s="1">
        <f ca="1" t="shared" si="17"/>
        <v>3197</v>
      </c>
      <c r="Q10" s="1">
        <f ca="1" t="shared" si="18"/>
        <v>304</v>
      </c>
      <c r="R10" s="1">
        <f t="shared" si="19"/>
        <v>3788</v>
      </c>
      <c r="S10" s="1">
        <f ca="1" t="shared" si="20"/>
        <v>4092</v>
      </c>
      <c r="W10" s="1">
        <v>8</v>
      </c>
      <c r="X10" s="1">
        <f ca="1" t="shared" si="21"/>
        <v>1279</v>
      </c>
      <c r="Y10" s="1">
        <f ca="1" t="shared" si="22"/>
        <v>512</v>
      </c>
      <c r="Z10" s="1">
        <f ca="1" t="shared" si="23"/>
        <v>767</v>
      </c>
      <c r="AA10" s="2">
        <f ca="1" t="shared" si="24"/>
        <v>128</v>
      </c>
      <c r="AB10" s="2">
        <f ca="1" t="shared" si="25"/>
        <v>192</v>
      </c>
      <c r="AD10" s="2">
        <f ca="1" t="shared" si="26"/>
        <v>912</v>
      </c>
      <c r="AE10" s="2">
        <f ca="1" t="shared" si="27"/>
        <v>228</v>
      </c>
      <c r="AG10" s="2">
        <f ca="1" t="shared" si="28"/>
        <v>767</v>
      </c>
      <c r="AH10" s="2">
        <f ca="1" t="shared" si="29"/>
        <v>192</v>
      </c>
      <c r="AJ10" s="2">
        <v>8</v>
      </c>
      <c r="AK10" s="126">
        <v>8000</v>
      </c>
      <c r="AL10" s="2">
        <f t="shared" si="30"/>
        <v>800</v>
      </c>
      <c r="AM10" s="2">
        <f t="shared" si="31"/>
        <v>200</v>
      </c>
      <c r="AN10" s="2">
        <f t="shared" si="32"/>
        <v>53</v>
      </c>
      <c r="AO10" s="2">
        <f t="shared" si="33"/>
        <v>16</v>
      </c>
    </row>
    <row r="11" spans="1:41">
      <c r="A11" s="153">
        <v>9</v>
      </c>
      <c r="B11" s="153">
        <f ca="1">VLOOKUP(A11,装备基础值!$A$5:$L$154,12,0)</f>
        <v>95</v>
      </c>
      <c r="C11" s="153">
        <f>VLOOKUP(A11,装备强化表!$A$5:$M$154,13,0)</f>
        <v>1332</v>
      </c>
      <c r="D11" s="153">
        <f ca="1" t="shared" si="5"/>
        <v>1427</v>
      </c>
      <c r="E11" s="1">
        <f ca="1" t="shared" si="6"/>
        <v>118</v>
      </c>
      <c r="F11" s="1">
        <f t="shared" si="7"/>
        <v>1665</v>
      </c>
      <c r="G11" s="1">
        <f ca="1" t="shared" si="8"/>
        <v>1783</v>
      </c>
      <c r="H11" s="1">
        <f ca="1" t="shared" si="9"/>
        <v>147</v>
      </c>
      <c r="I11" s="1">
        <f t="shared" si="10"/>
        <v>2064</v>
      </c>
      <c r="J11" s="1">
        <f ca="1" t="shared" si="11"/>
        <v>2211</v>
      </c>
      <c r="K11" s="1">
        <f ca="1" t="shared" si="12"/>
        <v>185</v>
      </c>
      <c r="L11" s="1">
        <f t="shared" si="13"/>
        <v>2597</v>
      </c>
      <c r="M11" s="1">
        <f ca="1" t="shared" si="14"/>
        <v>2782</v>
      </c>
      <c r="N11" s="1">
        <f ca="1" t="shared" si="15"/>
        <v>237</v>
      </c>
      <c r="O11" s="1">
        <f t="shared" si="16"/>
        <v>3330</v>
      </c>
      <c r="P11" s="1">
        <f ca="1" t="shared" si="17"/>
        <v>3567</v>
      </c>
      <c r="Q11" s="1">
        <f ca="1" t="shared" si="18"/>
        <v>304</v>
      </c>
      <c r="R11" s="1">
        <f t="shared" si="19"/>
        <v>4262</v>
      </c>
      <c r="S11" s="1">
        <f ca="1" t="shared" si="20"/>
        <v>4566</v>
      </c>
      <c r="W11" s="1">
        <v>9</v>
      </c>
      <c r="X11" s="1">
        <f ca="1" t="shared" si="21"/>
        <v>1427</v>
      </c>
      <c r="Y11" s="1">
        <f ca="1" t="shared" si="22"/>
        <v>571</v>
      </c>
      <c r="Z11" s="1">
        <f ca="1" t="shared" si="23"/>
        <v>856</v>
      </c>
      <c r="AA11" s="2">
        <f ca="1" t="shared" si="24"/>
        <v>143</v>
      </c>
      <c r="AB11" s="2">
        <f ca="1" t="shared" si="25"/>
        <v>214</v>
      </c>
      <c r="AD11" s="2">
        <f ca="1" t="shared" si="26"/>
        <v>971</v>
      </c>
      <c r="AE11" s="2">
        <f ca="1" t="shared" si="27"/>
        <v>243</v>
      </c>
      <c r="AG11" s="2">
        <f ca="1" t="shared" si="28"/>
        <v>856</v>
      </c>
      <c r="AH11" s="2">
        <f ca="1" t="shared" si="29"/>
        <v>214</v>
      </c>
      <c r="AJ11" s="2">
        <v>9</v>
      </c>
      <c r="AK11" s="126">
        <v>9000</v>
      </c>
      <c r="AL11" s="2">
        <f t="shared" si="30"/>
        <v>900</v>
      </c>
      <c r="AM11" s="2">
        <f t="shared" si="31"/>
        <v>225</v>
      </c>
      <c r="AN11" s="2">
        <f t="shared" si="32"/>
        <v>60</v>
      </c>
      <c r="AO11" s="2">
        <f t="shared" si="33"/>
        <v>18</v>
      </c>
    </row>
    <row r="12" spans="1:41">
      <c r="A12" s="153">
        <v>10</v>
      </c>
      <c r="B12" s="153">
        <f ca="1">VLOOKUP(A12,装备基础值!$A$5:$L$154,12,0)</f>
        <v>190</v>
      </c>
      <c r="C12" s="153">
        <f>VLOOKUP(A12,装备强化表!$A$5:$M$154,13,0)</f>
        <v>1480</v>
      </c>
      <c r="D12" s="153">
        <f ca="1" t="shared" si="5"/>
        <v>1670</v>
      </c>
      <c r="E12" s="1">
        <f ca="1" t="shared" si="6"/>
        <v>237</v>
      </c>
      <c r="F12" s="1">
        <f t="shared" si="7"/>
        <v>1850</v>
      </c>
      <c r="G12" s="1">
        <f ca="1" t="shared" si="8"/>
        <v>2087</v>
      </c>
      <c r="H12" s="1">
        <f ca="1" t="shared" si="9"/>
        <v>294</v>
      </c>
      <c r="I12" s="1">
        <f t="shared" si="10"/>
        <v>2294</v>
      </c>
      <c r="J12" s="1">
        <f ca="1" t="shared" si="11"/>
        <v>2588</v>
      </c>
      <c r="K12" s="1">
        <f ca="1" t="shared" si="12"/>
        <v>370</v>
      </c>
      <c r="L12" s="1">
        <f t="shared" si="13"/>
        <v>2886</v>
      </c>
      <c r="M12" s="1">
        <f ca="1" t="shared" si="14"/>
        <v>3256</v>
      </c>
      <c r="N12" s="1">
        <f ca="1" t="shared" si="15"/>
        <v>475</v>
      </c>
      <c r="O12" s="1">
        <f t="shared" si="16"/>
        <v>3700</v>
      </c>
      <c r="P12" s="1">
        <f ca="1" t="shared" si="17"/>
        <v>4175</v>
      </c>
      <c r="Q12" s="1">
        <f ca="1" t="shared" si="18"/>
        <v>608</v>
      </c>
      <c r="R12" s="1">
        <f t="shared" si="19"/>
        <v>4736</v>
      </c>
      <c r="S12" s="1">
        <f ca="1" t="shared" si="20"/>
        <v>5344</v>
      </c>
      <c r="W12" s="1">
        <v>10</v>
      </c>
      <c r="X12" s="1">
        <f ca="1" t="shared" si="21"/>
        <v>1670</v>
      </c>
      <c r="Y12" s="1">
        <f ca="1" t="shared" si="22"/>
        <v>668</v>
      </c>
      <c r="Z12" s="1">
        <f ca="1" t="shared" si="23"/>
        <v>1002</v>
      </c>
      <c r="AA12" s="2">
        <f ca="1" t="shared" si="24"/>
        <v>167</v>
      </c>
      <c r="AB12" s="2">
        <f ca="1" t="shared" si="25"/>
        <v>251</v>
      </c>
      <c r="AD12" s="2">
        <f ca="1" t="shared" si="26"/>
        <v>1068</v>
      </c>
      <c r="AE12" s="2">
        <f ca="1" t="shared" si="27"/>
        <v>267</v>
      </c>
      <c r="AG12" s="2">
        <f ca="1" t="shared" si="28"/>
        <v>1002</v>
      </c>
      <c r="AH12" s="2">
        <f ca="1" t="shared" si="29"/>
        <v>251</v>
      </c>
      <c r="AJ12" s="2">
        <v>10</v>
      </c>
      <c r="AK12" s="126">
        <v>10000</v>
      </c>
      <c r="AL12" s="2">
        <f t="shared" si="30"/>
        <v>1000</v>
      </c>
      <c r="AM12" s="2">
        <f t="shared" si="31"/>
        <v>250</v>
      </c>
      <c r="AN12" s="2">
        <f t="shared" si="32"/>
        <v>66</v>
      </c>
      <c r="AO12" s="2">
        <f t="shared" si="33"/>
        <v>20</v>
      </c>
    </row>
    <row r="13" spans="1:41">
      <c r="A13" s="153">
        <v>11</v>
      </c>
      <c r="B13" s="153">
        <f ca="1">VLOOKUP(A13,装备基础值!$A$5:$L$154,12,0)</f>
        <v>190</v>
      </c>
      <c r="C13" s="153">
        <f>VLOOKUP(A13,装备强化表!$A$5:$M$154,13,0)</f>
        <v>1628</v>
      </c>
      <c r="D13" s="153">
        <f ca="1" t="shared" si="5"/>
        <v>1818</v>
      </c>
      <c r="E13" s="1">
        <f ca="1" t="shared" si="6"/>
        <v>237</v>
      </c>
      <c r="F13" s="1">
        <f t="shared" si="7"/>
        <v>2035</v>
      </c>
      <c r="G13" s="1">
        <f ca="1" t="shared" si="8"/>
        <v>2272</v>
      </c>
      <c r="H13" s="1">
        <f ca="1" t="shared" si="9"/>
        <v>294</v>
      </c>
      <c r="I13" s="1">
        <f t="shared" si="10"/>
        <v>2523</v>
      </c>
      <c r="J13" s="1">
        <f ca="1" t="shared" si="11"/>
        <v>2817</v>
      </c>
      <c r="K13" s="1">
        <f ca="1" t="shared" si="12"/>
        <v>370</v>
      </c>
      <c r="L13" s="1">
        <f t="shared" si="13"/>
        <v>3174</v>
      </c>
      <c r="M13" s="1">
        <f ca="1" t="shared" si="14"/>
        <v>3545</v>
      </c>
      <c r="N13" s="1">
        <f ca="1" t="shared" si="15"/>
        <v>475</v>
      </c>
      <c r="O13" s="1">
        <f t="shared" si="16"/>
        <v>4070</v>
      </c>
      <c r="P13" s="1">
        <f ca="1" t="shared" si="17"/>
        <v>4545</v>
      </c>
      <c r="Q13" s="1">
        <f ca="1" t="shared" si="18"/>
        <v>608</v>
      </c>
      <c r="R13" s="1">
        <f t="shared" si="19"/>
        <v>5209</v>
      </c>
      <c r="S13" s="1">
        <f ca="1" t="shared" si="20"/>
        <v>5817</v>
      </c>
      <c r="W13" s="1">
        <v>11</v>
      </c>
      <c r="X13" s="1">
        <f ca="1" t="shared" si="21"/>
        <v>1818</v>
      </c>
      <c r="Y13" s="1">
        <f ca="1" t="shared" si="22"/>
        <v>727</v>
      </c>
      <c r="Z13" s="1">
        <f ca="1" t="shared" si="23"/>
        <v>1091</v>
      </c>
      <c r="AA13" s="2">
        <f ca="1" t="shared" si="24"/>
        <v>182</v>
      </c>
      <c r="AB13" s="2">
        <f ca="1" t="shared" si="25"/>
        <v>273</v>
      </c>
      <c r="AD13" s="2">
        <f ca="1" t="shared" si="26"/>
        <v>1127</v>
      </c>
      <c r="AE13" s="2">
        <f ca="1" t="shared" si="27"/>
        <v>282</v>
      </c>
      <c r="AG13" s="2">
        <f ca="1" t="shared" si="28"/>
        <v>1091</v>
      </c>
      <c r="AH13" s="2">
        <f ca="1" t="shared" si="29"/>
        <v>273</v>
      </c>
      <c r="AJ13" s="2">
        <v>11</v>
      </c>
      <c r="AK13" s="126">
        <v>11000</v>
      </c>
      <c r="AL13" s="2">
        <f t="shared" si="30"/>
        <v>1100</v>
      </c>
      <c r="AM13" s="2">
        <f t="shared" si="31"/>
        <v>275</v>
      </c>
      <c r="AN13" s="2">
        <f t="shared" si="32"/>
        <v>73</v>
      </c>
      <c r="AO13" s="2">
        <f t="shared" si="33"/>
        <v>22</v>
      </c>
    </row>
    <row r="14" spans="1:41">
      <c r="A14" s="153">
        <v>12</v>
      </c>
      <c r="B14" s="153">
        <f ca="1">VLOOKUP(A14,装备基础值!$A$5:$L$154,12,0)</f>
        <v>190</v>
      </c>
      <c r="C14" s="153">
        <f>VLOOKUP(A14,装备强化表!$A$5:$M$154,13,0)</f>
        <v>1776</v>
      </c>
      <c r="D14" s="153">
        <f ca="1" t="shared" si="5"/>
        <v>1966</v>
      </c>
      <c r="E14" s="1">
        <f ca="1" t="shared" si="6"/>
        <v>237</v>
      </c>
      <c r="F14" s="1">
        <f t="shared" si="7"/>
        <v>2220</v>
      </c>
      <c r="G14" s="1">
        <f ca="1" t="shared" si="8"/>
        <v>2457</v>
      </c>
      <c r="H14" s="1">
        <f ca="1" t="shared" si="9"/>
        <v>294</v>
      </c>
      <c r="I14" s="1">
        <f t="shared" si="10"/>
        <v>2752</v>
      </c>
      <c r="J14" s="1">
        <f ca="1" t="shared" si="11"/>
        <v>3047</v>
      </c>
      <c r="K14" s="1">
        <f ca="1" t="shared" si="12"/>
        <v>370</v>
      </c>
      <c r="L14" s="1">
        <f t="shared" si="13"/>
        <v>3463</v>
      </c>
      <c r="M14" s="1">
        <f ca="1" t="shared" si="14"/>
        <v>3833</v>
      </c>
      <c r="N14" s="1">
        <f ca="1" t="shared" si="15"/>
        <v>475</v>
      </c>
      <c r="O14" s="1">
        <f t="shared" si="16"/>
        <v>4440</v>
      </c>
      <c r="P14" s="1">
        <f ca="1" t="shared" si="17"/>
        <v>4915</v>
      </c>
      <c r="Q14" s="1">
        <f ca="1" t="shared" si="18"/>
        <v>608</v>
      </c>
      <c r="R14" s="1">
        <f t="shared" si="19"/>
        <v>5683</v>
      </c>
      <c r="S14" s="1">
        <f ca="1" t="shared" si="20"/>
        <v>6291</v>
      </c>
      <c r="W14" s="1">
        <v>12</v>
      </c>
      <c r="X14" s="1">
        <f ca="1" t="shared" si="21"/>
        <v>1966</v>
      </c>
      <c r="Y14" s="1">
        <f ca="1" t="shared" si="22"/>
        <v>786</v>
      </c>
      <c r="Z14" s="1">
        <f ca="1" t="shared" si="23"/>
        <v>1180</v>
      </c>
      <c r="AA14" s="2">
        <f ca="1" t="shared" si="24"/>
        <v>197</v>
      </c>
      <c r="AB14" s="2">
        <f ca="1" t="shared" si="25"/>
        <v>295</v>
      </c>
      <c r="AD14" s="2">
        <f ca="1" t="shared" si="26"/>
        <v>1186</v>
      </c>
      <c r="AE14" s="2">
        <f ca="1" t="shared" si="27"/>
        <v>297</v>
      </c>
      <c r="AG14" s="2">
        <f ca="1" t="shared" si="28"/>
        <v>1180</v>
      </c>
      <c r="AH14" s="2">
        <f ca="1" t="shared" si="29"/>
        <v>295</v>
      </c>
      <c r="AJ14" s="2">
        <v>12</v>
      </c>
      <c r="AK14" s="126">
        <v>12000</v>
      </c>
      <c r="AL14" s="2">
        <f t="shared" si="30"/>
        <v>1200</v>
      </c>
      <c r="AM14" s="2">
        <f t="shared" si="31"/>
        <v>300</v>
      </c>
      <c r="AN14" s="2">
        <f t="shared" si="32"/>
        <v>80</v>
      </c>
      <c r="AO14" s="2">
        <f t="shared" si="33"/>
        <v>24</v>
      </c>
    </row>
    <row r="15" spans="1:41">
      <c r="A15" s="153">
        <v>13</v>
      </c>
      <c r="B15" s="153">
        <f ca="1">VLOOKUP(A15,装备基础值!$A$5:$L$154,12,0)</f>
        <v>190</v>
      </c>
      <c r="C15" s="153">
        <f>VLOOKUP(A15,装备强化表!$A$5:$M$154,13,0)</f>
        <v>1924</v>
      </c>
      <c r="D15" s="153">
        <f ca="1" t="shared" si="5"/>
        <v>2114</v>
      </c>
      <c r="E15" s="1">
        <f ca="1" t="shared" si="6"/>
        <v>237</v>
      </c>
      <c r="F15" s="1">
        <f t="shared" si="7"/>
        <v>2405</v>
      </c>
      <c r="G15" s="1">
        <f ca="1" t="shared" si="8"/>
        <v>2642</v>
      </c>
      <c r="H15" s="1">
        <f ca="1" t="shared" si="9"/>
        <v>294</v>
      </c>
      <c r="I15" s="1">
        <f t="shared" si="10"/>
        <v>2982</v>
      </c>
      <c r="J15" s="1">
        <f ca="1" t="shared" si="11"/>
        <v>3276</v>
      </c>
      <c r="K15" s="1">
        <f ca="1" t="shared" si="12"/>
        <v>370</v>
      </c>
      <c r="L15" s="1">
        <f t="shared" si="13"/>
        <v>3751</v>
      </c>
      <c r="M15" s="1">
        <f ca="1" t="shared" si="14"/>
        <v>4122</v>
      </c>
      <c r="N15" s="1">
        <f ca="1" t="shared" si="15"/>
        <v>475</v>
      </c>
      <c r="O15" s="1">
        <f t="shared" si="16"/>
        <v>4810</v>
      </c>
      <c r="P15" s="1">
        <f ca="1" t="shared" si="17"/>
        <v>5285</v>
      </c>
      <c r="Q15" s="1">
        <f ca="1" t="shared" si="18"/>
        <v>608</v>
      </c>
      <c r="R15" s="1">
        <f t="shared" si="19"/>
        <v>6156</v>
      </c>
      <c r="S15" s="1">
        <f ca="1" t="shared" si="20"/>
        <v>6764</v>
      </c>
      <c r="W15" s="1">
        <v>13</v>
      </c>
      <c r="X15" s="1">
        <f ca="1" t="shared" si="21"/>
        <v>2114</v>
      </c>
      <c r="Y15" s="1">
        <f ca="1" t="shared" si="22"/>
        <v>846</v>
      </c>
      <c r="Z15" s="1">
        <f ca="1" t="shared" si="23"/>
        <v>1268</v>
      </c>
      <c r="AA15" s="2">
        <f ca="1" t="shared" si="24"/>
        <v>212</v>
      </c>
      <c r="AB15" s="2">
        <f ca="1" t="shared" si="25"/>
        <v>317</v>
      </c>
      <c r="AD15" s="2">
        <f ca="1" t="shared" si="26"/>
        <v>1246</v>
      </c>
      <c r="AE15" s="2">
        <f ca="1" t="shared" si="27"/>
        <v>312</v>
      </c>
      <c r="AG15" s="2">
        <f ca="1" t="shared" si="28"/>
        <v>1268</v>
      </c>
      <c r="AH15" s="2">
        <f ca="1" t="shared" si="29"/>
        <v>317</v>
      </c>
      <c r="AJ15" s="2">
        <v>13</v>
      </c>
      <c r="AK15" s="126">
        <v>13000</v>
      </c>
      <c r="AL15" s="2">
        <f t="shared" si="30"/>
        <v>1300</v>
      </c>
      <c r="AM15" s="2">
        <f t="shared" si="31"/>
        <v>325</v>
      </c>
      <c r="AN15" s="2">
        <f t="shared" si="32"/>
        <v>86</v>
      </c>
      <c r="AO15" s="2">
        <f t="shared" si="33"/>
        <v>26</v>
      </c>
    </row>
    <row r="16" spans="1:41">
      <c r="A16" s="153">
        <v>14</v>
      </c>
      <c r="B16" s="153">
        <f ca="1">VLOOKUP(A16,装备基础值!$A$5:$L$154,12,0)</f>
        <v>190</v>
      </c>
      <c r="C16" s="153">
        <f>VLOOKUP(A16,装备强化表!$A$5:$M$154,13,0)</f>
        <v>2072</v>
      </c>
      <c r="D16" s="153">
        <f ca="1" t="shared" si="5"/>
        <v>2262</v>
      </c>
      <c r="E16" s="1">
        <f ca="1" t="shared" si="6"/>
        <v>237</v>
      </c>
      <c r="F16" s="1">
        <f t="shared" si="7"/>
        <v>2590</v>
      </c>
      <c r="G16" s="1">
        <f ca="1" t="shared" si="8"/>
        <v>2827</v>
      </c>
      <c r="H16" s="1">
        <f ca="1" t="shared" si="9"/>
        <v>294</v>
      </c>
      <c r="I16" s="1">
        <f t="shared" si="10"/>
        <v>3211</v>
      </c>
      <c r="J16" s="1">
        <f ca="1" t="shared" si="11"/>
        <v>3506</v>
      </c>
      <c r="K16" s="1">
        <f ca="1" t="shared" si="12"/>
        <v>370</v>
      </c>
      <c r="L16" s="1">
        <f t="shared" si="13"/>
        <v>4040</v>
      </c>
      <c r="M16" s="1">
        <f ca="1" t="shared" si="14"/>
        <v>4410</v>
      </c>
      <c r="N16" s="1">
        <f ca="1" t="shared" si="15"/>
        <v>475</v>
      </c>
      <c r="O16" s="1">
        <f t="shared" si="16"/>
        <v>5180</v>
      </c>
      <c r="P16" s="1">
        <f ca="1" t="shared" si="17"/>
        <v>5655</v>
      </c>
      <c r="Q16" s="1">
        <f ca="1" t="shared" si="18"/>
        <v>608</v>
      </c>
      <c r="R16" s="1">
        <f t="shared" si="19"/>
        <v>6630</v>
      </c>
      <c r="S16" s="1">
        <f ca="1" t="shared" si="20"/>
        <v>7238</v>
      </c>
      <c r="W16" s="1">
        <v>14</v>
      </c>
      <c r="X16" s="1">
        <f ca="1" t="shared" si="21"/>
        <v>2262</v>
      </c>
      <c r="Y16" s="1">
        <f ca="1" t="shared" si="22"/>
        <v>905</v>
      </c>
      <c r="Z16" s="1">
        <f ca="1" t="shared" si="23"/>
        <v>1357</v>
      </c>
      <c r="AA16" s="2">
        <f ca="1" t="shared" si="24"/>
        <v>226</v>
      </c>
      <c r="AB16" s="2">
        <f ca="1" t="shared" si="25"/>
        <v>339</v>
      </c>
      <c r="AD16" s="2">
        <f ca="1" t="shared" si="26"/>
        <v>1305</v>
      </c>
      <c r="AE16" s="2">
        <f ca="1" t="shared" si="27"/>
        <v>326</v>
      </c>
      <c r="AG16" s="2">
        <f ca="1" t="shared" si="28"/>
        <v>1357</v>
      </c>
      <c r="AH16" s="2">
        <f ca="1" t="shared" si="29"/>
        <v>339</v>
      </c>
      <c r="AJ16" s="2">
        <v>14</v>
      </c>
      <c r="AK16" s="126">
        <v>14000</v>
      </c>
      <c r="AL16" s="2">
        <f t="shared" si="30"/>
        <v>1400</v>
      </c>
      <c r="AM16" s="2">
        <f t="shared" si="31"/>
        <v>350</v>
      </c>
      <c r="AN16" s="2">
        <f t="shared" si="32"/>
        <v>93</v>
      </c>
      <c r="AO16" s="2">
        <f t="shared" si="33"/>
        <v>28</v>
      </c>
    </row>
    <row r="17" spans="1:41">
      <c r="A17" s="153">
        <v>15</v>
      </c>
      <c r="B17" s="153">
        <f ca="1">VLOOKUP(A17,装备基础值!$A$5:$L$154,12,0)</f>
        <v>285</v>
      </c>
      <c r="C17" s="153">
        <f>VLOOKUP(A17,装备强化表!$A$5:$M$154,13,0)</f>
        <v>2220</v>
      </c>
      <c r="D17" s="153">
        <f ca="1" t="shared" si="5"/>
        <v>2505</v>
      </c>
      <c r="E17" s="1">
        <f ca="1" t="shared" si="6"/>
        <v>356</v>
      </c>
      <c r="F17" s="1">
        <f t="shared" si="7"/>
        <v>2775</v>
      </c>
      <c r="G17" s="1">
        <f ca="1" t="shared" si="8"/>
        <v>3131</v>
      </c>
      <c r="H17" s="1">
        <f ca="1" t="shared" si="9"/>
        <v>441</v>
      </c>
      <c r="I17" s="1">
        <f t="shared" si="10"/>
        <v>3441</v>
      </c>
      <c r="J17" s="1">
        <f ca="1" t="shared" si="11"/>
        <v>3882</v>
      </c>
      <c r="K17" s="1">
        <f ca="1" t="shared" si="12"/>
        <v>555</v>
      </c>
      <c r="L17" s="1">
        <f t="shared" si="13"/>
        <v>4329</v>
      </c>
      <c r="M17" s="1">
        <f ca="1" t="shared" si="14"/>
        <v>4884</v>
      </c>
      <c r="N17" s="1">
        <f ca="1" t="shared" si="15"/>
        <v>712</v>
      </c>
      <c r="O17" s="1">
        <f t="shared" si="16"/>
        <v>5550</v>
      </c>
      <c r="P17" s="1">
        <f ca="1" t="shared" si="17"/>
        <v>6262</v>
      </c>
      <c r="Q17" s="1">
        <f ca="1" t="shared" si="18"/>
        <v>912</v>
      </c>
      <c r="R17" s="1">
        <f t="shared" si="19"/>
        <v>7104</v>
      </c>
      <c r="S17" s="1">
        <f ca="1" t="shared" si="20"/>
        <v>8016</v>
      </c>
      <c r="W17" s="1">
        <v>15</v>
      </c>
      <c r="X17" s="1">
        <f ca="1" t="shared" si="21"/>
        <v>2505</v>
      </c>
      <c r="Y17" s="1">
        <f ca="1" t="shared" si="22"/>
        <v>1002</v>
      </c>
      <c r="Z17" s="1">
        <f ca="1" t="shared" si="23"/>
        <v>1503</v>
      </c>
      <c r="AA17" s="2">
        <f ca="1" t="shared" si="24"/>
        <v>251</v>
      </c>
      <c r="AB17" s="2">
        <f ca="1" t="shared" si="25"/>
        <v>376</v>
      </c>
      <c r="AD17" s="2">
        <f ca="1" t="shared" si="26"/>
        <v>1402</v>
      </c>
      <c r="AE17" s="2">
        <f ca="1" t="shared" si="27"/>
        <v>351</v>
      </c>
      <c r="AG17" s="2">
        <f ca="1" t="shared" si="28"/>
        <v>1503</v>
      </c>
      <c r="AH17" s="2">
        <f ca="1" t="shared" si="29"/>
        <v>376</v>
      </c>
      <c r="AJ17" s="2">
        <v>15</v>
      </c>
      <c r="AK17" s="126">
        <v>15000</v>
      </c>
      <c r="AL17" s="2">
        <f t="shared" si="30"/>
        <v>1500</v>
      </c>
      <c r="AM17" s="2">
        <f t="shared" si="31"/>
        <v>375</v>
      </c>
      <c r="AN17" s="2">
        <f t="shared" si="32"/>
        <v>100</v>
      </c>
      <c r="AO17" s="2">
        <f t="shared" si="33"/>
        <v>30</v>
      </c>
    </row>
    <row r="18" spans="1:41">
      <c r="A18" s="153">
        <v>16</v>
      </c>
      <c r="B18" s="153">
        <f ca="1">VLOOKUP(A18,装备基础值!$A$5:$L$154,12,0)</f>
        <v>285</v>
      </c>
      <c r="C18" s="153">
        <f>VLOOKUP(A18,装备强化表!$A$5:$M$154,13,0)</f>
        <v>2368</v>
      </c>
      <c r="D18" s="153">
        <f ca="1" t="shared" si="5"/>
        <v>2653</v>
      </c>
      <c r="E18" s="1">
        <f ca="1" t="shared" si="6"/>
        <v>356</v>
      </c>
      <c r="F18" s="1">
        <f t="shared" si="7"/>
        <v>2960</v>
      </c>
      <c r="G18" s="1">
        <f ca="1" t="shared" si="8"/>
        <v>3316</v>
      </c>
      <c r="H18" s="1">
        <f ca="1" t="shared" si="9"/>
        <v>441</v>
      </c>
      <c r="I18" s="1">
        <f t="shared" si="10"/>
        <v>3670</v>
      </c>
      <c r="J18" s="1">
        <f ca="1" t="shared" si="11"/>
        <v>4112</v>
      </c>
      <c r="K18" s="1">
        <f ca="1" t="shared" si="12"/>
        <v>555</v>
      </c>
      <c r="L18" s="1">
        <f t="shared" si="13"/>
        <v>4617</v>
      </c>
      <c r="M18" s="1">
        <f ca="1" t="shared" si="14"/>
        <v>5173</v>
      </c>
      <c r="N18" s="1">
        <f ca="1" t="shared" si="15"/>
        <v>712</v>
      </c>
      <c r="O18" s="1">
        <f t="shared" si="16"/>
        <v>5920</v>
      </c>
      <c r="P18" s="1">
        <f ca="1" t="shared" si="17"/>
        <v>6632</v>
      </c>
      <c r="Q18" s="1">
        <f ca="1" t="shared" si="18"/>
        <v>912</v>
      </c>
      <c r="R18" s="1">
        <f t="shared" si="19"/>
        <v>7577</v>
      </c>
      <c r="S18" s="1">
        <f ca="1" t="shared" si="20"/>
        <v>8489</v>
      </c>
      <c r="W18" s="1">
        <v>16</v>
      </c>
      <c r="X18" s="1">
        <f ca="1" t="shared" si="21"/>
        <v>2653</v>
      </c>
      <c r="Y18" s="1">
        <f ca="1" t="shared" si="22"/>
        <v>1061</v>
      </c>
      <c r="Z18" s="1">
        <f ca="1" t="shared" si="23"/>
        <v>1592</v>
      </c>
      <c r="AA18" s="2">
        <f ca="1" t="shared" si="24"/>
        <v>265</v>
      </c>
      <c r="AB18" s="2">
        <f ca="1" t="shared" si="25"/>
        <v>398</v>
      </c>
      <c r="AD18" s="2">
        <f ca="1" t="shared" si="26"/>
        <v>1461</v>
      </c>
      <c r="AE18" s="2">
        <f ca="1" t="shared" si="27"/>
        <v>365</v>
      </c>
      <c r="AG18" s="2">
        <f ca="1" t="shared" si="28"/>
        <v>1592</v>
      </c>
      <c r="AH18" s="2">
        <f ca="1" t="shared" si="29"/>
        <v>398</v>
      </c>
      <c r="AJ18" s="2">
        <v>16</v>
      </c>
      <c r="AK18" s="126">
        <v>16000</v>
      </c>
      <c r="AL18" s="2">
        <f t="shared" si="30"/>
        <v>1600</v>
      </c>
      <c r="AM18" s="2">
        <f t="shared" si="31"/>
        <v>400</v>
      </c>
      <c r="AN18" s="2">
        <f t="shared" si="32"/>
        <v>106</v>
      </c>
      <c r="AO18" s="2">
        <f t="shared" si="33"/>
        <v>32</v>
      </c>
    </row>
    <row r="19" spans="1:41">
      <c r="A19" s="153">
        <v>17</v>
      </c>
      <c r="B19" s="153">
        <f ca="1">VLOOKUP(A19,装备基础值!$A$5:$L$154,12,0)</f>
        <v>285</v>
      </c>
      <c r="C19" s="153">
        <f>VLOOKUP(A19,装备强化表!$A$5:$M$154,13,0)</f>
        <v>2516</v>
      </c>
      <c r="D19" s="153">
        <f ca="1" t="shared" si="5"/>
        <v>2801</v>
      </c>
      <c r="E19" s="1">
        <f ca="1" t="shared" si="6"/>
        <v>356</v>
      </c>
      <c r="F19" s="1">
        <f t="shared" si="7"/>
        <v>3145</v>
      </c>
      <c r="G19" s="1">
        <f ca="1" t="shared" si="8"/>
        <v>3501</v>
      </c>
      <c r="H19" s="1">
        <f ca="1" t="shared" si="9"/>
        <v>441</v>
      </c>
      <c r="I19" s="1">
        <f t="shared" si="10"/>
        <v>3899</v>
      </c>
      <c r="J19" s="1">
        <f ca="1" t="shared" si="11"/>
        <v>4341</v>
      </c>
      <c r="K19" s="1">
        <f ca="1" t="shared" si="12"/>
        <v>555</v>
      </c>
      <c r="L19" s="1">
        <f t="shared" si="13"/>
        <v>4906</v>
      </c>
      <c r="M19" s="1">
        <f ca="1" t="shared" si="14"/>
        <v>5461</v>
      </c>
      <c r="N19" s="1">
        <f ca="1" t="shared" si="15"/>
        <v>712</v>
      </c>
      <c r="O19" s="1">
        <f t="shared" si="16"/>
        <v>6290</v>
      </c>
      <c r="P19" s="1">
        <f ca="1" t="shared" si="17"/>
        <v>7002</v>
      </c>
      <c r="Q19" s="1">
        <f ca="1" t="shared" si="18"/>
        <v>912</v>
      </c>
      <c r="R19" s="1">
        <f t="shared" si="19"/>
        <v>8051</v>
      </c>
      <c r="S19" s="1">
        <f ca="1" t="shared" si="20"/>
        <v>8963</v>
      </c>
      <c r="W19" s="1">
        <v>17</v>
      </c>
      <c r="X19" s="1">
        <f ca="1" t="shared" si="21"/>
        <v>2801</v>
      </c>
      <c r="Y19" s="1">
        <f ca="1" t="shared" si="22"/>
        <v>1120</v>
      </c>
      <c r="Z19" s="1">
        <f ca="1" t="shared" si="23"/>
        <v>1681</v>
      </c>
      <c r="AA19" s="2">
        <f ca="1" t="shared" si="24"/>
        <v>280</v>
      </c>
      <c r="AB19" s="2">
        <f ca="1" t="shared" si="25"/>
        <v>420</v>
      </c>
      <c r="AD19" s="2">
        <f ca="1" t="shared" si="26"/>
        <v>1520</v>
      </c>
      <c r="AE19" s="2">
        <f ca="1" t="shared" si="27"/>
        <v>380</v>
      </c>
      <c r="AG19" s="2">
        <f ca="1" t="shared" si="28"/>
        <v>1681</v>
      </c>
      <c r="AH19" s="2">
        <f ca="1" t="shared" si="29"/>
        <v>420</v>
      </c>
      <c r="AJ19" s="2">
        <v>17</v>
      </c>
      <c r="AK19" s="126">
        <v>17000</v>
      </c>
      <c r="AL19" s="2">
        <f t="shared" si="30"/>
        <v>1700</v>
      </c>
      <c r="AM19" s="2">
        <f t="shared" si="31"/>
        <v>425</v>
      </c>
      <c r="AN19" s="2">
        <f t="shared" si="32"/>
        <v>113</v>
      </c>
      <c r="AO19" s="2">
        <f t="shared" si="33"/>
        <v>34</v>
      </c>
    </row>
    <row r="20" spans="1:41">
      <c r="A20" s="153">
        <v>18</v>
      </c>
      <c r="B20" s="153">
        <f ca="1">VLOOKUP(A20,装备基础值!$A$5:$L$154,12,0)</f>
        <v>285</v>
      </c>
      <c r="C20" s="153">
        <f>VLOOKUP(A20,装备强化表!$A$5:$M$154,13,0)</f>
        <v>2664</v>
      </c>
      <c r="D20" s="153">
        <f ca="1" t="shared" si="5"/>
        <v>2949</v>
      </c>
      <c r="E20" s="1">
        <f ca="1" t="shared" si="6"/>
        <v>356</v>
      </c>
      <c r="F20" s="1">
        <f t="shared" si="7"/>
        <v>3330</v>
      </c>
      <c r="G20" s="1">
        <f ca="1" t="shared" si="8"/>
        <v>3686</v>
      </c>
      <c r="H20" s="1">
        <f ca="1" t="shared" si="9"/>
        <v>441</v>
      </c>
      <c r="I20" s="1">
        <f t="shared" si="10"/>
        <v>4129</v>
      </c>
      <c r="J20" s="1">
        <f ca="1" t="shared" si="11"/>
        <v>4570</v>
      </c>
      <c r="K20" s="1">
        <f ca="1" t="shared" si="12"/>
        <v>555</v>
      </c>
      <c r="L20" s="1">
        <f t="shared" si="13"/>
        <v>5194</v>
      </c>
      <c r="M20" s="1">
        <f ca="1" t="shared" si="14"/>
        <v>5750</v>
      </c>
      <c r="N20" s="1">
        <f ca="1" t="shared" si="15"/>
        <v>712</v>
      </c>
      <c r="O20" s="1">
        <f t="shared" si="16"/>
        <v>6660</v>
      </c>
      <c r="P20" s="1">
        <f ca="1" t="shared" si="17"/>
        <v>7372</v>
      </c>
      <c r="Q20" s="1">
        <f ca="1" t="shared" si="18"/>
        <v>912</v>
      </c>
      <c r="R20" s="1">
        <f t="shared" si="19"/>
        <v>8524</v>
      </c>
      <c r="S20" s="1">
        <f ca="1" t="shared" si="20"/>
        <v>9436</v>
      </c>
      <c r="W20" s="1">
        <v>18</v>
      </c>
      <c r="X20" s="1">
        <f ca="1" t="shared" si="21"/>
        <v>2949</v>
      </c>
      <c r="Y20" s="1">
        <f ca="1" t="shared" si="22"/>
        <v>1180</v>
      </c>
      <c r="Z20" s="1">
        <f ca="1" t="shared" si="23"/>
        <v>1769</v>
      </c>
      <c r="AA20" s="2">
        <f ca="1" t="shared" si="24"/>
        <v>295</v>
      </c>
      <c r="AB20" s="2">
        <f ca="1" t="shared" si="25"/>
        <v>442</v>
      </c>
      <c r="AD20" s="2">
        <f ca="1" t="shared" si="26"/>
        <v>1580</v>
      </c>
      <c r="AE20" s="2">
        <f ca="1" t="shared" si="27"/>
        <v>395</v>
      </c>
      <c r="AG20" s="2">
        <f ca="1" t="shared" si="28"/>
        <v>1769</v>
      </c>
      <c r="AH20" s="2">
        <f ca="1" t="shared" si="29"/>
        <v>442</v>
      </c>
      <c r="AJ20" s="2">
        <v>18</v>
      </c>
      <c r="AK20" s="126">
        <v>18000</v>
      </c>
      <c r="AL20" s="2">
        <f t="shared" si="30"/>
        <v>1800</v>
      </c>
      <c r="AM20" s="2">
        <f t="shared" si="31"/>
        <v>450</v>
      </c>
      <c r="AN20" s="2">
        <f t="shared" si="32"/>
        <v>120</v>
      </c>
      <c r="AO20" s="2">
        <f t="shared" si="33"/>
        <v>36</v>
      </c>
    </row>
    <row r="21" spans="1:41">
      <c r="A21" s="153">
        <v>19</v>
      </c>
      <c r="B21" s="153">
        <f ca="1">VLOOKUP(A21,装备基础值!$A$5:$L$154,12,0)</f>
        <v>285</v>
      </c>
      <c r="C21" s="153">
        <f>VLOOKUP(A21,装备强化表!$A$5:$M$154,13,0)</f>
        <v>2812</v>
      </c>
      <c r="D21" s="153">
        <f ca="1" t="shared" si="5"/>
        <v>3097</v>
      </c>
      <c r="E21" s="1">
        <f ca="1" t="shared" si="6"/>
        <v>356</v>
      </c>
      <c r="F21" s="1">
        <f t="shared" si="7"/>
        <v>3515</v>
      </c>
      <c r="G21" s="1">
        <f ca="1" t="shared" si="8"/>
        <v>3871</v>
      </c>
      <c r="H21" s="1">
        <f ca="1" t="shared" si="9"/>
        <v>441</v>
      </c>
      <c r="I21" s="1">
        <f t="shared" si="10"/>
        <v>4358</v>
      </c>
      <c r="J21" s="1">
        <f ca="1" t="shared" si="11"/>
        <v>4800</v>
      </c>
      <c r="K21" s="1">
        <f ca="1" t="shared" si="12"/>
        <v>555</v>
      </c>
      <c r="L21" s="1">
        <f t="shared" si="13"/>
        <v>5483</v>
      </c>
      <c r="M21" s="1">
        <f ca="1" t="shared" si="14"/>
        <v>6039</v>
      </c>
      <c r="N21" s="1">
        <f ca="1" t="shared" si="15"/>
        <v>712</v>
      </c>
      <c r="O21" s="1">
        <f t="shared" si="16"/>
        <v>7030</v>
      </c>
      <c r="P21" s="1">
        <f ca="1" t="shared" si="17"/>
        <v>7742</v>
      </c>
      <c r="Q21" s="1">
        <f ca="1" t="shared" si="18"/>
        <v>912</v>
      </c>
      <c r="R21" s="1">
        <f t="shared" si="19"/>
        <v>8998</v>
      </c>
      <c r="S21" s="1">
        <f ca="1" t="shared" si="20"/>
        <v>9910</v>
      </c>
      <c r="W21" s="1">
        <v>19</v>
      </c>
      <c r="X21" s="1">
        <f ca="1" t="shared" si="21"/>
        <v>3097</v>
      </c>
      <c r="Y21" s="1">
        <f ca="1" t="shared" si="22"/>
        <v>1239</v>
      </c>
      <c r="Z21" s="1">
        <f ca="1" t="shared" si="23"/>
        <v>1858</v>
      </c>
      <c r="AA21" s="2">
        <f ca="1" t="shared" si="24"/>
        <v>310</v>
      </c>
      <c r="AB21" s="2">
        <f ca="1" t="shared" si="25"/>
        <v>465</v>
      </c>
      <c r="AD21" s="2">
        <f ca="1" t="shared" si="26"/>
        <v>1639</v>
      </c>
      <c r="AE21" s="2">
        <f ca="1" t="shared" si="27"/>
        <v>410</v>
      </c>
      <c r="AG21" s="2">
        <f ca="1" t="shared" si="28"/>
        <v>1858</v>
      </c>
      <c r="AH21" s="2">
        <f ca="1" t="shared" si="29"/>
        <v>465</v>
      </c>
      <c r="AJ21" s="2">
        <v>19</v>
      </c>
      <c r="AK21" s="126">
        <v>19000</v>
      </c>
      <c r="AL21" s="2">
        <f t="shared" si="30"/>
        <v>1900</v>
      </c>
      <c r="AM21" s="2">
        <f t="shared" si="31"/>
        <v>475</v>
      </c>
      <c r="AN21" s="2">
        <f t="shared" si="32"/>
        <v>126</v>
      </c>
      <c r="AO21" s="2">
        <f t="shared" si="33"/>
        <v>38</v>
      </c>
    </row>
    <row r="22" spans="1:41">
      <c r="A22" s="1">
        <v>20</v>
      </c>
      <c r="B22" s="153">
        <f ca="1">VLOOKUP(A22,装备基础值!$A$5:$L$154,12,0)</f>
        <v>379</v>
      </c>
      <c r="C22" s="153">
        <f>VLOOKUP(A22,装备强化表!$A$5:$M$154,13,0)</f>
        <v>2960</v>
      </c>
      <c r="D22" s="1">
        <f ca="1" t="shared" si="5"/>
        <v>3339</v>
      </c>
      <c r="E22" s="87">
        <f ca="1" t="shared" si="6"/>
        <v>473</v>
      </c>
      <c r="F22" s="87">
        <f t="shared" si="7"/>
        <v>3700</v>
      </c>
      <c r="G22" s="87">
        <f ca="1" t="shared" si="8"/>
        <v>4173</v>
      </c>
      <c r="H22" s="1">
        <f ca="1" t="shared" si="9"/>
        <v>587</v>
      </c>
      <c r="I22" s="1">
        <f t="shared" si="10"/>
        <v>4588</v>
      </c>
      <c r="J22" s="1">
        <f ca="1" t="shared" si="11"/>
        <v>5175</v>
      </c>
      <c r="K22" s="1">
        <f ca="1" t="shared" si="12"/>
        <v>739</v>
      </c>
      <c r="L22" s="1">
        <f t="shared" si="13"/>
        <v>5772</v>
      </c>
      <c r="M22" s="1">
        <f ca="1" t="shared" si="14"/>
        <v>6511</v>
      </c>
      <c r="N22" s="1">
        <f ca="1" t="shared" si="15"/>
        <v>947</v>
      </c>
      <c r="O22" s="1">
        <f t="shared" si="16"/>
        <v>7400</v>
      </c>
      <c r="P22" s="1">
        <f ca="1" t="shared" si="17"/>
        <v>8347</v>
      </c>
      <c r="Q22" s="1">
        <f ca="1" t="shared" si="18"/>
        <v>1212</v>
      </c>
      <c r="R22" s="1">
        <f t="shared" si="19"/>
        <v>9472</v>
      </c>
      <c r="S22" s="1">
        <f ca="1" t="shared" si="20"/>
        <v>10684</v>
      </c>
      <c r="W22" s="1">
        <v>20</v>
      </c>
      <c r="X22" s="1">
        <f ca="1">G22</f>
        <v>4173</v>
      </c>
      <c r="Y22" s="1">
        <f ca="1" t="shared" si="22"/>
        <v>1669</v>
      </c>
      <c r="Z22" s="1">
        <f ca="1" t="shared" si="23"/>
        <v>2504</v>
      </c>
      <c r="AA22" s="2">
        <f ca="1" t="shared" si="24"/>
        <v>417</v>
      </c>
      <c r="AB22" s="2">
        <f ca="1" t="shared" si="25"/>
        <v>626</v>
      </c>
      <c r="AD22" s="2">
        <f ca="1" t="shared" si="26"/>
        <v>2069</v>
      </c>
      <c r="AE22" s="2">
        <f ca="1" t="shared" si="27"/>
        <v>517</v>
      </c>
      <c r="AG22" s="2">
        <f ca="1" t="shared" si="28"/>
        <v>2504</v>
      </c>
      <c r="AH22" s="2">
        <f ca="1" t="shared" si="29"/>
        <v>626</v>
      </c>
      <c r="AJ22" s="2">
        <v>20</v>
      </c>
      <c r="AK22" s="126">
        <v>20000</v>
      </c>
      <c r="AL22" s="2">
        <f t="shared" si="30"/>
        <v>2000</v>
      </c>
      <c r="AM22" s="2">
        <f t="shared" si="31"/>
        <v>500</v>
      </c>
      <c r="AN22" s="2">
        <f t="shared" si="32"/>
        <v>133</v>
      </c>
      <c r="AO22" s="2">
        <f t="shared" si="33"/>
        <v>40</v>
      </c>
    </row>
    <row r="23" spans="1:41">
      <c r="A23" s="1">
        <v>21</v>
      </c>
      <c r="B23" s="153">
        <f ca="1">VLOOKUP(A23,装备基础值!$A$5:$L$154,12,0)</f>
        <v>379</v>
      </c>
      <c r="C23" s="153">
        <f>VLOOKUP(A23,装备强化表!$A$5:$M$154,13,0)</f>
        <v>3108</v>
      </c>
      <c r="D23" s="1">
        <f ca="1" t="shared" si="5"/>
        <v>3487</v>
      </c>
      <c r="E23" s="87">
        <f ca="1" t="shared" si="6"/>
        <v>473</v>
      </c>
      <c r="F23" s="87">
        <f t="shared" si="7"/>
        <v>3885</v>
      </c>
      <c r="G23" s="87">
        <f ca="1" t="shared" si="8"/>
        <v>4358</v>
      </c>
      <c r="H23" s="1">
        <f ca="1" t="shared" si="9"/>
        <v>587</v>
      </c>
      <c r="I23" s="1">
        <f t="shared" si="10"/>
        <v>4817</v>
      </c>
      <c r="J23" s="1">
        <f ca="1" t="shared" si="11"/>
        <v>5404</v>
      </c>
      <c r="K23" s="1">
        <f ca="1" t="shared" si="12"/>
        <v>739</v>
      </c>
      <c r="L23" s="1">
        <f t="shared" si="13"/>
        <v>6060</v>
      </c>
      <c r="M23" s="1">
        <f ca="1" t="shared" si="14"/>
        <v>6799</v>
      </c>
      <c r="N23" s="1">
        <f ca="1" t="shared" si="15"/>
        <v>947</v>
      </c>
      <c r="O23" s="1">
        <f t="shared" si="16"/>
        <v>7770</v>
      </c>
      <c r="P23" s="1">
        <f ca="1" t="shared" si="17"/>
        <v>8717</v>
      </c>
      <c r="Q23" s="1">
        <f ca="1" t="shared" si="18"/>
        <v>1212</v>
      </c>
      <c r="R23" s="1">
        <f t="shared" si="19"/>
        <v>9945</v>
      </c>
      <c r="S23" s="1">
        <f ca="1" t="shared" si="20"/>
        <v>11158</v>
      </c>
      <c r="W23" s="1">
        <v>21</v>
      </c>
      <c r="X23" s="1">
        <f ca="1" t="shared" ref="X23:X31" si="34">G23</f>
        <v>4358</v>
      </c>
      <c r="Y23" s="1">
        <f ca="1" t="shared" si="22"/>
        <v>1743</v>
      </c>
      <c r="Z23" s="1">
        <f ca="1" t="shared" si="23"/>
        <v>2615</v>
      </c>
      <c r="AA23" s="2">
        <f ca="1" t="shared" si="24"/>
        <v>436</v>
      </c>
      <c r="AB23" s="2">
        <f ca="1" t="shared" si="25"/>
        <v>654</v>
      </c>
      <c r="AD23" s="2">
        <f ca="1" t="shared" si="26"/>
        <v>2143</v>
      </c>
      <c r="AE23" s="2">
        <f ca="1" t="shared" si="27"/>
        <v>536</v>
      </c>
      <c r="AG23" s="2">
        <f ca="1" t="shared" si="28"/>
        <v>2615</v>
      </c>
      <c r="AH23" s="2">
        <f ca="1" t="shared" si="29"/>
        <v>654</v>
      </c>
      <c r="AJ23" s="2">
        <v>21</v>
      </c>
      <c r="AK23" s="126">
        <v>21000</v>
      </c>
      <c r="AL23" s="2">
        <f t="shared" si="30"/>
        <v>2100</v>
      </c>
      <c r="AM23" s="2">
        <f t="shared" si="31"/>
        <v>525</v>
      </c>
      <c r="AN23" s="2">
        <f t="shared" si="32"/>
        <v>140</v>
      </c>
      <c r="AO23" s="2">
        <f t="shared" si="33"/>
        <v>42</v>
      </c>
    </row>
    <row r="24" spans="1:41">
      <c r="A24" s="1">
        <v>22</v>
      </c>
      <c r="B24" s="153">
        <f ca="1">VLOOKUP(A24,装备基础值!$A$5:$L$154,12,0)</f>
        <v>379</v>
      </c>
      <c r="C24" s="153">
        <f>VLOOKUP(A24,装备强化表!$A$5:$M$154,13,0)</f>
        <v>3256</v>
      </c>
      <c r="D24" s="1">
        <f ca="1" t="shared" si="5"/>
        <v>3635</v>
      </c>
      <c r="E24" s="87">
        <f ca="1" t="shared" si="6"/>
        <v>473</v>
      </c>
      <c r="F24" s="87">
        <f t="shared" si="7"/>
        <v>4070</v>
      </c>
      <c r="G24" s="87">
        <f ca="1" t="shared" si="8"/>
        <v>4543</v>
      </c>
      <c r="H24" s="1">
        <f ca="1" t="shared" si="9"/>
        <v>587</v>
      </c>
      <c r="I24" s="1">
        <f t="shared" si="10"/>
        <v>5046</v>
      </c>
      <c r="J24" s="1">
        <f ca="1" t="shared" si="11"/>
        <v>5634</v>
      </c>
      <c r="K24" s="1">
        <f ca="1" t="shared" si="12"/>
        <v>739</v>
      </c>
      <c r="L24" s="1">
        <f t="shared" si="13"/>
        <v>6349</v>
      </c>
      <c r="M24" s="1">
        <f ca="1" t="shared" si="14"/>
        <v>7088</v>
      </c>
      <c r="N24" s="1">
        <f ca="1" t="shared" si="15"/>
        <v>947</v>
      </c>
      <c r="O24" s="1">
        <f t="shared" si="16"/>
        <v>8140</v>
      </c>
      <c r="P24" s="1">
        <f ca="1" t="shared" si="17"/>
        <v>9087</v>
      </c>
      <c r="Q24" s="1">
        <f ca="1" t="shared" si="18"/>
        <v>1212</v>
      </c>
      <c r="R24" s="1">
        <f t="shared" si="19"/>
        <v>10419</v>
      </c>
      <c r="S24" s="1">
        <f ca="1" t="shared" si="20"/>
        <v>11632</v>
      </c>
      <c r="W24" s="1">
        <v>22</v>
      </c>
      <c r="X24" s="1">
        <f ca="1" t="shared" si="34"/>
        <v>4543</v>
      </c>
      <c r="Y24" s="1">
        <f ca="1" t="shared" si="22"/>
        <v>1817</v>
      </c>
      <c r="Z24" s="1">
        <f ca="1" t="shared" si="23"/>
        <v>2726</v>
      </c>
      <c r="AA24" s="2">
        <f ca="1" t="shared" si="24"/>
        <v>454</v>
      </c>
      <c r="AB24" s="2">
        <f ca="1" t="shared" si="25"/>
        <v>682</v>
      </c>
      <c r="AD24" s="2">
        <f ca="1" t="shared" si="26"/>
        <v>2217</v>
      </c>
      <c r="AE24" s="2">
        <f ca="1" t="shared" si="27"/>
        <v>554</v>
      </c>
      <c r="AG24" s="2">
        <f ca="1" t="shared" si="28"/>
        <v>2726</v>
      </c>
      <c r="AH24" s="2">
        <f ca="1" t="shared" si="29"/>
        <v>682</v>
      </c>
      <c r="AJ24" s="2">
        <v>22</v>
      </c>
      <c r="AK24" s="126">
        <v>22000</v>
      </c>
      <c r="AL24" s="2">
        <f t="shared" si="30"/>
        <v>2200</v>
      </c>
      <c r="AM24" s="2">
        <f t="shared" si="31"/>
        <v>550</v>
      </c>
      <c r="AN24" s="2">
        <f t="shared" si="32"/>
        <v>146</v>
      </c>
      <c r="AO24" s="2">
        <f t="shared" si="33"/>
        <v>44</v>
      </c>
    </row>
    <row r="25" spans="1:41">
      <c r="A25" s="1">
        <v>23</v>
      </c>
      <c r="B25" s="153">
        <f ca="1">VLOOKUP(A25,装备基础值!$A$5:$L$154,12,0)</f>
        <v>379</v>
      </c>
      <c r="C25" s="153">
        <f>VLOOKUP(A25,装备强化表!$A$5:$M$154,13,0)</f>
        <v>3404</v>
      </c>
      <c r="D25" s="1">
        <f ca="1" t="shared" si="5"/>
        <v>3783</v>
      </c>
      <c r="E25" s="87">
        <f ca="1" t="shared" si="6"/>
        <v>473</v>
      </c>
      <c r="F25" s="87">
        <f t="shared" si="7"/>
        <v>4255</v>
      </c>
      <c r="G25" s="87">
        <f ca="1" t="shared" si="8"/>
        <v>4728</v>
      </c>
      <c r="H25" s="1">
        <f ca="1" t="shared" si="9"/>
        <v>587</v>
      </c>
      <c r="I25" s="1">
        <f t="shared" si="10"/>
        <v>5276</v>
      </c>
      <c r="J25" s="1">
        <f ca="1" t="shared" si="11"/>
        <v>5863</v>
      </c>
      <c r="K25" s="1">
        <f ca="1" t="shared" si="12"/>
        <v>739</v>
      </c>
      <c r="L25" s="1">
        <f t="shared" si="13"/>
        <v>6637</v>
      </c>
      <c r="M25" s="1">
        <f ca="1" t="shared" si="14"/>
        <v>7376</v>
      </c>
      <c r="N25" s="1">
        <f ca="1" t="shared" si="15"/>
        <v>947</v>
      </c>
      <c r="O25" s="1">
        <f t="shared" si="16"/>
        <v>8510</v>
      </c>
      <c r="P25" s="1">
        <f ca="1" t="shared" si="17"/>
        <v>9457</v>
      </c>
      <c r="Q25" s="1">
        <f ca="1" t="shared" si="18"/>
        <v>1212</v>
      </c>
      <c r="R25" s="1">
        <f t="shared" si="19"/>
        <v>10892</v>
      </c>
      <c r="S25" s="1">
        <f ca="1" t="shared" si="20"/>
        <v>12105</v>
      </c>
      <c r="W25" s="1">
        <v>23</v>
      </c>
      <c r="X25" s="1">
        <f ca="1" t="shared" si="34"/>
        <v>4728</v>
      </c>
      <c r="Y25" s="1">
        <f ca="1" t="shared" si="22"/>
        <v>1891</v>
      </c>
      <c r="Z25" s="1">
        <f ca="1" t="shared" si="23"/>
        <v>2837</v>
      </c>
      <c r="AA25" s="2">
        <f ca="1" t="shared" si="24"/>
        <v>473</v>
      </c>
      <c r="AB25" s="2">
        <f ca="1" t="shared" si="25"/>
        <v>709</v>
      </c>
      <c r="AD25" s="2">
        <f ca="1" t="shared" si="26"/>
        <v>2291</v>
      </c>
      <c r="AE25" s="2">
        <f ca="1" t="shared" si="27"/>
        <v>573</v>
      </c>
      <c r="AG25" s="2">
        <f ca="1" t="shared" si="28"/>
        <v>2837</v>
      </c>
      <c r="AH25" s="2">
        <f ca="1" t="shared" si="29"/>
        <v>709</v>
      </c>
      <c r="AJ25" s="2">
        <v>23</v>
      </c>
      <c r="AK25" s="126">
        <v>23000</v>
      </c>
      <c r="AL25" s="2">
        <f t="shared" si="30"/>
        <v>2300</v>
      </c>
      <c r="AM25" s="2">
        <f t="shared" si="31"/>
        <v>575</v>
      </c>
      <c r="AN25" s="2">
        <f t="shared" si="32"/>
        <v>153</v>
      </c>
      <c r="AO25" s="2">
        <f t="shared" si="33"/>
        <v>46</v>
      </c>
    </row>
    <row r="26" spans="1:41">
      <c r="A26" s="1">
        <v>24</v>
      </c>
      <c r="B26" s="153">
        <f ca="1">VLOOKUP(A26,装备基础值!$A$5:$L$154,12,0)</f>
        <v>379</v>
      </c>
      <c r="C26" s="153">
        <f>VLOOKUP(A26,装备强化表!$A$5:$M$154,13,0)</f>
        <v>3552</v>
      </c>
      <c r="D26" s="1">
        <f ca="1" t="shared" si="5"/>
        <v>3931</v>
      </c>
      <c r="E26" s="87">
        <f ca="1" t="shared" si="6"/>
        <v>473</v>
      </c>
      <c r="F26" s="87">
        <f t="shared" si="7"/>
        <v>4440</v>
      </c>
      <c r="G26" s="87">
        <f ca="1" t="shared" si="8"/>
        <v>4913</v>
      </c>
      <c r="H26" s="1">
        <f ca="1" t="shared" si="9"/>
        <v>587</v>
      </c>
      <c r="I26" s="1">
        <f t="shared" si="10"/>
        <v>5505</v>
      </c>
      <c r="J26" s="1">
        <f ca="1" t="shared" si="11"/>
        <v>6093</v>
      </c>
      <c r="K26" s="1">
        <f ca="1" t="shared" si="12"/>
        <v>739</v>
      </c>
      <c r="L26" s="1">
        <f t="shared" si="13"/>
        <v>6926</v>
      </c>
      <c r="M26" s="1">
        <f ca="1" t="shared" si="14"/>
        <v>7665</v>
      </c>
      <c r="N26" s="1">
        <f ca="1" t="shared" si="15"/>
        <v>947</v>
      </c>
      <c r="O26" s="1">
        <f t="shared" si="16"/>
        <v>8880</v>
      </c>
      <c r="P26" s="1">
        <f ca="1" t="shared" si="17"/>
        <v>9827</v>
      </c>
      <c r="Q26" s="1">
        <f ca="1" t="shared" si="18"/>
        <v>1212</v>
      </c>
      <c r="R26" s="1">
        <f t="shared" si="19"/>
        <v>11366</v>
      </c>
      <c r="S26" s="1">
        <f ca="1" t="shared" si="20"/>
        <v>12579</v>
      </c>
      <c r="W26" s="1">
        <v>24</v>
      </c>
      <c r="X26" s="1">
        <f ca="1" t="shared" si="34"/>
        <v>4913</v>
      </c>
      <c r="Y26" s="1">
        <f ca="1" t="shared" si="22"/>
        <v>1965</v>
      </c>
      <c r="Z26" s="1">
        <f ca="1" t="shared" si="23"/>
        <v>2948</v>
      </c>
      <c r="AA26" s="2">
        <f ca="1" t="shared" si="24"/>
        <v>491</v>
      </c>
      <c r="AB26" s="2">
        <f ca="1" t="shared" si="25"/>
        <v>737</v>
      </c>
      <c r="AD26" s="2">
        <f ca="1" t="shared" si="26"/>
        <v>2365</v>
      </c>
      <c r="AE26" s="2">
        <f ca="1" t="shared" si="27"/>
        <v>591</v>
      </c>
      <c r="AG26" s="2">
        <f ca="1" t="shared" si="28"/>
        <v>2948</v>
      </c>
      <c r="AH26" s="2">
        <f ca="1" t="shared" si="29"/>
        <v>737</v>
      </c>
      <c r="AJ26" s="2">
        <v>24</v>
      </c>
      <c r="AK26" s="126">
        <v>24000</v>
      </c>
      <c r="AL26" s="2">
        <f t="shared" si="30"/>
        <v>2400</v>
      </c>
      <c r="AM26" s="2">
        <f t="shared" si="31"/>
        <v>600</v>
      </c>
      <c r="AN26" s="2">
        <f t="shared" si="32"/>
        <v>160</v>
      </c>
      <c r="AO26" s="2">
        <f t="shared" si="33"/>
        <v>48</v>
      </c>
    </row>
    <row r="27" spans="1:41">
      <c r="A27" s="1">
        <v>25</v>
      </c>
      <c r="B27" s="153">
        <f ca="1">VLOOKUP(A27,装备基础值!$A$5:$L$154,12,0)</f>
        <v>474</v>
      </c>
      <c r="C27" s="153">
        <f>VLOOKUP(A27,装备强化表!$A$5:$M$154,13,0)</f>
        <v>3700</v>
      </c>
      <c r="D27" s="1">
        <f ca="1" t="shared" si="5"/>
        <v>4174</v>
      </c>
      <c r="E27" s="87">
        <f ca="1" t="shared" si="6"/>
        <v>592</v>
      </c>
      <c r="F27" s="87">
        <f t="shared" si="7"/>
        <v>4625</v>
      </c>
      <c r="G27" s="87">
        <f ca="1" t="shared" si="8"/>
        <v>5217</v>
      </c>
      <c r="H27" s="1">
        <f ca="1" t="shared" si="9"/>
        <v>734</v>
      </c>
      <c r="I27" s="1">
        <f t="shared" si="10"/>
        <v>5735</v>
      </c>
      <c r="J27" s="1">
        <f ca="1" t="shared" si="11"/>
        <v>6469</v>
      </c>
      <c r="K27" s="1">
        <f ca="1" t="shared" si="12"/>
        <v>924</v>
      </c>
      <c r="L27" s="1">
        <f t="shared" si="13"/>
        <v>7215</v>
      </c>
      <c r="M27" s="1">
        <f ca="1" t="shared" si="14"/>
        <v>8139</v>
      </c>
      <c r="N27" s="1">
        <f ca="1" t="shared" si="15"/>
        <v>1185</v>
      </c>
      <c r="O27" s="1">
        <f t="shared" si="16"/>
        <v>9250</v>
      </c>
      <c r="P27" s="1">
        <f ca="1" t="shared" si="17"/>
        <v>10435</v>
      </c>
      <c r="Q27" s="1">
        <f ca="1" t="shared" si="18"/>
        <v>1516</v>
      </c>
      <c r="R27" s="1">
        <f t="shared" si="19"/>
        <v>11840</v>
      </c>
      <c r="S27" s="1">
        <f ca="1" t="shared" si="20"/>
        <v>13356</v>
      </c>
      <c r="W27" s="1">
        <v>25</v>
      </c>
      <c r="X27" s="1">
        <f ca="1" t="shared" si="34"/>
        <v>5217</v>
      </c>
      <c r="Y27" s="1">
        <f ca="1" t="shared" si="22"/>
        <v>2087</v>
      </c>
      <c r="Z27" s="1">
        <f ca="1" t="shared" si="23"/>
        <v>3130</v>
      </c>
      <c r="AA27" s="2">
        <f ca="1" t="shared" si="24"/>
        <v>522</v>
      </c>
      <c r="AB27" s="2">
        <f ca="1" t="shared" si="25"/>
        <v>783</v>
      </c>
      <c r="AD27" s="2">
        <f ca="1" t="shared" si="26"/>
        <v>2487</v>
      </c>
      <c r="AE27" s="2">
        <f ca="1" t="shared" si="27"/>
        <v>622</v>
      </c>
      <c r="AG27" s="2">
        <f ca="1" t="shared" si="28"/>
        <v>3130</v>
      </c>
      <c r="AH27" s="2">
        <f ca="1" t="shared" si="29"/>
        <v>783</v>
      </c>
      <c r="AJ27" s="2">
        <v>25</v>
      </c>
      <c r="AK27" s="126">
        <v>25000</v>
      </c>
      <c r="AL27" s="2">
        <f t="shared" si="30"/>
        <v>2500</v>
      </c>
      <c r="AM27" s="2">
        <f t="shared" si="31"/>
        <v>625</v>
      </c>
      <c r="AN27" s="2">
        <f t="shared" si="32"/>
        <v>166</v>
      </c>
      <c r="AO27" s="2">
        <f t="shared" si="33"/>
        <v>50</v>
      </c>
    </row>
    <row r="28" spans="1:41">
      <c r="A28" s="1">
        <v>26</v>
      </c>
      <c r="B28" s="153">
        <f ca="1">VLOOKUP(A28,装备基础值!$A$5:$L$154,12,0)</f>
        <v>474</v>
      </c>
      <c r="C28" s="153">
        <f>VLOOKUP(A28,装备强化表!$A$5:$M$154,13,0)</f>
        <v>3848</v>
      </c>
      <c r="D28" s="1">
        <f ca="1" t="shared" si="5"/>
        <v>4322</v>
      </c>
      <c r="E28" s="87">
        <f ca="1" t="shared" si="6"/>
        <v>592</v>
      </c>
      <c r="F28" s="87">
        <f t="shared" si="7"/>
        <v>4810</v>
      </c>
      <c r="G28" s="87">
        <f ca="1" t="shared" si="8"/>
        <v>5402</v>
      </c>
      <c r="H28" s="1">
        <f ca="1" t="shared" si="9"/>
        <v>734</v>
      </c>
      <c r="I28" s="1">
        <f t="shared" si="10"/>
        <v>5964</v>
      </c>
      <c r="J28" s="1">
        <f ca="1" t="shared" si="11"/>
        <v>6699</v>
      </c>
      <c r="K28" s="1">
        <f ca="1" t="shared" si="12"/>
        <v>924</v>
      </c>
      <c r="L28" s="1">
        <f t="shared" si="13"/>
        <v>7503</v>
      </c>
      <c r="M28" s="1">
        <f ca="1" t="shared" si="14"/>
        <v>8427</v>
      </c>
      <c r="N28" s="1">
        <f ca="1" t="shared" si="15"/>
        <v>1185</v>
      </c>
      <c r="O28" s="1">
        <f t="shared" si="16"/>
        <v>9620</v>
      </c>
      <c r="P28" s="1">
        <f ca="1" t="shared" si="17"/>
        <v>10805</v>
      </c>
      <c r="Q28" s="1">
        <f ca="1" t="shared" si="18"/>
        <v>1516</v>
      </c>
      <c r="R28" s="1">
        <f t="shared" si="19"/>
        <v>12313</v>
      </c>
      <c r="S28" s="1">
        <f ca="1" t="shared" si="20"/>
        <v>13830</v>
      </c>
      <c r="W28" s="1">
        <v>26</v>
      </c>
      <c r="X28" s="1">
        <f ca="1" t="shared" si="34"/>
        <v>5402</v>
      </c>
      <c r="Y28" s="1">
        <f ca="1" t="shared" si="22"/>
        <v>2161</v>
      </c>
      <c r="Z28" s="1">
        <f ca="1" t="shared" si="23"/>
        <v>3241</v>
      </c>
      <c r="AA28" s="2">
        <f ca="1" t="shared" si="24"/>
        <v>540</v>
      </c>
      <c r="AB28" s="2">
        <f ca="1" t="shared" si="25"/>
        <v>810</v>
      </c>
      <c r="AD28" s="2">
        <f ca="1" t="shared" si="26"/>
        <v>2561</v>
      </c>
      <c r="AE28" s="2">
        <f ca="1" t="shared" si="27"/>
        <v>640</v>
      </c>
      <c r="AG28" s="2">
        <f ca="1" t="shared" si="28"/>
        <v>3241</v>
      </c>
      <c r="AH28" s="2">
        <f ca="1" t="shared" si="29"/>
        <v>810</v>
      </c>
      <c r="AJ28" s="2">
        <v>26</v>
      </c>
      <c r="AK28" s="126">
        <v>26000</v>
      </c>
      <c r="AL28" s="2">
        <f t="shared" si="30"/>
        <v>2600</v>
      </c>
      <c r="AM28" s="2">
        <f t="shared" si="31"/>
        <v>650</v>
      </c>
      <c r="AN28" s="2">
        <f t="shared" si="32"/>
        <v>173</v>
      </c>
      <c r="AO28" s="2">
        <f t="shared" si="33"/>
        <v>52</v>
      </c>
    </row>
    <row r="29" spans="1:41">
      <c r="A29" s="1">
        <v>27</v>
      </c>
      <c r="B29" s="153">
        <f ca="1">VLOOKUP(A29,装备基础值!$A$5:$L$154,12,0)</f>
        <v>474</v>
      </c>
      <c r="C29" s="153">
        <f>VLOOKUP(A29,装备强化表!$A$5:$M$154,13,0)</f>
        <v>3996</v>
      </c>
      <c r="D29" s="1">
        <f ca="1" t="shared" si="5"/>
        <v>4470</v>
      </c>
      <c r="E29" s="87">
        <f ca="1" t="shared" si="6"/>
        <v>592</v>
      </c>
      <c r="F29" s="87">
        <f t="shared" si="7"/>
        <v>4995</v>
      </c>
      <c r="G29" s="87">
        <f ca="1" t="shared" si="8"/>
        <v>5587</v>
      </c>
      <c r="H29" s="1">
        <f ca="1" t="shared" si="9"/>
        <v>734</v>
      </c>
      <c r="I29" s="1">
        <f t="shared" si="10"/>
        <v>6193</v>
      </c>
      <c r="J29" s="1">
        <f ca="1" t="shared" si="11"/>
        <v>6928</v>
      </c>
      <c r="K29" s="1">
        <f ca="1" t="shared" si="12"/>
        <v>924</v>
      </c>
      <c r="L29" s="1">
        <f t="shared" si="13"/>
        <v>7792</v>
      </c>
      <c r="M29" s="1">
        <f ca="1" t="shared" si="14"/>
        <v>8716</v>
      </c>
      <c r="N29" s="1">
        <f ca="1" t="shared" si="15"/>
        <v>1185</v>
      </c>
      <c r="O29" s="1">
        <f t="shared" si="16"/>
        <v>9990</v>
      </c>
      <c r="P29" s="1">
        <f ca="1" t="shared" si="17"/>
        <v>11175</v>
      </c>
      <c r="Q29" s="1">
        <f ca="1" t="shared" si="18"/>
        <v>1516</v>
      </c>
      <c r="R29" s="1">
        <f t="shared" si="19"/>
        <v>12787</v>
      </c>
      <c r="S29" s="1">
        <f ca="1" t="shared" si="20"/>
        <v>14304</v>
      </c>
      <c r="W29" s="1">
        <v>27</v>
      </c>
      <c r="X29" s="1">
        <f ca="1" t="shared" si="34"/>
        <v>5587</v>
      </c>
      <c r="Y29" s="1">
        <f ca="1" t="shared" si="22"/>
        <v>2235</v>
      </c>
      <c r="Z29" s="1">
        <f ca="1" t="shared" si="23"/>
        <v>3352</v>
      </c>
      <c r="AA29" s="2">
        <f ca="1" t="shared" si="24"/>
        <v>559</v>
      </c>
      <c r="AB29" s="2">
        <f ca="1" t="shared" si="25"/>
        <v>838</v>
      </c>
      <c r="AD29" s="2">
        <f ca="1" t="shared" si="26"/>
        <v>2635</v>
      </c>
      <c r="AE29" s="2">
        <f ca="1" t="shared" si="27"/>
        <v>659</v>
      </c>
      <c r="AG29" s="2">
        <f ca="1" t="shared" si="28"/>
        <v>3352</v>
      </c>
      <c r="AH29" s="2">
        <f ca="1" t="shared" si="29"/>
        <v>838</v>
      </c>
      <c r="AJ29" s="2">
        <v>27</v>
      </c>
      <c r="AK29" s="126">
        <v>27000</v>
      </c>
      <c r="AL29" s="2">
        <f t="shared" si="30"/>
        <v>2700</v>
      </c>
      <c r="AM29" s="2">
        <f t="shared" si="31"/>
        <v>675</v>
      </c>
      <c r="AN29" s="2">
        <f t="shared" si="32"/>
        <v>180</v>
      </c>
      <c r="AO29" s="2">
        <f t="shared" si="33"/>
        <v>54</v>
      </c>
    </row>
    <row r="30" spans="1:41">
      <c r="A30" s="1">
        <v>28</v>
      </c>
      <c r="B30" s="153">
        <f ca="1">VLOOKUP(A30,装备基础值!$A$5:$L$154,12,0)</f>
        <v>474</v>
      </c>
      <c r="C30" s="153">
        <f>VLOOKUP(A30,装备强化表!$A$5:$M$154,13,0)</f>
        <v>4144</v>
      </c>
      <c r="D30" s="1">
        <f ca="1" t="shared" si="5"/>
        <v>4618</v>
      </c>
      <c r="E30" s="87">
        <f ca="1" t="shared" si="6"/>
        <v>592</v>
      </c>
      <c r="F30" s="87">
        <f t="shared" si="7"/>
        <v>5180</v>
      </c>
      <c r="G30" s="87">
        <f ca="1" t="shared" si="8"/>
        <v>5772</v>
      </c>
      <c r="H30" s="1">
        <f ca="1" t="shared" si="9"/>
        <v>734</v>
      </c>
      <c r="I30" s="1">
        <f t="shared" si="10"/>
        <v>6423</v>
      </c>
      <c r="J30" s="1">
        <f ca="1" t="shared" si="11"/>
        <v>7157</v>
      </c>
      <c r="K30" s="1">
        <f ca="1" t="shared" si="12"/>
        <v>924</v>
      </c>
      <c r="L30" s="1">
        <f t="shared" si="13"/>
        <v>8080</v>
      </c>
      <c r="M30" s="1">
        <f ca="1" t="shared" si="14"/>
        <v>9005</v>
      </c>
      <c r="N30" s="1">
        <f ca="1" t="shared" si="15"/>
        <v>1185</v>
      </c>
      <c r="O30" s="1">
        <f t="shared" si="16"/>
        <v>10360</v>
      </c>
      <c r="P30" s="1">
        <f ca="1" t="shared" si="17"/>
        <v>11545</v>
      </c>
      <c r="Q30" s="1">
        <f ca="1" t="shared" si="18"/>
        <v>1516</v>
      </c>
      <c r="R30" s="1">
        <f t="shared" si="19"/>
        <v>13260</v>
      </c>
      <c r="S30" s="1">
        <f ca="1" t="shared" si="20"/>
        <v>14777</v>
      </c>
      <c r="W30" s="1">
        <v>28</v>
      </c>
      <c r="X30" s="1">
        <f ca="1" t="shared" si="34"/>
        <v>5772</v>
      </c>
      <c r="Y30" s="1">
        <f ca="1" t="shared" si="22"/>
        <v>2309</v>
      </c>
      <c r="Z30" s="1">
        <f ca="1" t="shared" si="23"/>
        <v>3463</v>
      </c>
      <c r="AA30" s="2">
        <f ca="1" t="shared" si="24"/>
        <v>577</v>
      </c>
      <c r="AB30" s="2">
        <f ca="1" t="shared" si="25"/>
        <v>866</v>
      </c>
      <c r="AD30" s="2">
        <f ca="1" t="shared" si="26"/>
        <v>2709</v>
      </c>
      <c r="AE30" s="2">
        <f ca="1" t="shared" si="27"/>
        <v>677</v>
      </c>
      <c r="AG30" s="2">
        <f ca="1" t="shared" si="28"/>
        <v>3463</v>
      </c>
      <c r="AH30" s="2">
        <f ca="1" t="shared" si="29"/>
        <v>866</v>
      </c>
      <c r="AJ30" s="2">
        <v>28</v>
      </c>
      <c r="AK30" s="126">
        <v>28000</v>
      </c>
      <c r="AL30" s="2">
        <f t="shared" si="30"/>
        <v>2800</v>
      </c>
      <c r="AM30" s="2">
        <f t="shared" si="31"/>
        <v>700</v>
      </c>
      <c r="AN30" s="2">
        <f t="shared" si="32"/>
        <v>186</v>
      </c>
      <c r="AO30" s="2">
        <f t="shared" si="33"/>
        <v>56</v>
      </c>
    </row>
    <row r="31" spans="1:41">
      <c r="A31" s="1">
        <v>29</v>
      </c>
      <c r="B31" s="153">
        <f ca="1">VLOOKUP(A31,装备基础值!$A$5:$L$154,12,0)</f>
        <v>474</v>
      </c>
      <c r="C31" s="153">
        <f>VLOOKUP(A31,装备强化表!$A$5:$M$154,13,0)</f>
        <v>4292</v>
      </c>
      <c r="D31" s="1">
        <f ca="1" t="shared" si="5"/>
        <v>4766</v>
      </c>
      <c r="E31" s="87">
        <f ca="1" t="shared" ref="E31:E47" si="35">INT(B31*1.25)</f>
        <v>592</v>
      </c>
      <c r="F31" s="87">
        <f t="shared" ref="F31:F94" si="36">INT(C31*1.25)</f>
        <v>5365</v>
      </c>
      <c r="G31" s="87">
        <f ca="1" t="shared" ref="G31:G94" si="37">INT(D31*1.25)</f>
        <v>5957</v>
      </c>
      <c r="H31" s="1">
        <f ca="1" t="shared" si="9"/>
        <v>734</v>
      </c>
      <c r="I31" s="1">
        <f t="shared" si="10"/>
        <v>6652</v>
      </c>
      <c r="J31" s="1">
        <f ca="1" t="shared" si="11"/>
        <v>7387</v>
      </c>
      <c r="K31" s="1">
        <f ca="1" t="shared" si="12"/>
        <v>924</v>
      </c>
      <c r="L31" s="1">
        <f t="shared" si="13"/>
        <v>8369</v>
      </c>
      <c r="M31" s="1">
        <f ca="1" t="shared" si="14"/>
        <v>9293</v>
      </c>
      <c r="N31" s="1">
        <f ca="1" t="shared" si="15"/>
        <v>1185</v>
      </c>
      <c r="O31" s="1">
        <f t="shared" si="16"/>
        <v>10730</v>
      </c>
      <c r="P31" s="1">
        <f ca="1" t="shared" si="17"/>
        <v>11915</v>
      </c>
      <c r="Q31" s="1">
        <f ca="1" t="shared" si="18"/>
        <v>1516</v>
      </c>
      <c r="R31" s="1">
        <f t="shared" si="19"/>
        <v>13734</v>
      </c>
      <c r="S31" s="1">
        <f ca="1" t="shared" si="20"/>
        <v>15251</v>
      </c>
      <c r="W31" s="1">
        <v>29</v>
      </c>
      <c r="X31" s="1">
        <f ca="1" t="shared" si="34"/>
        <v>5957</v>
      </c>
      <c r="Y31" s="1">
        <f ca="1" t="shared" si="22"/>
        <v>2383</v>
      </c>
      <c r="Z31" s="1">
        <f ca="1" t="shared" si="23"/>
        <v>3574</v>
      </c>
      <c r="AA31" s="2">
        <f ca="1" t="shared" si="24"/>
        <v>596</v>
      </c>
      <c r="AB31" s="2">
        <f ca="1" t="shared" si="25"/>
        <v>894</v>
      </c>
      <c r="AD31" s="2">
        <f ca="1" t="shared" si="26"/>
        <v>2783</v>
      </c>
      <c r="AE31" s="2">
        <f ca="1" t="shared" si="27"/>
        <v>696</v>
      </c>
      <c r="AG31" s="2">
        <f ca="1" t="shared" si="28"/>
        <v>3574</v>
      </c>
      <c r="AH31" s="2">
        <f ca="1" t="shared" si="29"/>
        <v>894</v>
      </c>
      <c r="AJ31" s="2">
        <v>29</v>
      </c>
      <c r="AK31" s="126">
        <v>29000</v>
      </c>
      <c r="AL31" s="2">
        <f t="shared" si="30"/>
        <v>2900</v>
      </c>
      <c r="AM31" s="2">
        <f t="shared" si="31"/>
        <v>725</v>
      </c>
      <c r="AN31" s="2">
        <f t="shared" si="32"/>
        <v>193</v>
      </c>
      <c r="AO31" s="2">
        <f t="shared" si="33"/>
        <v>58</v>
      </c>
    </row>
    <row r="32" spans="1:41">
      <c r="A32" s="1">
        <v>30</v>
      </c>
      <c r="B32" s="153">
        <f ca="1">VLOOKUP(A32,装备基础值!$A$5:$L$154,12,0)</f>
        <v>569</v>
      </c>
      <c r="C32" s="153">
        <f>VLOOKUP(A32,装备强化表!$A$5:$M$154,13,0)</f>
        <v>4440</v>
      </c>
      <c r="D32" s="1">
        <f ca="1" t="shared" si="5"/>
        <v>5009</v>
      </c>
      <c r="E32" s="1">
        <f ca="1" t="shared" si="35"/>
        <v>711</v>
      </c>
      <c r="F32" s="1">
        <f t="shared" si="36"/>
        <v>5550</v>
      </c>
      <c r="G32" s="1">
        <f ca="1" t="shared" si="37"/>
        <v>6261</v>
      </c>
      <c r="H32" s="93">
        <f ca="1" t="shared" si="9"/>
        <v>881</v>
      </c>
      <c r="I32" s="93">
        <f t="shared" si="10"/>
        <v>6882</v>
      </c>
      <c r="J32" s="93">
        <f ca="1" t="shared" si="11"/>
        <v>7763</v>
      </c>
      <c r="K32" s="1">
        <f ca="1" t="shared" si="12"/>
        <v>1109</v>
      </c>
      <c r="L32" s="1">
        <f t="shared" si="13"/>
        <v>8658</v>
      </c>
      <c r="M32" s="1">
        <f ca="1" t="shared" si="14"/>
        <v>9767</v>
      </c>
      <c r="N32" s="1">
        <f ca="1" t="shared" si="15"/>
        <v>1422</v>
      </c>
      <c r="O32" s="1">
        <f t="shared" si="16"/>
        <v>11100</v>
      </c>
      <c r="P32" s="1">
        <f ca="1" t="shared" si="17"/>
        <v>12522</v>
      </c>
      <c r="Q32" s="1">
        <f ca="1" t="shared" si="18"/>
        <v>1820</v>
      </c>
      <c r="R32" s="1">
        <f t="shared" si="19"/>
        <v>14208</v>
      </c>
      <c r="S32" s="1">
        <f ca="1" t="shared" si="20"/>
        <v>16028</v>
      </c>
      <c r="W32" s="1">
        <v>30</v>
      </c>
      <c r="X32" s="1">
        <f ca="1">J32</f>
        <v>7763</v>
      </c>
      <c r="Y32" s="1">
        <f ca="1" t="shared" si="22"/>
        <v>3105</v>
      </c>
      <c r="Z32" s="1">
        <f ca="1" t="shared" si="23"/>
        <v>4658</v>
      </c>
      <c r="AA32" s="2">
        <f ca="1" t="shared" si="24"/>
        <v>776</v>
      </c>
      <c r="AB32" s="2">
        <f ca="1" t="shared" si="25"/>
        <v>1165</v>
      </c>
      <c r="AD32" s="2">
        <f ca="1" t="shared" si="26"/>
        <v>3505</v>
      </c>
      <c r="AE32" s="2">
        <f ca="1" t="shared" si="27"/>
        <v>876</v>
      </c>
      <c r="AG32" s="2">
        <f ca="1" t="shared" si="28"/>
        <v>4658</v>
      </c>
      <c r="AH32" s="2">
        <f ca="1" t="shared" si="29"/>
        <v>1165</v>
      </c>
      <c r="AJ32" s="2">
        <v>30</v>
      </c>
      <c r="AK32" s="126">
        <v>30000</v>
      </c>
      <c r="AL32" s="2">
        <f t="shared" si="30"/>
        <v>3000</v>
      </c>
      <c r="AM32" s="2">
        <f t="shared" si="31"/>
        <v>750</v>
      </c>
      <c r="AN32" s="2">
        <f t="shared" si="32"/>
        <v>200</v>
      </c>
      <c r="AO32" s="2">
        <f t="shared" si="33"/>
        <v>60</v>
      </c>
    </row>
    <row r="33" spans="1:41">
      <c r="A33" s="1">
        <v>31</v>
      </c>
      <c r="B33" s="153">
        <f ca="1">VLOOKUP(A33,装备基础值!$A$5:$L$154,12,0)</f>
        <v>569</v>
      </c>
      <c r="C33" s="153">
        <f>VLOOKUP(A33,装备强化表!$A$5:$M$154,13,0)</f>
        <v>4588</v>
      </c>
      <c r="D33" s="1">
        <f ca="1" t="shared" si="5"/>
        <v>5157</v>
      </c>
      <c r="E33" s="1">
        <f ca="1" t="shared" si="35"/>
        <v>711</v>
      </c>
      <c r="F33" s="1">
        <f t="shared" si="36"/>
        <v>5735</v>
      </c>
      <c r="G33" s="1">
        <f ca="1" t="shared" si="37"/>
        <v>6446</v>
      </c>
      <c r="H33" s="93">
        <f ca="1" t="shared" si="9"/>
        <v>881</v>
      </c>
      <c r="I33" s="93">
        <f t="shared" si="10"/>
        <v>7111</v>
      </c>
      <c r="J33" s="93">
        <f ca="1" t="shared" si="11"/>
        <v>7993</v>
      </c>
      <c r="K33" s="1">
        <f ca="1" t="shared" si="12"/>
        <v>1109</v>
      </c>
      <c r="L33" s="1">
        <f t="shared" si="13"/>
        <v>8946</v>
      </c>
      <c r="M33" s="1">
        <f ca="1" t="shared" si="14"/>
        <v>10056</v>
      </c>
      <c r="N33" s="1">
        <f ca="1" t="shared" si="15"/>
        <v>1422</v>
      </c>
      <c r="O33" s="1">
        <f t="shared" si="16"/>
        <v>11470</v>
      </c>
      <c r="P33" s="1">
        <f ca="1" t="shared" si="17"/>
        <v>12892</v>
      </c>
      <c r="Q33" s="1">
        <f ca="1" t="shared" si="18"/>
        <v>1820</v>
      </c>
      <c r="R33" s="1">
        <f t="shared" si="19"/>
        <v>14681</v>
      </c>
      <c r="S33" s="1">
        <f ca="1" t="shared" si="20"/>
        <v>16502</v>
      </c>
      <c r="W33" s="1">
        <v>31</v>
      </c>
      <c r="X33" s="1">
        <f ca="1" t="shared" ref="X33:X51" si="38">J33</f>
        <v>7993</v>
      </c>
      <c r="Y33" s="1">
        <f ca="1" t="shared" si="22"/>
        <v>3197</v>
      </c>
      <c r="Z33" s="1">
        <f ca="1" t="shared" si="23"/>
        <v>4796</v>
      </c>
      <c r="AA33" s="2">
        <f ca="1" t="shared" si="24"/>
        <v>799</v>
      </c>
      <c r="AB33" s="2">
        <f ca="1" t="shared" si="25"/>
        <v>1199</v>
      </c>
      <c r="AD33" s="2">
        <f ca="1" t="shared" si="26"/>
        <v>3597</v>
      </c>
      <c r="AE33" s="2">
        <f ca="1" t="shared" si="27"/>
        <v>899</v>
      </c>
      <c r="AG33" s="2">
        <f ca="1" t="shared" si="28"/>
        <v>4796</v>
      </c>
      <c r="AH33" s="2">
        <f ca="1" t="shared" si="29"/>
        <v>1199</v>
      </c>
      <c r="AJ33" s="2">
        <v>31</v>
      </c>
      <c r="AK33" s="126">
        <v>31000</v>
      </c>
      <c r="AL33" s="2">
        <f t="shared" si="30"/>
        <v>3100</v>
      </c>
      <c r="AM33" s="2">
        <f t="shared" si="31"/>
        <v>775</v>
      </c>
      <c r="AN33" s="2">
        <f t="shared" si="32"/>
        <v>206</v>
      </c>
      <c r="AO33" s="2">
        <f t="shared" si="33"/>
        <v>62</v>
      </c>
    </row>
    <row r="34" spans="1:41">
      <c r="A34" s="1">
        <v>32</v>
      </c>
      <c r="B34" s="153">
        <f ca="1">VLOOKUP(A34,装备基础值!$A$5:$L$154,12,0)</f>
        <v>569</v>
      </c>
      <c r="C34" s="153">
        <f>VLOOKUP(A34,装备强化表!$A$5:$M$154,13,0)</f>
        <v>4736</v>
      </c>
      <c r="D34" s="1">
        <f ca="1" t="shared" si="5"/>
        <v>5305</v>
      </c>
      <c r="E34" s="1">
        <f ca="1" t="shared" si="35"/>
        <v>711</v>
      </c>
      <c r="F34" s="1">
        <f t="shared" si="36"/>
        <v>5920</v>
      </c>
      <c r="G34" s="1">
        <f ca="1" t="shared" si="37"/>
        <v>6631</v>
      </c>
      <c r="H34" s="93">
        <f ca="1" t="shared" si="9"/>
        <v>881</v>
      </c>
      <c r="I34" s="93">
        <f t="shared" si="10"/>
        <v>7340</v>
      </c>
      <c r="J34" s="93">
        <f ca="1" t="shared" si="11"/>
        <v>8222</v>
      </c>
      <c r="K34" s="1">
        <f ca="1" t="shared" si="12"/>
        <v>1109</v>
      </c>
      <c r="L34" s="1">
        <f t="shared" si="13"/>
        <v>9235</v>
      </c>
      <c r="M34" s="1">
        <f ca="1" t="shared" si="14"/>
        <v>10344</v>
      </c>
      <c r="N34" s="1">
        <f ca="1" t="shared" si="15"/>
        <v>1422</v>
      </c>
      <c r="O34" s="1">
        <f t="shared" si="16"/>
        <v>11840</v>
      </c>
      <c r="P34" s="1">
        <f ca="1" t="shared" si="17"/>
        <v>13262</v>
      </c>
      <c r="Q34" s="1">
        <f ca="1" t="shared" si="18"/>
        <v>1820</v>
      </c>
      <c r="R34" s="1">
        <f t="shared" si="19"/>
        <v>15155</v>
      </c>
      <c r="S34" s="1">
        <f ca="1" t="shared" si="20"/>
        <v>16976</v>
      </c>
      <c r="W34" s="1">
        <v>32</v>
      </c>
      <c r="X34" s="1">
        <f ca="1" t="shared" si="38"/>
        <v>8222</v>
      </c>
      <c r="Y34" s="1">
        <f ca="1" t="shared" si="22"/>
        <v>3289</v>
      </c>
      <c r="Z34" s="1">
        <f ca="1" t="shared" si="23"/>
        <v>4933</v>
      </c>
      <c r="AA34" s="2">
        <f ca="1" t="shared" si="24"/>
        <v>822</v>
      </c>
      <c r="AB34" s="2">
        <f ca="1" t="shared" si="25"/>
        <v>1233</v>
      </c>
      <c r="AD34" s="2">
        <f ca="1" t="shared" si="26"/>
        <v>3689</v>
      </c>
      <c r="AE34" s="2">
        <f ca="1" t="shared" si="27"/>
        <v>922</v>
      </c>
      <c r="AG34" s="2">
        <f ca="1" t="shared" ref="AG34:AG65" si="39">Z34</f>
        <v>4933</v>
      </c>
      <c r="AH34" s="2">
        <f ca="1" t="shared" si="29"/>
        <v>1233</v>
      </c>
      <c r="AJ34" s="2">
        <v>32</v>
      </c>
      <c r="AK34" s="126">
        <v>32000</v>
      </c>
      <c r="AL34" s="2">
        <f t="shared" si="30"/>
        <v>3200</v>
      </c>
      <c r="AM34" s="2">
        <f t="shared" si="31"/>
        <v>800</v>
      </c>
      <c r="AN34" s="2">
        <f t="shared" si="32"/>
        <v>213</v>
      </c>
      <c r="AO34" s="2">
        <f t="shared" si="33"/>
        <v>64</v>
      </c>
    </row>
    <row r="35" spans="1:41">
      <c r="A35" s="1">
        <v>33</v>
      </c>
      <c r="B35" s="153">
        <f ca="1">VLOOKUP(A35,装备基础值!$A$5:$L$154,12,0)</f>
        <v>569</v>
      </c>
      <c r="C35" s="153">
        <f>VLOOKUP(A35,装备强化表!$A$5:$M$154,13,0)</f>
        <v>4884</v>
      </c>
      <c r="D35" s="1">
        <f ca="1" t="shared" si="5"/>
        <v>5453</v>
      </c>
      <c r="E35" s="1">
        <f ca="1" t="shared" si="35"/>
        <v>711</v>
      </c>
      <c r="F35" s="1">
        <f t="shared" si="36"/>
        <v>6105</v>
      </c>
      <c r="G35" s="1">
        <f ca="1" t="shared" si="37"/>
        <v>6816</v>
      </c>
      <c r="H35" s="93">
        <f ca="1" t="shared" si="9"/>
        <v>881</v>
      </c>
      <c r="I35" s="93">
        <f t="shared" si="10"/>
        <v>7570</v>
      </c>
      <c r="J35" s="93">
        <f ca="1" t="shared" si="11"/>
        <v>8452</v>
      </c>
      <c r="K35" s="1">
        <f ca="1" t="shared" si="12"/>
        <v>1109</v>
      </c>
      <c r="L35" s="1">
        <f t="shared" si="13"/>
        <v>9523</v>
      </c>
      <c r="M35" s="1">
        <f ca="1" t="shared" si="14"/>
        <v>10633</v>
      </c>
      <c r="N35" s="1">
        <f ca="1" t="shared" si="15"/>
        <v>1422</v>
      </c>
      <c r="O35" s="1">
        <f t="shared" si="16"/>
        <v>12210</v>
      </c>
      <c r="P35" s="1">
        <f ca="1" t="shared" si="17"/>
        <v>13632</v>
      </c>
      <c r="Q35" s="1">
        <f ca="1" t="shared" si="18"/>
        <v>1820</v>
      </c>
      <c r="R35" s="1">
        <f t="shared" si="19"/>
        <v>15628</v>
      </c>
      <c r="S35" s="1">
        <f ca="1" t="shared" si="20"/>
        <v>17449</v>
      </c>
      <c r="W35" s="1">
        <v>33</v>
      </c>
      <c r="X35" s="1">
        <f ca="1" t="shared" si="38"/>
        <v>8452</v>
      </c>
      <c r="Y35" s="1">
        <f ca="1" t="shared" si="22"/>
        <v>3381</v>
      </c>
      <c r="Z35" s="1">
        <f ca="1" t="shared" si="23"/>
        <v>5071</v>
      </c>
      <c r="AA35" s="2">
        <f ca="1" t="shared" si="24"/>
        <v>845</v>
      </c>
      <c r="AB35" s="2">
        <f ca="1" t="shared" si="25"/>
        <v>1268</v>
      </c>
      <c r="AD35" s="2">
        <f ca="1" t="shared" si="26"/>
        <v>3781</v>
      </c>
      <c r="AE35" s="2">
        <f ca="1" t="shared" si="27"/>
        <v>945</v>
      </c>
      <c r="AG35" s="2">
        <f ca="1" t="shared" si="39"/>
        <v>5071</v>
      </c>
      <c r="AH35" s="2">
        <f ca="1" t="shared" si="29"/>
        <v>1268</v>
      </c>
      <c r="AJ35" s="2">
        <v>33</v>
      </c>
      <c r="AK35" s="126">
        <v>33000</v>
      </c>
      <c r="AL35" s="2">
        <f t="shared" si="30"/>
        <v>3300</v>
      </c>
      <c r="AM35" s="2">
        <f t="shared" si="31"/>
        <v>825</v>
      </c>
      <c r="AN35" s="2">
        <f t="shared" si="32"/>
        <v>220</v>
      </c>
      <c r="AO35" s="2">
        <f t="shared" si="33"/>
        <v>66</v>
      </c>
    </row>
    <row r="36" spans="1:41">
      <c r="A36" s="1">
        <v>34</v>
      </c>
      <c r="B36" s="153">
        <f ca="1">VLOOKUP(A36,装备基础值!$A$5:$L$154,12,0)</f>
        <v>569</v>
      </c>
      <c r="C36" s="153">
        <f>VLOOKUP(A36,装备强化表!$A$5:$M$154,13,0)</f>
        <v>5032</v>
      </c>
      <c r="D36" s="1">
        <f ca="1" t="shared" si="5"/>
        <v>5601</v>
      </c>
      <c r="E36" s="1">
        <f ca="1" t="shared" si="35"/>
        <v>711</v>
      </c>
      <c r="F36" s="1">
        <f t="shared" si="36"/>
        <v>6290</v>
      </c>
      <c r="G36" s="1">
        <f ca="1" t="shared" si="37"/>
        <v>7001</v>
      </c>
      <c r="H36" s="93">
        <f ca="1" t="shared" si="9"/>
        <v>881</v>
      </c>
      <c r="I36" s="93">
        <f t="shared" si="10"/>
        <v>7799</v>
      </c>
      <c r="J36" s="93">
        <f ca="1" t="shared" si="11"/>
        <v>8681</v>
      </c>
      <c r="K36" s="1">
        <f ca="1" t="shared" si="12"/>
        <v>1109</v>
      </c>
      <c r="L36" s="1">
        <f t="shared" si="13"/>
        <v>9812</v>
      </c>
      <c r="M36" s="1">
        <f ca="1" t="shared" si="14"/>
        <v>10921</v>
      </c>
      <c r="N36" s="1">
        <f ca="1" t="shared" si="15"/>
        <v>1422</v>
      </c>
      <c r="O36" s="1">
        <f t="shared" si="16"/>
        <v>12580</v>
      </c>
      <c r="P36" s="1">
        <f ca="1" t="shared" si="17"/>
        <v>14002</v>
      </c>
      <c r="Q36" s="1">
        <f ca="1" t="shared" si="18"/>
        <v>1820</v>
      </c>
      <c r="R36" s="1">
        <f t="shared" si="19"/>
        <v>16102</v>
      </c>
      <c r="S36" s="1">
        <f ca="1" t="shared" si="20"/>
        <v>17923</v>
      </c>
      <c r="W36" s="1">
        <v>34</v>
      </c>
      <c r="X36" s="1">
        <f ca="1" t="shared" si="38"/>
        <v>8681</v>
      </c>
      <c r="Y36" s="1">
        <f ca="1" t="shared" ref="Y36:Y67" si="40">ROUND(X36*$Y$2,0)</f>
        <v>3472</v>
      </c>
      <c r="Z36" s="1">
        <f ca="1" t="shared" ref="Z36:Z67" si="41">ROUND(X36*$Z$2,0)</f>
        <v>5209</v>
      </c>
      <c r="AA36" s="2">
        <f ca="1" t="shared" ref="AA36:AA67" si="42">ROUND(Y36/4,0)</f>
        <v>868</v>
      </c>
      <c r="AB36" s="2">
        <f ca="1" t="shared" ref="AB36:AB67" si="43">ROUND(Z36/4,0)</f>
        <v>1302</v>
      </c>
      <c r="AD36" s="2">
        <f ca="1" t="shared" ref="AD36:AD67" si="44">Y36+400</f>
        <v>3872</v>
      </c>
      <c r="AE36" s="2">
        <f ca="1" t="shared" ref="AE36:AE67" si="45">AA36+100</f>
        <v>968</v>
      </c>
      <c r="AG36" s="2">
        <f ca="1" t="shared" si="39"/>
        <v>5209</v>
      </c>
      <c r="AH36" s="2">
        <f ca="1" t="shared" ref="AH36:AH67" si="46">AB36</f>
        <v>1302</v>
      </c>
      <c r="AJ36" s="2">
        <v>34</v>
      </c>
      <c r="AK36" s="126">
        <v>34000</v>
      </c>
      <c r="AL36" s="2">
        <f t="shared" ref="AL36:AL67" si="47">INT(AK36/$AL$2)</f>
        <v>3400</v>
      </c>
      <c r="AM36" s="2">
        <f t="shared" ref="AM36:AM67" si="48">INT(AK36/$AM$2)</f>
        <v>850</v>
      </c>
      <c r="AN36" s="2">
        <f t="shared" ref="AN36:AN67" si="49">INT(AK36/$AN$2)</f>
        <v>226</v>
      </c>
      <c r="AO36" s="2">
        <f t="shared" ref="AO36:AO67" si="50">INT(AK36/$AO$2)</f>
        <v>68</v>
      </c>
    </row>
    <row r="37" spans="1:41">
      <c r="A37" s="1">
        <v>35</v>
      </c>
      <c r="B37" s="153">
        <f ca="1">VLOOKUP(A37,装备基础值!$A$5:$L$154,12,0)</f>
        <v>664</v>
      </c>
      <c r="C37" s="153">
        <f>VLOOKUP(A37,装备强化表!$A$5:$M$154,13,0)</f>
        <v>5180</v>
      </c>
      <c r="D37" s="1">
        <f ca="1" t="shared" si="5"/>
        <v>5844</v>
      </c>
      <c r="E37" s="1">
        <f ca="1" t="shared" si="35"/>
        <v>830</v>
      </c>
      <c r="F37" s="1">
        <f t="shared" si="36"/>
        <v>6475</v>
      </c>
      <c r="G37" s="1">
        <f ca="1" t="shared" si="37"/>
        <v>7305</v>
      </c>
      <c r="H37" s="93">
        <f ca="1" t="shared" si="9"/>
        <v>1029</v>
      </c>
      <c r="I37" s="93">
        <f t="shared" si="10"/>
        <v>8029</v>
      </c>
      <c r="J37" s="93">
        <f ca="1" t="shared" si="11"/>
        <v>9058</v>
      </c>
      <c r="K37" s="1">
        <f ca="1" t="shared" si="12"/>
        <v>1294</v>
      </c>
      <c r="L37" s="1">
        <f t="shared" si="13"/>
        <v>10101</v>
      </c>
      <c r="M37" s="1">
        <f ca="1" t="shared" si="14"/>
        <v>11395</v>
      </c>
      <c r="N37" s="1">
        <f ca="1" t="shared" si="15"/>
        <v>1660</v>
      </c>
      <c r="O37" s="1">
        <f t="shared" si="16"/>
        <v>12950</v>
      </c>
      <c r="P37" s="1">
        <f ca="1" t="shared" si="17"/>
        <v>14610</v>
      </c>
      <c r="Q37" s="1">
        <f ca="1" t="shared" si="18"/>
        <v>2124</v>
      </c>
      <c r="R37" s="1">
        <f t="shared" si="19"/>
        <v>16576</v>
      </c>
      <c r="S37" s="1">
        <f ca="1" t="shared" si="20"/>
        <v>18700</v>
      </c>
      <c r="W37" s="1">
        <v>35</v>
      </c>
      <c r="X37" s="1">
        <f ca="1" t="shared" si="38"/>
        <v>9058</v>
      </c>
      <c r="Y37" s="1">
        <f ca="1" t="shared" si="40"/>
        <v>3623</v>
      </c>
      <c r="Z37" s="1">
        <f ca="1" t="shared" si="41"/>
        <v>5435</v>
      </c>
      <c r="AA37" s="2">
        <f ca="1" t="shared" si="42"/>
        <v>906</v>
      </c>
      <c r="AB37" s="2">
        <f ca="1" t="shared" si="43"/>
        <v>1359</v>
      </c>
      <c r="AD37" s="2">
        <f ca="1" t="shared" si="44"/>
        <v>4023</v>
      </c>
      <c r="AE37" s="2">
        <f ca="1" t="shared" si="45"/>
        <v>1006</v>
      </c>
      <c r="AG37" s="2">
        <f ca="1" t="shared" si="39"/>
        <v>5435</v>
      </c>
      <c r="AH37" s="2">
        <f ca="1" t="shared" si="46"/>
        <v>1359</v>
      </c>
      <c r="AJ37" s="2">
        <v>35</v>
      </c>
      <c r="AK37" s="126">
        <v>35000</v>
      </c>
      <c r="AL37" s="2">
        <f t="shared" si="47"/>
        <v>3500</v>
      </c>
      <c r="AM37" s="2">
        <f t="shared" si="48"/>
        <v>875</v>
      </c>
      <c r="AN37" s="2">
        <f t="shared" si="49"/>
        <v>233</v>
      </c>
      <c r="AO37" s="2">
        <f t="shared" si="50"/>
        <v>70</v>
      </c>
    </row>
    <row r="38" spans="1:41">
      <c r="A38" s="1">
        <v>36</v>
      </c>
      <c r="B38" s="153">
        <f ca="1">VLOOKUP(A38,装备基础值!$A$5:$L$154,12,0)</f>
        <v>664</v>
      </c>
      <c r="C38" s="153">
        <f>VLOOKUP(A38,装备强化表!$A$5:$M$154,13,0)</f>
        <v>5328</v>
      </c>
      <c r="D38" s="1">
        <f ca="1" t="shared" si="5"/>
        <v>5992</v>
      </c>
      <c r="E38" s="1">
        <f ca="1" t="shared" si="35"/>
        <v>830</v>
      </c>
      <c r="F38" s="1">
        <f t="shared" si="36"/>
        <v>6660</v>
      </c>
      <c r="G38" s="1">
        <f ca="1" t="shared" si="37"/>
        <v>7490</v>
      </c>
      <c r="H38" s="93">
        <f ca="1" t="shared" si="9"/>
        <v>1029</v>
      </c>
      <c r="I38" s="93">
        <f t="shared" si="10"/>
        <v>8258</v>
      </c>
      <c r="J38" s="93">
        <f ca="1" t="shared" si="11"/>
        <v>9287</v>
      </c>
      <c r="K38" s="1">
        <f ca="1" t="shared" si="12"/>
        <v>1294</v>
      </c>
      <c r="L38" s="1">
        <f t="shared" si="13"/>
        <v>10389</v>
      </c>
      <c r="M38" s="1">
        <f ca="1" t="shared" si="14"/>
        <v>11684</v>
      </c>
      <c r="N38" s="1">
        <f ca="1" t="shared" si="15"/>
        <v>1660</v>
      </c>
      <c r="O38" s="1">
        <f t="shared" si="16"/>
        <v>13320</v>
      </c>
      <c r="P38" s="1">
        <f ca="1" t="shared" si="17"/>
        <v>14980</v>
      </c>
      <c r="Q38" s="1">
        <f ca="1" t="shared" si="18"/>
        <v>2124</v>
      </c>
      <c r="R38" s="1">
        <f t="shared" si="19"/>
        <v>17049</v>
      </c>
      <c r="S38" s="1">
        <f ca="1" t="shared" si="20"/>
        <v>19174</v>
      </c>
      <c r="W38" s="1">
        <v>36</v>
      </c>
      <c r="X38" s="1">
        <f ca="1" t="shared" si="38"/>
        <v>9287</v>
      </c>
      <c r="Y38" s="1">
        <f ca="1" t="shared" si="40"/>
        <v>3715</v>
      </c>
      <c r="Z38" s="1">
        <f ca="1" t="shared" si="41"/>
        <v>5572</v>
      </c>
      <c r="AA38" s="2">
        <f ca="1" t="shared" si="42"/>
        <v>929</v>
      </c>
      <c r="AB38" s="2">
        <f ca="1" t="shared" si="43"/>
        <v>1393</v>
      </c>
      <c r="AD38" s="2">
        <f ca="1" t="shared" si="44"/>
        <v>4115</v>
      </c>
      <c r="AE38" s="2">
        <f ca="1" t="shared" si="45"/>
        <v>1029</v>
      </c>
      <c r="AG38" s="2">
        <f ca="1" t="shared" si="39"/>
        <v>5572</v>
      </c>
      <c r="AH38" s="2">
        <f ca="1" t="shared" si="46"/>
        <v>1393</v>
      </c>
      <c r="AJ38" s="2">
        <v>36</v>
      </c>
      <c r="AK38" s="126">
        <v>36000</v>
      </c>
      <c r="AL38" s="2">
        <f t="shared" si="47"/>
        <v>3600</v>
      </c>
      <c r="AM38" s="2">
        <f t="shared" si="48"/>
        <v>900</v>
      </c>
      <c r="AN38" s="2">
        <f t="shared" si="49"/>
        <v>240</v>
      </c>
      <c r="AO38" s="2">
        <f t="shared" si="50"/>
        <v>72</v>
      </c>
    </row>
    <row r="39" spans="1:41">
      <c r="A39" s="1">
        <v>37</v>
      </c>
      <c r="B39" s="153">
        <f ca="1">VLOOKUP(A39,装备基础值!$A$5:$L$154,12,0)</f>
        <v>664</v>
      </c>
      <c r="C39" s="153">
        <f>VLOOKUP(A39,装备强化表!$A$5:$M$154,13,0)</f>
        <v>5476</v>
      </c>
      <c r="D39" s="1">
        <f ca="1" t="shared" si="5"/>
        <v>6140</v>
      </c>
      <c r="E39" s="1">
        <f ca="1" t="shared" si="35"/>
        <v>830</v>
      </c>
      <c r="F39" s="1">
        <f t="shared" si="36"/>
        <v>6845</v>
      </c>
      <c r="G39" s="1">
        <f ca="1" t="shared" si="37"/>
        <v>7675</v>
      </c>
      <c r="H39" s="93">
        <f ca="1" t="shared" si="9"/>
        <v>1029</v>
      </c>
      <c r="I39" s="93">
        <f t="shared" si="10"/>
        <v>8487</v>
      </c>
      <c r="J39" s="93">
        <f ca="1" t="shared" si="11"/>
        <v>9517</v>
      </c>
      <c r="K39" s="1">
        <f ca="1" t="shared" si="12"/>
        <v>1294</v>
      </c>
      <c r="L39" s="1">
        <f t="shared" si="13"/>
        <v>10678</v>
      </c>
      <c r="M39" s="1">
        <f ca="1" t="shared" si="14"/>
        <v>11973</v>
      </c>
      <c r="N39" s="1">
        <f ca="1" t="shared" si="15"/>
        <v>1660</v>
      </c>
      <c r="O39" s="1">
        <f t="shared" si="16"/>
        <v>13690</v>
      </c>
      <c r="P39" s="1">
        <f ca="1" t="shared" si="17"/>
        <v>15350</v>
      </c>
      <c r="Q39" s="1">
        <f ca="1" t="shared" si="18"/>
        <v>2124</v>
      </c>
      <c r="R39" s="1">
        <f t="shared" si="19"/>
        <v>17523</v>
      </c>
      <c r="S39" s="1">
        <f ca="1" t="shared" si="20"/>
        <v>19648</v>
      </c>
      <c r="W39" s="1">
        <v>37</v>
      </c>
      <c r="X39" s="1">
        <f ca="1" t="shared" si="38"/>
        <v>9517</v>
      </c>
      <c r="Y39" s="1">
        <f ca="1" t="shared" si="40"/>
        <v>3807</v>
      </c>
      <c r="Z39" s="1">
        <f ca="1" t="shared" si="41"/>
        <v>5710</v>
      </c>
      <c r="AA39" s="2">
        <f ca="1" t="shared" si="42"/>
        <v>952</v>
      </c>
      <c r="AB39" s="2">
        <f ca="1" t="shared" si="43"/>
        <v>1428</v>
      </c>
      <c r="AD39" s="2">
        <f ca="1" t="shared" si="44"/>
        <v>4207</v>
      </c>
      <c r="AE39" s="2">
        <f ca="1" t="shared" si="45"/>
        <v>1052</v>
      </c>
      <c r="AG39" s="2">
        <f ca="1" t="shared" si="39"/>
        <v>5710</v>
      </c>
      <c r="AH39" s="2">
        <f ca="1" t="shared" si="46"/>
        <v>1428</v>
      </c>
      <c r="AJ39" s="2">
        <v>37</v>
      </c>
      <c r="AK39" s="126">
        <v>37000</v>
      </c>
      <c r="AL39" s="2">
        <f t="shared" si="47"/>
        <v>3700</v>
      </c>
      <c r="AM39" s="2">
        <f t="shared" si="48"/>
        <v>925</v>
      </c>
      <c r="AN39" s="2">
        <f t="shared" si="49"/>
        <v>246</v>
      </c>
      <c r="AO39" s="2">
        <f t="shared" si="50"/>
        <v>74</v>
      </c>
    </row>
    <row r="40" spans="1:41">
      <c r="A40" s="1">
        <v>38</v>
      </c>
      <c r="B40" s="153">
        <f ca="1">VLOOKUP(A40,装备基础值!$A$5:$L$154,12,0)</f>
        <v>664</v>
      </c>
      <c r="C40" s="153">
        <f>VLOOKUP(A40,装备强化表!$A$5:$M$154,13,0)</f>
        <v>5624</v>
      </c>
      <c r="D40" s="1">
        <f ca="1" t="shared" si="5"/>
        <v>6288</v>
      </c>
      <c r="E40" s="1">
        <f ca="1" t="shared" si="35"/>
        <v>830</v>
      </c>
      <c r="F40" s="1">
        <f t="shared" si="36"/>
        <v>7030</v>
      </c>
      <c r="G40" s="1">
        <f ca="1" t="shared" si="37"/>
        <v>7860</v>
      </c>
      <c r="H40" s="93">
        <f ca="1" t="shared" si="9"/>
        <v>1029</v>
      </c>
      <c r="I40" s="93">
        <f t="shared" si="10"/>
        <v>8717</v>
      </c>
      <c r="J40" s="93">
        <f ca="1" t="shared" si="11"/>
        <v>9746</v>
      </c>
      <c r="K40" s="1">
        <f ca="1" t="shared" si="12"/>
        <v>1294</v>
      </c>
      <c r="L40" s="1">
        <f t="shared" si="13"/>
        <v>10966</v>
      </c>
      <c r="M40" s="1">
        <f ca="1" t="shared" si="14"/>
        <v>12261</v>
      </c>
      <c r="N40" s="1">
        <f ca="1" t="shared" si="15"/>
        <v>1660</v>
      </c>
      <c r="O40" s="1">
        <f t="shared" si="16"/>
        <v>14060</v>
      </c>
      <c r="P40" s="1">
        <f ca="1" t="shared" si="17"/>
        <v>15720</v>
      </c>
      <c r="Q40" s="1">
        <f ca="1" t="shared" si="18"/>
        <v>2124</v>
      </c>
      <c r="R40" s="1">
        <f t="shared" si="19"/>
        <v>17996</v>
      </c>
      <c r="S40" s="1">
        <f ca="1" t="shared" si="20"/>
        <v>20121</v>
      </c>
      <c r="W40" s="1">
        <v>38</v>
      </c>
      <c r="X40" s="1">
        <f ca="1" t="shared" si="38"/>
        <v>9746</v>
      </c>
      <c r="Y40" s="1">
        <f ca="1" t="shared" si="40"/>
        <v>3898</v>
      </c>
      <c r="Z40" s="1">
        <f ca="1" t="shared" si="41"/>
        <v>5848</v>
      </c>
      <c r="AA40" s="2">
        <f ca="1" t="shared" si="42"/>
        <v>975</v>
      </c>
      <c r="AB40" s="2">
        <f ca="1" t="shared" si="43"/>
        <v>1462</v>
      </c>
      <c r="AD40" s="2">
        <f ca="1" t="shared" si="44"/>
        <v>4298</v>
      </c>
      <c r="AE40" s="2">
        <f ca="1" t="shared" si="45"/>
        <v>1075</v>
      </c>
      <c r="AG40" s="2">
        <f ca="1" t="shared" si="39"/>
        <v>5848</v>
      </c>
      <c r="AH40" s="2">
        <f ca="1" t="shared" si="46"/>
        <v>1462</v>
      </c>
      <c r="AJ40" s="2">
        <v>38</v>
      </c>
      <c r="AK40" s="126">
        <v>38000</v>
      </c>
      <c r="AL40" s="2">
        <f t="shared" si="47"/>
        <v>3800</v>
      </c>
      <c r="AM40" s="2">
        <f t="shared" si="48"/>
        <v>950</v>
      </c>
      <c r="AN40" s="2">
        <f t="shared" si="49"/>
        <v>253</v>
      </c>
      <c r="AO40" s="2">
        <f t="shared" si="50"/>
        <v>76</v>
      </c>
    </row>
    <row r="41" spans="1:41">
      <c r="A41" s="1">
        <v>39</v>
      </c>
      <c r="B41" s="153">
        <f ca="1">VLOOKUP(A41,装备基础值!$A$5:$L$154,12,0)</f>
        <v>664</v>
      </c>
      <c r="C41" s="153">
        <f>VLOOKUP(A41,装备强化表!$A$5:$M$154,13,0)</f>
        <v>5772</v>
      </c>
      <c r="D41" s="1">
        <f ca="1" t="shared" si="5"/>
        <v>6436</v>
      </c>
      <c r="E41" s="1">
        <f ca="1" t="shared" si="35"/>
        <v>830</v>
      </c>
      <c r="F41" s="1">
        <f t="shared" si="36"/>
        <v>7215</v>
      </c>
      <c r="G41" s="1">
        <f ca="1" t="shared" si="37"/>
        <v>8045</v>
      </c>
      <c r="H41" s="93">
        <f ca="1" t="shared" si="9"/>
        <v>1029</v>
      </c>
      <c r="I41" s="93">
        <f t="shared" si="10"/>
        <v>8946</v>
      </c>
      <c r="J41" s="93">
        <f ca="1" t="shared" si="11"/>
        <v>9975</v>
      </c>
      <c r="K41" s="1">
        <f ca="1" t="shared" si="12"/>
        <v>1294</v>
      </c>
      <c r="L41" s="1">
        <f t="shared" si="13"/>
        <v>11255</v>
      </c>
      <c r="M41" s="1">
        <f ca="1" t="shared" si="14"/>
        <v>12550</v>
      </c>
      <c r="N41" s="1">
        <f ca="1" t="shared" si="15"/>
        <v>1660</v>
      </c>
      <c r="O41" s="1">
        <f t="shared" si="16"/>
        <v>14430</v>
      </c>
      <c r="P41" s="1">
        <f ca="1" t="shared" si="17"/>
        <v>16090</v>
      </c>
      <c r="Q41" s="1">
        <f ca="1" t="shared" si="18"/>
        <v>2124</v>
      </c>
      <c r="R41" s="1">
        <f t="shared" si="19"/>
        <v>18470</v>
      </c>
      <c r="S41" s="1">
        <f ca="1" t="shared" si="20"/>
        <v>20595</v>
      </c>
      <c r="W41" s="1">
        <v>39</v>
      </c>
      <c r="X41" s="1">
        <f ca="1" t="shared" si="38"/>
        <v>9975</v>
      </c>
      <c r="Y41" s="1">
        <f ca="1" t="shared" si="40"/>
        <v>3990</v>
      </c>
      <c r="Z41" s="1">
        <f ca="1" t="shared" si="41"/>
        <v>5985</v>
      </c>
      <c r="AA41" s="2">
        <f ca="1" t="shared" si="42"/>
        <v>998</v>
      </c>
      <c r="AB41" s="2">
        <f ca="1" t="shared" si="43"/>
        <v>1496</v>
      </c>
      <c r="AD41" s="2">
        <f ca="1" t="shared" si="44"/>
        <v>4390</v>
      </c>
      <c r="AE41" s="2">
        <f ca="1" t="shared" si="45"/>
        <v>1098</v>
      </c>
      <c r="AG41" s="2">
        <f ca="1" t="shared" si="39"/>
        <v>5985</v>
      </c>
      <c r="AH41" s="2">
        <f ca="1" t="shared" si="46"/>
        <v>1496</v>
      </c>
      <c r="AJ41" s="2">
        <v>39</v>
      </c>
      <c r="AK41" s="126">
        <v>39000</v>
      </c>
      <c r="AL41" s="2">
        <f t="shared" si="47"/>
        <v>3900</v>
      </c>
      <c r="AM41" s="2">
        <f t="shared" si="48"/>
        <v>975</v>
      </c>
      <c r="AN41" s="2">
        <f t="shared" si="49"/>
        <v>260</v>
      </c>
      <c r="AO41" s="2">
        <f t="shared" si="50"/>
        <v>78</v>
      </c>
    </row>
    <row r="42" spans="1:41">
      <c r="A42" s="1">
        <v>40</v>
      </c>
      <c r="B42" s="153">
        <f ca="1">VLOOKUP(A42,装备基础值!$A$5:$L$154,12,0)</f>
        <v>759</v>
      </c>
      <c r="C42" s="153">
        <f>VLOOKUP(A42,装备强化表!$A$5:$M$154,13,0)</f>
        <v>5920</v>
      </c>
      <c r="D42" s="1">
        <f ca="1" t="shared" si="5"/>
        <v>6679</v>
      </c>
      <c r="E42" s="1">
        <f ca="1" t="shared" si="35"/>
        <v>948</v>
      </c>
      <c r="F42" s="1">
        <f t="shared" si="36"/>
        <v>7400</v>
      </c>
      <c r="G42" s="1">
        <f ca="1" t="shared" si="37"/>
        <v>8348</v>
      </c>
      <c r="H42" s="93">
        <f ca="1" t="shared" si="9"/>
        <v>1176</v>
      </c>
      <c r="I42" s="93">
        <f t="shared" si="10"/>
        <v>9176</v>
      </c>
      <c r="J42" s="93">
        <f ca="1" t="shared" si="11"/>
        <v>10352</v>
      </c>
      <c r="K42" s="1">
        <f ca="1" t="shared" si="12"/>
        <v>1480</v>
      </c>
      <c r="L42" s="1">
        <f t="shared" si="13"/>
        <v>11544</v>
      </c>
      <c r="M42" s="1">
        <f ca="1" t="shared" si="14"/>
        <v>13024</v>
      </c>
      <c r="N42" s="1">
        <f ca="1" t="shared" si="15"/>
        <v>1897</v>
      </c>
      <c r="O42" s="1">
        <f t="shared" si="16"/>
        <v>14800</v>
      </c>
      <c r="P42" s="1">
        <f ca="1" t="shared" si="17"/>
        <v>16697</v>
      </c>
      <c r="Q42" s="1">
        <f ca="1" t="shared" si="18"/>
        <v>2428</v>
      </c>
      <c r="R42" s="1">
        <f t="shared" si="19"/>
        <v>18944</v>
      </c>
      <c r="S42" s="1">
        <f ca="1" t="shared" si="20"/>
        <v>21372</v>
      </c>
      <c r="W42" s="1">
        <v>40</v>
      </c>
      <c r="X42" s="1">
        <f ca="1" t="shared" si="38"/>
        <v>10352</v>
      </c>
      <c r="Y42" s="1">
        <f ca="1" t="shared" si="40"/>
        <v>4141</v>
      </c>
      <c r="Z42" s="1">
        <f ca="1" t="shared" si="41"/>
        <v>6211</v>
      </c>
      <c r="AA42" s="2">
        <f ca="1" t="shared" si="42"/>
        <v>1035</v>
      </c>
      <c r="AB42" s="2">
        <f ca="1" t="shared" si="43"/>
        <v>1553</v>
      </c>
      <c r="AD42" s="2">
        <f ca="1" t="shared" si="44"/>
        <v>4541</v>
      </c>
      <c r="AE42" s="2">
        <f ca="1" t="shared" si="45"/>
        <v>1135</v>
      </c>
      <c r="AG42" s="2">
        <f ca="1" t="shared" si="39"/>
        <v>6211</v>
      </c>
      <c r="AH42" s="2">
        <f ca="1" t="shared" si="46"/>
        <v>1553</v>
      </c>
      <c r="AJ42" s="2">
        <v>40</v>
      </c>
      <c r="AK42" s="126">
        <v>40000</v>
      </c>
      <c r="AL42" s="2">
        <f t="shared" si="47"/>
        <v>4000</v>
      </c>
      <c r="AM42" s="2">
        <f t="shared" si="48"/>
        <v>1000</v>
      </c>
      <c r="AN42" s="2">
        <f t="shared" si="49"/>
        <v>266</v>
      </c>
      <c r="AO42" s="2">
        <f t="shared" si="50"/>
        <v>80</v>
      </c>
    </row>
    <row r="43" spans="1:41">
      <c r="A43" s="1">
        <v>41</v>
      </c>
      <c r="B43" s="153">
        <f ca="1">VLOOKUP(A43,装备基础值!$A$5:$L$154,12,0)</f>
        <v>759</v>
      </c>
      <c r="C43" s="153">
        <f>VLOOKUP(A43,装备强化表!$A$5:$M$154,13,0)</f>
        <v>6068</v>
      </c>
      <c r="D43" s="1">
        <f ca="1" t="shared" si="5"/>
        <v>6827</v>
      </c>
      <c r="E43" s="1">
        <f ca="1" t="shared" si="35"/>
        <v>948</v>
      </c>
      <c r="F43" s="1">
        <f t="shared" si="36"/>
        <v>7585</v>
      </c>
      <c r="G43" s="1">
        <f ca="1" t="shared" si="37"/>
        <v>8533</v>
      </c>
      <c r="H43" s="93">
        <f ca="1" t="shared" si="9"/>
        <v>1176</v>
      </c>
      <c r="I43" s="93">
        <f t="shared" si="10"/>
        <v>9405</v>
      </c>
      <c r="J43" s="93">
        <f ca="1" t="shared" si="11"/>
        <v>10581</v>
      </c>
      <c r="K43" s="1">
        <f ca="1" t="shared" si="12"/>
        <v>1480</v>
      </c>
      <c r="L43" s="1">
        <f t="shared" si="13"/>
        <v>11832</v>
      </c>
      <c r="M43" s="1">
        <f ca="1" t="shared" si="14"/>
        <v>13312</v>
      </c>
      <c r="N43" s="1">
        <f ca="1" t="shared" si="15"/>
        <v>1897</v>
      </c>
      <c r="O43" s="1">
        <f t="shared" si="16"/>
        <v>15170</v>
      </c>
      <c r="P43" s="1">
        <f ca="1" t="shared" si="17"/>
        <v>17067</v>
      </c>
      <c r="Q43" s="1">
        <f ca="1" t="shared" si="18"/>
        <v>2428</v>
      </c>
      <c r="R43" s="1">
        <f t="shared" si="19"/>
        <v>19417</v>
      </c>
      <c r="S43" s="1">
        <f ca="1" t="shared" si="20"/>
        <v>21846</v>
      </c>
      <c r="W43" s="1">
        <v>41</v>
      </c>
      <c r="X43" s="1">
        <f ca="1" t="shared" si="38"/>
        <v>10581</v>
      </c>
      <c r="Y43" s="1">
        <f ca="1" t="shared" si="40"/>
        <v>4232</v>
      </c>
      <c r="Z43" s="1">
        <f ca="1" t="shared" si="41"/>
        <v>6349</v>
      </c>
      <c r="AA43" s="2">
        <f ca="1" t="shared" si="42"/>
        <v>1058</v>
      </c>
      <c r="AB43" s="2">
        <f ca="1" t="shared" si="43"/>
        <v>1587</v>
      </c>
      <c r="AD43" s="2">
        <f ca="1" t="shared" si="44"/>
        <v>4632</v>
      </c>
      <c r="AE43" s="2">
        <f ca="1" t="shared" si="45"/>
        <v>1158</v>
      </c>
      <c r="AG43" s="2">
        <f ca="1" t="shared" si="39"/>
        <v>6349</v>
      </c>
      <c r="AH43" s="2">
        <f ca="1" t="shared" si="46"/>
        <v>1587</v>
      </c>
      <c r="AJ43" s="2">
        <v>41</v>
      </c>
      <c r="AK43" s="126">
        <v>41000</v>
      </c>
      <c r="AL43" s="2">
        <f t="shared" si="47"/>
        <v>4100</v>
      </c>
      <c r="AM43" s="2">
        <f t="shared" si="48"/>
        <v>1025</v>
      </c>
      <c r="AN43" s="2">
        <f t="shared" si="49"/>
        <v>273</v>
      </c>
      <c r="AO43" s="2">
        <f t="shared" si="50"/>
        <v>82</v>
      </c>
    </row>
    <row r="44" spans="1:41">
      <c r="A44" s="1">
        <v>42</v>
      </c>
      <c r="B44" s="153">
        <f ca="1">VLOOKUP(A44,装备基础值!$A$5:$L$154,12,0)</f>
        <v>759</v>
      </c>
      <c r="C44" s="153">
        <f>VLOOKUP(A44,装备强化表!$A$5:$M$154,13,0)</f>
        <v>6216</v>
      </c>
      <c r="D44" s="1">
        <f ca="1" t="shared" si="5"/>
        <v>6975</v>
      </c>
      <c r="E44" s="1">
        <f ca="1" t="shared" si="35"/>
        <v>948</v>
      </c>
      <c r="F44" s="1">
        <f t="shared" si="36"/>
        <v>7770</v>
      </c>
      <c r="G44" s="1">
        <f ca="1" t="shared" si="37"/>
        <v>8718</v>
      </c>
      <c r="H44" s="93">
        <f ca="1" t="shared" si="9"/>
        <v>1176</v>
      </c>
      <c r="I44" s="93">
        <f t="shared" si="10"/>
        <v>9634</v>
      </c>
      <c r="J44" s="93">
        <f ca="1" t="shared" si="11"/>
        <v>10811</v>
      </c>
      <c r="K44" s="1">
        <f ca="1" t="shared" si="12"/>
        <v>1480</v>
      </c>
      <c r="L44" s="1">
        <f t="shared" si="13"/>
        <v>12121</v>
      </c>
      <c r="M44" s="1">
        <f ca="1" t="shared" si="14"/>
        <v>13601</v>
      </c>
      <c r="N44" s="1">
        <f ca="1" t="shared" si="15"/>
        <v>1897</v>
      </c>
      <c r="O44" s="1">
        <f t="shared" si="16"/>
        <v>15540</v>
      </c>
      <c r="P44" s="1">
        <f ca="1" t="shared" si="17"/>
        <v>17437</v>
      </c>
      <c r="Q44" s="1">
        <f ca="1" t="shared" si="18"/>
        <v>2428</v>
      </c>
      <c r="R44" s="1">
        <f t="shared" si="19"/>
        <v>19891</v>
      </c>
      <c r="S44" s="1">
        <f ca="1" t="shared" si="20"/>
        <v>22320</v>
      </c>
      <c r="W44" s="1">
        <v>42</v>
      </c>
      <c r="X44" s="1">
        <f ca="1" t="shared" si="38"/>
        <v>10811</v>
      </c>
      <c r="Y44" s="1">
        <f ca="1" t="shared" si="40"/>
        <v>4324</v>
      </c>
      <c r="Z44" s="1">
        <f ca="1" t="shared" si="41"/>
        <v>6487</v>
      </c>
      <c r="AA44" s="2">
        <f ca="1" t="shared" si="42"/>
        <v>1081</v>
      </c>
      <c r="AB44" s="2">
        <f ca="1" t="shared" si="43"/>
        <v>1622</v>
      </c>
      <c r="AD44" s="2">
        <f ca="1" t="shared" si="44"/>
        <v>4724</v>
      </c>
      <c r="AE44" s="2">
        <f ca="1" t="shared" si="45"/>
        <v>1181</v>
      </c>
      <c r="AG44" s="2">
        <f ca="1" t="shared" si="39"/>
        <v>6487</v>
      </c>
      <c r="AH44" s="2">
        <f ca="1" t="shared" si="46"/>
        <v>1622</v>
      </c>
      <c r="AJ44" s="2">
        <v>42</v>
      </c>
      <c r="AK44" s="126">
        <v>42000</v>
      </c>
      <c r="AL44" s="2">
        <f t="shared" si="47"/>
        <v>4200</v>
      </c>
      <c r="AM44" s="2">
        <f t="shared" si="48"/>
        <v>1050</v>
      </c>
      <c r="AN44" s="2">
        <f t="shared" si="49"/>
        <v>280</v>
      </c>
      <c r="AO44" s="2">
        <f t="shared" si="50"/>
        <v>84</v>
      </c>
    </row>
    <row r="45" spans="1:41">
      <c r="A45" s="1">
        <v>43</v>
      </c>
      <c r="B45" s="153">
        <f ca="1">VLOOKUP(A45,装备基础值!$A$5:$L$154,12,0)</f>
        <v>759</v>
      </c>
      <c r="C45" s="153">
        <f>VLOOKUP(A45,装备强化表!$A$5:$M$154,13,0)</f>
        <v>6364</v>
      </c>
      <c r="D45" s="1">
        <f ca="1" t="shared" si="5"/>
        <v>7123</v>
      </c>
      <c r="E45" s="1">
        <f ca="1" t="shared" si="35"/>
        <v>948</v>
      </c>
      <c r="F45" s="1">
        <f t="shared" si="36"/>
        <v>7955</v>
      </c>
      <c r="G45" s="1">
        <f ca="1" t="shared" si="37"/>
        <v>8903</v>
      </c>
      <c r="H45" s="93">
        <f ca="1" t="shared" si="9"/>
        <v>1176</v>
      </c>
      <c r="I45" s="93">
        <f t="shared" si="10"/>
        <v>9864</v>
      </c>
      <c r="J45" s="93">
        <f ca="1" t="shared" si="11"/>
        <v>11040</v>
      </c>
      <c r="K45" s="1">
        <f ca="1" t="shared" si="12"/>
        <v>1480</v>
      </c>
      <c r="L45" s="1">
        <f t="shared" si="13"/>
        <v>12409</v>
      </c>
      <c r="M45" s="1">
        <f ca="1" t="shared" si="14"/>
        <v>13889</v>
      </c>
      <c r="N45" s="1">
        <f ca="1" t="shared" si="15"/>
        <v>1897</v>
      </c>
      <c r="O45" s="1">
        <f t="shared" si="16"/>
        <v>15910</v>
      </c>
      <c r="P45" s="1">
        <f ca="1" t="shared" si="17"/>
        <v>17807</v>
      </c>
      <c r="Q45" s="1">
        <f ca="1" t="shared" si="18"/>
        <v>2428</v>
      </c>
      <c r="R45" s="1">
        <f t="shared" si="19"/>
        <v>20364</v>
      </c>
      <c r="S45" s="1">
        <f ca="1" t="shared" si="20"/>
        <v>22793</v>
      </c>
      <c r="W45" s="1">
        <v>43</v>
      </c>
      <c r="X45" s="1">
        <f ca="1" t="shared" si="38"/>
        <v>11040</v>
      </c>
      <c r="Y45" s="1">
        <f ca="1" t="shared" si="40"/>
        <v>4416</v>
      </c>
      <c r="Z45" s="1">
        <f ca="1" t="shared" si="41"/>
        <v>6624</v>
      </c>
      <c r="AA45" s="2">
        <f ca="1" t="shared" si="42"/>
        <v>1104</v>
      </c>
      <c r="AB45" s="2">
        <f ca="1" t="shared" si="43"/>
        <v>1656</v>
      </c>
      <c r="AD45" s="2">
        <f ca="1" t="shared" si="44"/>
        <v>4816</v>
      </c>
      <c r="AE45" s="2">
        <f ca="1" t="shared" si="45"/>
        <v>1204</v>
      </c>
      <c r="AG45" s="2">
        <f ca="1" t="shared" si="39"/>
        <v>6624</v>
      </c>
      <c r="AH45" s="2">
        <f ca="1" t="shared" si="46"/>
        <v>1656</v>
      </c>
      <c r="AJ45" s="2">
        <v>43</v>
      </c>
      <c r="AK45" s="126">
        <v>43000</v>
      </c>
      <c r="AL45" s="2">
        <f t="shared" si="47"/>
        <v>4300</v>
      </c>
      <c r="AM45" s="2">
        <f t="shared" si="48"/>
        <v>1075</v>
      </c>
      <c r="AN45" s="2">
        <f t="shared" si="49"/>
        <v>286</v>
      </c>
      <c r="AO45" s="2">
        <f t="shared" si="50"/>
        <v>86</v>
      </c>
    </row>
    <row r="46" spans="1:41">
      <c r="A46" s="1">
        <v>44</v>
      </c>
      <c r="B46" s="153">
        <f ca="1">VLOOKUP(A46,装备基础值!$A$5:$L$154,12,0)</f>
        <v>759</v>
      </c>
      <c r="C46" s="153">
        <f>VLOOKUP(A46,装备强化表!$A$5:$M$154,13,0)</f>
        <v>6512</v>
      </c>
      <c r="D46" s="1">
        <f ca="1" t="shared" si="5"/>
        <v>7271</v>
      </c>
      <c r="E46" s="1">
        <f ca="1" t="shared" si="35"/>
        <v>948</v>
      </c>
      <c r="F46" s="1">
        <f t="shared" si="36"/>
        <v>8140</v>
      </c>
      <c r="G46" s="1">
        <f ca="1" t="shared" si="37"/>
        <v>9088</v>
      </c>
      <c r="H46" s="93">
        <f ca="1" t="shared" si="9"/>
        <v>1176</v>
      </c>
      <c r="I46" s="93">
        <f t="shared" si="10"/>
        <v>10093</v>
      </c>
      <c r="J46" s="93">
        <f ca="1" t="shared" si="11"/>
        <v>11270</v>
      </c>
      <c r="K46" s="1">
        <f ca="1" t="shared" si="12"/>
        <v>1480</v>
      </c>
      <c r="L46" s="1">
        <f t="shared" si="13"/>
        <v>12698</v>
      </c>
      <c r="M46" s="1">
        <f ca="1" t="shared" si="14"/>
        <v>14178</v>
      </c>
      <c r="N46" s="1">
        <f ca="1" t="shared" si="15"/>
        <v>1897</v>
      </c>
      <c r="O46" s="1">
        <f t="shared" si="16"/>
        <v>16280</v>
      </c>
      <c r="P46" s="1">
        <f ca="1" t="shared" si="17"/>
        <v>18177</v>
      </c>
      <c r="Q46" s="1">
        <f ca="1" t="shared" si="18"/>
        <v>2428</v>
      </c>
      <c r="R46" s="1">
        <f t="shared" si="19"/>
        <v>20838</v>
      </c>
      <c r="S46" s="1">
        <f ca="1" t="shared" si="20"/>
        <v>23267</v>
      </c>
      <c r="W46" s="1">
        <v>44</v>
      </c>
      <c r="X46" s="1">
        <f ca="1" t="shared" si="38"/>
        <v>11270</v>
      </c>
      <c r="Y46" s="1">
        <f ca="1" t="shared" si="40"/>
        <v>4508</v>
      </c>
      <c r="Z46" s="1">
        <f ca="1" t="shared" si="41"/>
        <v>6762</v>
      </c>
      <c r="AA46" s="2">
        <f ca="1" t="shared" si="42"/>
        <v>1127</v>
      </c>
      <c r="AB46" s="2">
        <f ca="1" t="shared" si="43"/>
        <v>1691</v>
      </c>
      <c r="AD46" s="2">
        <f ca="1" t="shared" si="44"/>
        <v>4908</v>
      </c>
      <c r="AE46" s="2">
        <f ca="1" t="shared" si="45"/>
        <v>1227</v>
      </c>
      <c r="AG46" s="2">
        <f ca="1" t="shared" si="39"/>
        <v>6762</v>
      </c>
      <c r="AH46" s="2">
        <f ca="1" t="shared" si="46"/>
        <v>1691</v>
      </c>
      <c r="AJ46" s="2">
        <v>44</v>
      </c>
      <c r="AK46" s="126">
        <v>44000</v>
      </c>
      <c r="AL46" s="2">
        <f t="shared" si="47"/>
        <v>4400</v>
      </c>
      <c r="AM46" s="2">
        <f t="shared" si="48"/>
        <v>1100</v>
      </c>
      <c r="AN46" s="2">
        <f t="shared" si="49"/>
        <v>293</v>
      </c>
      <c r="AO46" s="2">
        <f t="shared" si="50"/>
        <v>88</v>
      </c>
    </row>
    <row r="47" spans="1:41">
      <c r="A47" s="1">
        <v>45</v>
      </c>
      <c r="B47" s="153">
        <f ca="1">VLOOKUP(A47,装备基础值!$A$5:$L$154,12,0)</f>
        <v>854</v>
      </c>
      <c r="C47" s="153">
        <f>VLOOKUP(A47,装备强化表!$A$5:$M$154,13,0)</f>
        <v>6660</v>
      </c>
      <c r="D47" s="1">
        <f ca="1" t="shared" si="5"/>
        <v>7514</v>
      </c>
      <c r="E47" s="1">
        <f ca="1" t="shared" si="35"/>
        <v>1067</v>
      </c>
      <c r="F47" s="1">
        <f t="shared" si="36"/>
        <v>8325</v>
      </c>
      <c r="G47" s="1">
        <f ca="1" t="shared" si="37"/>
        <v>9392</v>
      </c>
      <c r="H47" s="93">
        <f ca="1" t="shared" si="9"/>
        <v>1323</v>
      </c>
      <c r="I47" s="93">
        <f t="shared" si="10"/>
        <v>10323</v>
      </c>
      <c r="J47" s="93">
        <f ca="1" t="shared" si="11"/>
        <v>11646</v>
      </c>
      <c r="K47" s="1">
        <f ca="1" t="shared" si="12"/>
        <v>1665</v>
      </c>
      <c r="L47" s="1">
        <f t="shared" si="13"/>
        <v>12987</v>
      </c>
      <c r="M47" s="1">
        <f ca="1" t="shared" si="14"/>
        <v>14652</v>
      </c>
      <c r="N47" s="1">
        <f ca="1" t="shared" si="15"/>
        <v>2135</v>
      </c>
      <c r="O47" s="1">
        <f t="shared" si="16"/>
        <v>16650</v>
      </c>
      <c r="P47" s="1">
        <f ca="1" t="shared" si="17"/>
        <v>18785</v>
      </c>
      <c r="Q47" s="1">
        <f ca="1" t="shared" si="18"/>
        <v>2732</v>
      </c>
      <c r="R47" s="1">
        <f t="shared" si="19"/>
        <v>21312</v>
      </c>
      <c r="S47" s="1">
        <f ca="1" t="shared" si="20"/>
        <v>24044</v>
      </c>
      <c r="W47" s="1">
        <v>45</v>
      </c>
      <c r="X47" s="1">
        <f ca="1" t="shared" si="38"/>
        <v>11646</v>
      </c>
      <c r="Y47" s="1">
        <f ca="1" t="shared" si="40"/>
        <v>4658</v>
      </c>
      <c r="Z47" s="1">
        <f ca="1" t="shared" si="41"/>
        <v>6988</v>
      </c>
      <c r="AA47" s="2">
        <f ca="1" t="shared" si="42"/>
        <v>1165</v>
      </c>
      <c r="AB47" s="2">
        <f ca="1" t="shared" si="43"/>
        <v>1747</v>
      </c>
      <c r="AD47" s="2">
        <f ca="1" t="shared" si="44"/>
        <v>5058</v>
      </c>
      <c r="AE47" s="2">
        <f ca="1" t="shared" si="45"/>
        <v>1265</v>
      </c>
      <c r="AG47" s="2">
        <f ca="1" t="shared" si="39"/>
        <v>6988</v>
      </c>
      <c r="AH47" s="2">
        <f ca="1" t="shared" si="46"/>
        <v>1747</v>
      </c>
      <c r="AJ47" s="2">
        <v>45</v>
      </c>
      <c r="AK47" s="126">
        <v>45000</v>
      </c>
      <c r="AL47" s="2">
        <f t="shared" si="47"/>
        <v>4500</v>
      </c>
      <c r="AM47" s="2">
        <f t="shared" si="48"/>
        <v>1125</v>
      </c>
      <c r="AN47" s="2">
        <f t="shared" si="49"/>
        <v>300</v>
      </c>
      <c r="AO47" s="2">
        <f t="shared" si="50"/>
        <v>90</v>
      </c>
    </row>
    <row r="48" spans="1:41">
      <c r="A48" s="1">
        <v>46</v>
      </c>
      <c r="B48" s="153">
        <f ca="1">VLOOKUP(A48,装备基础值!$A$5:$L$154,12,0)</f>
        <v>854</v>
      </c>
      <c r="C48" s="153">
        <f>VLOOKUP(A48,装备强化表!$A$5:$M$154,13,0)</f>
        <v>6808</v>
      </c>
      <c r="D48" s="1">
        <f ca="1" t="shared" si="5"/>
        <v>7662</v>
      </c>
      <c r="E48" s="1">
        <f ca="1" t="shared" ref="E48:E75" si="51">INT(B48*1.25)</f>
        <v>1067</v>
      </c>
      <c r="F48" s="1">
        <f t="shared" si="36"/>
        <v>8510</v>
      </c>
      <c r="G48" s="1">
        <f ca="1" t="shared" si="37"/>
        <v>9577</v>
      </c>
      <c r="H48" s="93">
        <f ca="1" t="shared" si="9"/>
        <v>1323</v>
      </c>
      <c r="I48" s="93">
        <f t="shared" si="10"/>
        <v>10552</v>
      </c>
      <c r="J48" s="93">
        <f ca="1" t="shared" si="11"/>
        <v>11876</v>
      </c>
      <c r="K48" s="1">
        <f ca="1" t="shared" si="12"/>
        <v>1665</v>
      </c>
      <c r="L48" s="1">
        <f t="shared" si="13"/>
        <v>13275</v>
      </c>
      <c r="M48" s="1">
        <f ca="1" t="shared" si="14"/>
        <v>14940</v>
      </c>
      <c r="N48" s="1">
        <f ca="1" t="shared" si="15"/>
        <v>2135</v>
      </c>
      <c r="O48" s="1">
        <f t="shared" si="16"/>
        <v>17020</v>
      </c>
      <c r="P48" s="1">
        <f ca="1" t="shared" si="17"/>
        <v>19155</v>
      </c>
      <c r="Q48" s="1">
        <f ca="1" t="shared" si="18"/>
        <v>2732</v>
      </c>
      <c r="R48" s="1">
        <f t="shared" si="19"/>
        <v>21785</v>
      </c>
      <c r="S48" s="1">
        <f ca="1" t="shared" si="20"/>
        <v>24518</v>
      </c>
      <c r="W48" s="1">
        <v>46</v>
      </c>
      <c r="X48" s="1">
        <f ca="1" t="shared" si="38"/>
        <v>11876</v>
      </c>
      <c r="Y48" s="1">
        <f ca="1" t="shared" si="40"/>
        <v>4750</v>
      </c>
      <c r="Z48" s="1">
        <f ca="1" t="shared" si="41"/>
        <v>7126</v>
      </c>
      <c r="AA48" s="2">
        <f ca="1" t="shared" si="42"/>
        <v>1188</v>
      </c>
      <c r="AB48" s="2">
        <f ca="1" t="shared" si="43"/>
        <v>1782</v>
      </c>
      <c r="AD48" s="2">
        <f ca="1" t="shared" si="44"/>
        <v>5150</v>
      </c>
      <c r="AE48" s="2">
        <f ca="1" t="shared" si="45"/>
        <v>1288</v>
      </c>
      <c r="AG48" s="2">
        <f ca="1" t="shared" si="39"/>
        <v>7126</v>
      </c>
      <c r="AH48" s="2">
        <f ca="1" t="shared" si="46"/>
        <v>1782</v>
      </c>
      <c r="AJ48" s="2">
        <v>46</v>
      </c>
      <c r="AK48" s="126">
        <v>46000</v>
      </c>
      <c r="AL48" s="2">
        <f t="shared" si="47"/>
        <v>4600</v>
      </c>
      <c r="AM48" s="2">
        <f t="shared" si="48"/>
        <v>1150</v>
      </c>
      <c r="AN48" s="2">
        <f t="shared" si="49"/>
        <v>306</v>
      </c>
      <c r="AO48" s="2">
        <f t="shared" si="50"/>
        <v>92</v>
      </c>
    </row>
    <row r="49" spans="1:41">
      <c r="A49" s="1">
        <v>47</v>
      </c>
      <c r="B49" s="153">
        <f ca="1">VLOOKUP(A49,装备基础值!$A$5:$L$154,12,0)</f>
        <v>854</v>
      </c>
      <c r="C49" s="153">
        <f>VLOOKUP(A49,装备强化表!$A$5:$M$154,13,0)</f>
        <v>6956</v>
      </c>
      <c r="D49" s="1">
        <f ca="1" t="shared" si="5"/>
        <v>7810</v>
      </c>
      <c r="E49" s="1">
        <f ca="1" t="shared" si="51"/>
        <v>1067</v>
      </c>
      <c r="F49" s="1">
        <f t="shared" si="36"/>
        <v>8695</v>
      </c>
      <c r="G49" s="1">
        <f ca="1" t="shared" si="37"/>
        <v>9762</v>
      </c>
      <c r="H49" s="93">
        <f ca="1" t="shared" si="9"/>
        <v>1323</v>
      </c>
      <c r="I49" s="93">
        <f t="shared" si="10"/>
        <v>10781</v>
      </c>
      <c r="J49" s="93">
        <f ca="1" t="shared" si="11"/>
        <v>12105</v>
      </c>
      <c r="K49" s="1">
        <f ca="1" t="shared" si="12"/>
        <v>1665</v>
      </c>
      <c r="L49" s="1">
        <f t="shared" si="13"/>
        <v>13564</v>
      </c>
      <c r="M49" s="1">
        <f ca="1" t="shared" si="14"/>
        <v>15229</v>
      </c>
      <c r="N49" s="1">
        <f ca="1" t="shared" si="15"/>
        <v>2135</v>
      </c>
      <c r="O49" s="1">
        <f t="shared" si="16"/>
        <v>17390</v>
      </c>
      <c r="P49" s="1">
        <f ca="1" t="shared" si="17"/>
        <v>19525</v>
      </c>
      <c r="Q49" s="1">
        <f ca="1" t="shared" si="18"/>
        <v>2732</v>
      </c>
      <c r="R49" s="1">
        <f t="shared" si="19"/>
        <v>22259</v>
      </c>
      <c r="S49" s="1">
        <f ca="1" t="shared" si="20"/>
        <v>24992</v>
      </c>
      <c r="W49" s="1">
        <v>47</v>
      </c>
      <c r="X49" s="1">
        <f ca="1" t="shared" si="38"/>
        <v>12105</v>
      </c>
      <c r="Y49" s="1">
        <f ca="1" t="shared" si="40"/>
        <v>4842</v>
      </c>
      <c r="Z49" s="1">
        <f ca="1" t="shared" si="41"/>
        <v>7263</v>
      </c>
      <c r="AA49" s="2">
        <f ca="1" t="shared" si="42"/>
        <v>1211</v>
      </c>
      <c r="AB49" s="2">
        <f ca="1" t="shared" si="43"/>
        <v>1816</v>
      </c>
      <c r="AD49" s="2">
        <f ca="1" t="shared" si="44"/>
        <v>5242</v>
      </c>
      <c r="AE49" s="2">
        <f ca="1" t="shared" si="45"/>
        <v>1311</v>
      </c>
      <c r="AG49" s="2">
        <f ca="1" t="shared" si="39"/>
        <v>7263</v>
      </c>
      <c r="AH49" s="2">
        <f ca="1" t="shared" si="46"/>
        <v>1816</v>
      </c>
      <c r="AJ49" s="2">
        <v>47</v>
      </c>
      <c r="AK49" s="126">
        <v>47000</v>
      </c>
      <c r="AL49" s="2">
        <f t="shared" si="47"/>
        <v>4700</v>
      </c>
      <c r="AM49" s="2">
        <f t="shared" si="48"/>
        <v>1175</v>
      </c>
      <c r="AN49" s="2">
        <f t="shared" si="49"/>
        <v>313</v>
      </c>
      <c r="AO49" s="2">
        <f t="shared" si="50"/>
        <v>94</v>
      </c>
    </row>
    <row r="50" spans="1:41">
      <c r="A50" s="1">
        <v>48</v>
      </c>
      <c r="B50" s="153">
        <f ca="1">VLOOKUP(A50,装备基础值!$A$5:$L$154,12,0)</f>
        <v>854</v>
      </c>
      <c r="C50" s="153">
        <f>VLOOKUP(A50,装备强化表!$A$5:$M$154,13,0)</f>
        <v>7104</v>
      </c>
      <c r="D50" s="1">
        <f ca="1" t="shared" si="5"/>
        <v>7958</v>
      </c>
      <c r="E50" s="1">
        <f ca="1" t="shared" si="51"/>
        <v>1067</v>
      </c>
      <c r="F50" s="1">
        <f t="shared" si="36"/>
        <v>8880</v>
      </c>
      <c r="G50" s="1">
        <f ca="1" t="shared" si="37"/>
        <v>9947</v>
      </c>
      <c r="H50" s="93">
        <f ca="1" t="shared" si="9"/>
        <v>1323</v>
      </c>
      <c r="I50" s="93">
        <f t="shared" si="10"/>
        <v>11011</v>
      </c>
      <c r="J50" s="93">
        <f ca="1" t="shared" si="11"/>
        <v>12334</v>
      </c>
      <c r="K50" s="1">
        <f ca="1" t="shared" si="12"/>
        <v>1665</v>
      </c>
      <c r="L50" s="1">
        <f t="shared" si="13"/>
        <v>13852</v>
      </c>
      <c r="M50" s="1">
        <f ca="1" t="shared" si="14"/>
        <v>15518</v>
      </c>
      <c r="N50" s="1">
        <f ca="1" t="shared" si="15"/>
        <v>2135</v>
      </c>
      <c r="O50" s="1">
        <f t="shared" si="16"/>
        <v>17760</v>
      </c>
      <c r="P50" s="1">
        <f ca="1" t="shared" si="17"/>
        <v>19895</v>
      </c>
      <c r="Q50" s="1">
        <f ca="1" t="shared" si="18"/>
        <v>2732</v>
      </c>
      <c r="R50" s="1">
        <f t="shared" si="19"/>
        <v>22732</v>
      </c>
      <c r="S50" s="1">
        <f ca="1" t="shared" si="20"/>
        <v>25465</v>
      </c>
      <c r="W50" s="1">
        <v>48</v>
      </c>
      <c r="X50" s="1">
        <f ca="1" t="shared" si="38"/>
        <v>12334</v>
      </c>
      <c r="Y50" s="1">
        <f ca="1" t="shared" si="40"/>
        <v>4934</v>
      </c>
      <c r="Z50" s="1">
        <f ca="1" t="shared" si="41"/>
        <v>7400</v>
      </c>
      <c r="AA50" s="2">
        <f ca="1" t="shared" si="42"/>
        <v>1234</v>
      </c>
      <c r="AB50" s="2">
        <f ca="1" t="shared" si="43"/>
        <v>1850</v>
      </c>
      <c r="AD50" s="2">
        <f ca="1" t="shared" si="44"/>
        <v>5334</v>
      </c>
      <c r="AE50" s="2">
        <f ca="1" t="shared" si="45"/>
        <v>1334</v>
      </c>
      <c r="AG50" s="2">
        <f ca="1" t="shared" si="39"/>
        <v>7400</v>
      </c>
      <c r="AH50" s="2">
        <f ca="1" t="shared" si="46"/>
        <v>1850</v>
      </c>
      <c r="AJ50" s="2">
        <v>48</v>
      </c>
      <c r="AK50" s="126">
        <v>48000</v>
      </c>
      <c r="AL50" s="2">
        <f t="shared" si="47"/>
        <v>4800</v>
      </c>
      <c r="AM50" s="2">
        <f t="shared" si="48"/>
        <v>1200</v>
      </c>
      <c r="AN50" s="2">
        <f t="shared" si="49"/>
        <v>320</v>
      </c>
      <c r="AO50" s="2">
        <f t="shared" si="50"/>
        <v>96</v>
      </c>
    </row>
    <row r="51" spans="1:41">
      <c r="A51" s="1">
        <v>49</v>
      </c>
      <c r="B51" s="153">
        <f ca="1">VLOOKUP(A51,装备基础值!$A$5:$L$154,12,0)</f>
        <v>854</v>
      </c>
      <c r="C51" s="153">
        <f>VLOOKUP(A51,装备强化表!$A$5:$M$154,13,0)</f>
        <v>7252</v>
      </c>
      <c r="D51" s="1">
        <f ca="1" t="shared" si="5"/>
        <v>8106</v>
      </c>
      <c r="E51" s="1">
        <f ca="1" t="shared" si="51"/>
        <v>1067</v>
      </c>
      <c r="F51" s="1">
        <f t="shared" si="36"/>
        <v>9065</v>
      </c>
      <c r="G51" s="1">
        <f ca="1" t="shared" si="37"/>
        <v>10132</v>
      </c>
      <c r="H51" s="93">
        <f ca="1" t="shared" si="9"/>
        <v>1323</v>
      </c>
      <c r="I51" s="93">
        <f t="shared" si="10"/>
        <v>11240</v>
      </c>
      <c r="J51" s="93">
        <f ca="1" t="shared" si="11"/>
        <v>12564</v>
      </c>
      <c r="K51" s="1">
        <f ca="1" t="shared" si="12"/>
        <v>1665</v>
      </c>
      <c r="L51" s="1">
        <f t="shared" si="13"/>
        <v>14141</v>
      </c>
      <c r="M51" s="1">
        <f ca="1" t="shared" si="14"/>
        <v>15806</v>
      </c>
      <c r="N51" s="1">
        <f ca="1" t="shared" si="15"/>
        <v>2135</v>
      </c>
      <c r="O51" s="1">
        <f t="shared" si="16"/>
        <v>18130</v>
      </c>
      <c r="P51" s="1">
        <f ca="1" t="shared" si="17"/>
        <v>20265</v>
      </c>
      <c r="Q51" s="1">
        <f ca="1" t="shared" si="18"/>
        <v>2732</v>
      </c>
      <c r="R51" s="1">
        <f t="shared" si="19"/>
        <v>23206</v>
      </c>
      <c r="S51" s="1">
        <f ca="1" t="shared" si="20"/>
        <v>25939</v>
      </c>
      <c r="W51" s="1">
        <v>49</v>
      </c>
      <c r="X51" s="1">
        <f ca="1" t="shared" si="38"/>
        <v>12564</v>
      </c>
      <c r="Y51" s="1">
        <f ca="1" t="shared" si="40"/>
        <v>5026</v>
      </c>
      <c r="Z51" s="1">
        <f ca="1" t="shared" si="41"/>
        <v>7538</v>
      </c>
      <c r="AA51" s="2">
        <f ca="1" t="shared" si="42"/>
        <v>1257</v>
      </c>
      <c r="AB51" s="2">
        <f ca="1" t="shared" si="43"/>
        <v>1885</v>
      </c>
      <c r="AD51" s="2">
        <f ca="1" t="shared" si="44"/>
        <v>5426</v>
      </c>
      <c r="AE51" s="2">
        <f ca="1" t="shared" si="45"/>
        <v>1357</v>
      </c>
      <c r="AG51" s="2">
        <f ca="1" t="shared" si="39"/>
        <v>7538</v>
      </c>
      <c r="AH51" s="2">
        <f ca="1" t="shared" si="46"/>
        <v>1885</v>
      </c>
      <c r="AJ51" s="2">
        <v>49</v>
      </c>
      <c r="AK51" s="126">
        <v>49000</v>
      </c>
      <c r="AL51" s="2">
        <f t="shared" si="47"/>
        <v>4900</v>
      </c>
      <c r="AM51" s="2">
        <f t="shared" si="48"/>
        <v>1225</v>
      </c>
      <c r="AN51" s="2">
        <f t="shared" si="49"/>
        <v>326</v>
      </c>
      <c r="AO51" s="2">
        <f t="shared" si="50"/>
        <v>98</v>
      </c>
    </row>
    <row r="52" spans="1:41">
      <c r="A52" s="1">
        <v>50</v>
      </c>
      <c r="B52" s="153">
        <f ca="1">VLOOKUP(A52,装备基础值!$A$5:$L$154,12,0)</f>
        <v>949</v>
      </c>
      <c r="C52" s="153">
        <f>VLOOKUP(A52,装备强化表!$A$5:$M$154,13,0)</f>
        <v>7400</v>
      </c>
      <c r="D52" s="1">
        <f ca="1" t="shared" si="5"/>
        <v>8349</v>
      </c>
      <c r="E52" s="1">
        <f ca="1" t="shared" si="51"/>
        <v>1186</v>
      </c>
      <c r="F52" s="1">
        <f t="shared" si="36"/>
        <v>9250</v>
      </c>
      <c r="G52" s="1">
        <f ca="1" t="shared" si="37"/>
        <v>10436</v>
      </c>
      <c r="H52" s="1">
        <f ca="1" t="shared" si="9"/>
        <v>1470</v>
      </c>
      <c r="I52" s="1">
        <f t="shared" si="10"/>
        <v>11470</v>
      </c>
      <c r="J52" s="1">
        <f ca="1" t="shared" si="11"/>
        <v>12940</v>
      </c>
      <c r="K52" s="105">
        <f ca="1" t="shared" si="12"/>
        <v>1850</v>
      </c>
      <c r="L52" s="105">
        <f t="shared" si="13"/>
        <v>14430</v>
      </c>
      <c r="M52" s="105">
        <f ca="1" t="shared" si="14"/>
        <v>16280</v>
      </c>
      <c r="N52" s="1">
        <f ca="1" t="shared" si="15"/>
        <v>2372</v>
      </c>
      <c r="O52" s="1">
        <f t="shared" si="16"/>
        <v>18500</v>
      </c>
      <c r="P52" s="1">
        <f ca="1" t="shared" si="17"/>
        <v>20872</v>
      </c>
      <c r="Q52" s="1">
        <f ca="1" t="shared" si="18"/>
        <v>3036</v>
      </c>
      <c r="R52" s="1">
        <f t="shared" si="19"/>
        <v>23680</v>
      </c>
      <c r="S52" s="1">
        <f ca="1" t="shared" si="20"/>
        <v>26716</v>
      </c>
      <c r="W52" s="1">
        <v>50</v>
      </c>
      <c r="X52" s="1">
        <f ca="1">M52</f>
        <v>16280</v>
      </c>
      <c r="Y52" s="1">
        <f ca="1" t="shared" si="40"/>
        <v>6512</v>
      </c>
      <c r="Z52" s="1">
        <f ca="1" t="shared" si="41"/>
        <v>9768</v>
      </c>
      <c r="AA52" s="2">
        <f ca="1" t="shared" si="42"/>
        <v>1628</v>
      </c>
      <c r="AB52" s="2">
        <f ca="1" t="shared" si="43"/>
        <v>2442</v>
      </c>
      <c r="AD52" s="2">
        <f ca="1" t="shared" si="44"/>
        <v>6912</v>
      </c>
      <c r="AE52" s="2">
        <f ca="1" t="shared" si="45"/>
        <v>1728</v>
      </c>
      <c r="AG52" s="2">
        <f ca="1" t="shared" si="39"/>
        <v>9768</v>
      </c>
      <c r="AH52" s="2">
        <f ca="1" t="shared" si="46"/>
        <v>2442</v>
      </c>
      <c r="AJ52" s="2">
        <v>50</v>
      </c>
      <c r="AK52" s="126">
        <v>50000</v>
      </c>
      <c r="AL52" s="2">
        <f t="shared" si="47"/>
        <v>5000</v>
      </c>
      <c r="AM52" s="2">
        <f t="shared" si="48"/>
        <v>1250</v>
      </c>
      <c r="AN52" s="2">
        <f t="shared" si="49"/>
        <v>333</v>
      </c>
      <c r="AO52" s="2">
        <f t="shared" si="50"/>
        <v>100</v>
      </c>
    </row>
    <row r="53" spans="1:41">
      <c r="A53" s="1">
        <v>51</v>
      </c>
      <c r="B53" s="153">
        <f ca="1">VLOOKUP(A53,装备基础值!$A$5:$L$154,12,0)</f>
        <v>949</v>
      </c>
      <c r="C53" s="153">
        <f>VLOOKUP(A53,装备强化表!$A$5:$M$154,13,0)</f>
        <v>7548</v>
      </c>
      <c r="D53" s="1">
        <f ca="1" t="shared" si="5"/>
        <v>8497</v>
      </c>
      <c r="E53" s="1">
        <f ca="1" t="shared" si="51"/>
        <v>1186</v>
      </c>
      <c r="F53" s="1">
        <f t="shared" si="36"/>
        <v>9435</v>
      </c>
      <c r="G53" s="1">
        <f ca="1" t="shared" si="37"/>
        <v>10621</v>
      </c>
      <c r="H53" s="1">
        <f ca="1" t="shared" si="9"/>
        <v>1470</v>
      </c>
      <c r="I53" s="1">
        <f t="shared" si="10"/>
        <v>11699</v>
      </c>
      <c r="J53" s="1">
        <f ca="1" t="shared" si="11"/>
        <v>13170</v>
      </c>
      <c r="K53" s="105">
        <f ca="1" t="shared" si="12"/>
        <v>1850</v>
      </c>
      <c r="L53" s="105">
        <f t="shared" si="13"/>
        <v>14718</v>
      </c>
      <c r="M53" s="105">
        <f ca="1" t="shared" si="14"/>
        <v>16569</v>
      </c>
      <c r="N53" s="1">
        <f ca="1" t="shared" si="15"/>
        <v>2372</v>
      </c>
      <c r="O53" s="1">
        <f t="shared" si="16"/>
        <v>18870</v>
      </c>
      <c r="P53" s="1">
        <f ca="1" t="shared" si="17"/>
        <v>21242</v>
      </c>
      <c r="Q53" s="1">
        <f ca="1" t="shared" si="18"/>
        <v>3036</v>
      </c>
      <c r="R53" s="1">
        <f t="shared" si="19"/>
        <v>24153</v>
      </c>
      <c r="S53" s="1">
        <f ca="1" t="shared" si="20"/>
        <v>27190</v>
      </c>
      <c r="W53" s="1">
        <v>51</v>
      </c>
      <c r="X53" s="1">
        <f ca="1" t="shared" ref="X53:X71" si="52">M53</f>
        <v>16569</v>
      </c>
      <c r="Y53" s="1">
        <f ca="1" t="shared" si="40"/>
        <v>6628</v>
      </c>
      <c r="Z53" s="1">
        <f ca="1" t="shared" si="41"/>
        <v>9941</v>
      </c>
      <c r="AA53" s="2">
        <f ca="1" t="shared" si="42"/>
        <v>1657</v>
      </c>
      <c r="AB53" s="2">
        <f ca="1" t="shared" si="43"/>
        <v>2485</v>
      </c>
      <c r="AD53" s="2">
        <f ca="1" t="shared" si="44"/>
        <v>7028</v>
      </c>
      <c r="AE53" s="2">
        <f ca="1" t="shared" si="45"/>
        <v>1757</v>
      </c>
      <c r="AG53" s="2">
        <f ca="1" t="shared" si="39"/>
        <v>9941</v>
      </c>
      <c r="AH53" s="2">
        <f ca="1" t="shared" si="46"/>
        <v>2485</v>
      </c>
      <c r="AJ53" s="2">
        <v>51</v>
      </c>
      <c r="AK53" s="126">
        <v>51000</v>
      </c>
      <c r="AL53" s="2">
        <f t="shared" si="47"/>
        <v>5100</v>
      </c>
      <c r="AM53" s="2">
        <f t="shared" si="48"/>
        <v>1275</v>
      </c>
      <c r="AN53" s="2">
        <f t="shared" si="49"/>
        <v>340</v>
      </c>
      <c r="AO53" s="2">
        <f t="shared" si="50"/>
        <v>102</v>
      </c>
    </row>
    <row r="54" spans="1:41">
      <c r="A54" s="1">
        <v>52</v>
      </c>
      <c r="B54" s="153">
        <f ca="1">VLOOKUP(A54,装备基础值!$A$5:$L$154,12,0)</f>
        <v>949</v>
      </c>
      <c r="C54" s="153">
        <f>VLOOKUP(A54,装备强化表!$A$5:$M$154,13,0)</f>
        <v>7696</v>
      </c>
      <c r="D54" s="1">
        <f ca="1" t="shared" si="5"/>
        <v>8645</v>
      </c>
      <c r="E54" s="1">
        <f ca="1" t="shared" si="51"/>
        <v>1186</v>
      </c>
      <c r="F54" s="1">
        <f t="shared" si="36"/>
        <v>9620</v>
      </c>
      <c r="G54" s="1">
        <f ca="1" t="shared" si="37"/>
        <v>10806</v>
      </c>
      <c r="H54" s="1">
        <f ca="1" t="shared" si="9"/>
        <v>1470</v>
      </c>
      <c r="I54" s="1">
        <f t="shared" si="10"/>
        <v>11928</v>
      </c>
      <c r="J54" s="1">
        <f ca="1" t="shared" si="11"/>
        <v>13399</v>
      </c>
      <c r="K54" s="105">
        <f ca="1" t="shared" si="12"/>
        <v>1850</v>
      </c>
      <c r="L54" s="105">
        <f t="shared" si="13"/>
        <v>15007</v>
      </c>
      <c r="M54" s="105">
        <f ca="1" t="shared" si="14"/>
        <v>16857</v>
      </c>
      <c r="N54" s="1">
        <f ca="1" t="shared" si="15"/>
        <v>2372</v>
      </c>
      <c r="O54" s="1">
        <f t="shared" si="16"/>
        <v>19240</v>
      </c>
      <c r="P54" s="1">
        <f ca="1" t="shared" si="17"/>
        <v>21612</v>
      </c>
      <c r="Q54" s="1">
        <f ca="1" t="shared" si="18"/>
        <v>3036</v>
      </c>
      <c r="R54" s="1">
        <f t="shared" si="19"/>
        <v>24627</v>
      </c>
      <c r="S54" s="1">
        <f ca="1" t="shared" si="20"/>
        <v>27664</v>
      </c>
      <c r="W54" s="1">
        <v>52</v>
      </c>
      <c r="X54" s="1">
        <f ca="1" t="shared" si="52"/>
        <v>16857</v>
      </c>
      <c r="Y54" s="1">
        <f ca="1" t="shared" si="40"/>
        <v>6743</v>
      </c>
      <c r="Z54" s="1">
        <f ca="1" t="shared" si="41"/>
        <v>10114</v>
      </c>
      <c r="AA54" s="2">
        <f ca="1" t="shared" si="42"/>
        <v>1686</v>
      </c>
      <c r="AB54" s="2">
        <f ca="1" t="shared" si="43"/>
        <v>2529</v>
      </c>
      <c r="AD54" s="2">
        <f ca="1" t="shared" si="44"/>
        <v>7143</v>
      </c>
      <c r="AE54" s="2">
        <f ca="1" t="shared" si="45"/>
        <v>1786</v>
      </c>
      <c r="AG54" s="2">
        <f ca="1" t="shared" si="39"/>
        <v>10114</v>
      </c>
      <c r="AH54" s="2">
        <f ca="1" t="shared" si="46"/>
        <v>2529</v>
      </c>
      <c r="AJ54" s="2">
        <v>52</v>
      </c>
      <c r="AK54" s="126">
        <v>52000</v>
      </c>
      <c r="AL54" s="2">
        <f t="shared" si="47"/>
        <v>5200</v>
      </c>
      <c r="AM54" s="2">
        <f t="shared" si="48"/>
        <v>1300</v>
      </c>
      <c r="AN54" s="2">
        <f t="shared" si="49"/>
        <v>346</v>
      </c>
      <c r="AO54" s="2">
        <f t="shared" si="50"/>
        <v>104</v>
      </c>
    </row>
    <row r="55" spans="1:41">
      <c r="A55" s="1">
        <v>53</v>
      </c>
      <c r="B55" s="153">
        <f ca="1">VLOOKUP(A55,装备基础值!$A$5:$L$154,12,0)</f>
        <v>949</v>
      </c>
      <c r="C55" s="153">
        <f>VLOOKUP(A55,装备强化表!$A$5:$M$154,13,0)</f>
        <v>7844</v>
      </c>
      <c r="D55" s="1">
        <f ca="1" t="shared" si="5"/>
        <v>8793</v>
      </c>
      <c r="E55" s="1">
        <f ca="1" t="shared" si="51"/>
        <v>1186</v>
      </c>
      <c r="F55" s="1">
        <f t="shared" si="36"/>
        <v>9805</v>
      </c>
      <c r="G55" s="1">
        <f ca="1" t="shared" si="37"/>
        <v>10991</v>
      </c>
      <c r="H55" s="1">
        <f ca="1" t="shared" si="9"/>
        <v>1470</v>
      </c>
      <c r="I55" s="1">
        <f t="shared" si="10"/>
        <v>12158</v>
      </c>
      <c r="J55" s="1">
        <f ca="1" t="shared" si="11"/>
        <v>13629</v>
      </c>
      <c r="K55" s="105">
        <f ca="1" t="shared" si="12"/>
        <v>1850</v>
      </c>
      <c r="L55" s="105">
        <f t="shared" si="13"/>
        <v>15295</v>
      </c>
      <c r="M55" s="105">
        <f ca="1" t="shared" si="14"/>
        <v>17146</v>
      </c>
      <c r="N55" s="1">
        <f ca="1" t="shared" si="15"/>
        <v>2372</v>
      </c>
      <c r="O55" s="1">
        <f t="shared" si="16"/>
        <v>19610</v>
      </c>
      <c r="P55" s="1">
        <f ca="1" t="shared" si="17"/>
        <v>21982</v>
      </c>
      <c r="Q55" s="1">
        <f ca="1" t="shared" si="18"/>
        <v>3036</v>
      </c>
      <c r="R55" s="1">
        <f t="shared" si="19"/>
        <v>25100</v>
      </c>
      <c r="S55" s="1">
        <f ca="1" t="shared" si="20"/>
        <v>28137</v>
      </c>
      <c r="W55" s="1">
        <v>53</v>
      </c>
      <c r="X55" s="1">
        <f ca="1" t="shared" si="52"/>
        <v>17146</v>
      </c>
      <c r="Y55" s="1">
        <f ca="1" t="shared" si="40"/>
        <v>6858</v>
      </c>
      <c r="Z55" s="1">
        <f ca="1" t="shared" si="41"/>
        <v>10288</v>
      </c>
      <c r="AA55" s="2">
        <f ca="1" t="shared" si="42"/>
        <v>1715</v>
      </c>
      <c r="AB55" s="2">
        <f ca="1" t="shared" si="43"/>
        <v>2572</v>
      </c>
      <c r="AD55" s="2">
        <f ca="1" t="shared" si="44"/>
        <v>7258</v>
      </c>
      <c r="AE55" s="2">
        <f ca="1" t="shared" si="45"/>
        <v>1815</v>
      </c>
      <c r="AG55" s="2">
        <f ca="1" t="shared" si="39"/>
        <v>10288</v>
      </c>
      <c r="AH55" s="2">
        <f ca="1" t="shared" si="46"/>
        <v>2572</v>
      </c>
      <c r="AJ55" s="2">
        <v>53</v>
      </c>
      <c r="AK55" s="126">
        <v>53000</v>
      </c>
      <c r="AL55" s="2">
        <f t="shared" si="47"/>
        <v>5300</v>
      </c>
      <c r="AM55" s="2">
        <f t="shared" si="48"/>
        <v>1325</v>
      </c>
      <c r="AN55" s="2">
        <f t="shared" si="49"/>
        <v>353</v>
      </c>
      <c r="AO55" s="2">
        <f t="shared" si="50"/>
        <v>106</v>
      </c>
    </row>
    <row r="56" spans="1:41">
      <c r="A56" s="1">
        <v>54</v>
      </c>
      <c r="B56" s="153">
        <f ca="1">VLOOKUP(A56,装备基础值!$A$5:$L$154,12,0)</f>
        <v>949</v>
      </c>
      <c r="C56" s="153">
        <f>VLOOKUP(A56,装备强化表!$A$5:$M$154,13,0)</f>
        <v>7992</v>
      </c>
      <c r="D56" s="1">
        <f ca="1" t="shared" si="5"/>
        <v>8941</v>
      </c>
      <c r="E56" s="1">
        <f ca="1" t="shared" si="51"/>
        <v>1186</v>
      </c>
      <c r="F56" s="1">
        <f t="shared" si="36"/>
        <v>9990</v>
      </c>
      <c r="G56" s="1">
        <f ca="1" t="shared" si="37"/>
        <v>11176</v>
      </c>
      <c r="H56" s="1">
        <f ca="1" t="shared" si="9"/>
        <v>1470</v>
      </c>
      <c r="I56" s="1">
        <f t="shared" si="10"/>
        <v>12387</v>
      </c>
      <c r="J56" s="1">
        <f ca="1" t="shared" si="11"/>
        <v>13858</v>
      </c>
      <c r="K56" s="105">
        <f ca="1" t="shared" si="12"/>
        <v>1850</v>
      </c>
      <c r="L56" s="105">
        <f t="shared" si="13"/>
        <v>15584</v>
      </c>
      <c r="M56" s="105">
        <f ca="1" t="shared" si="14"/>
        <v>17434</v>
      </c>
      <c r="N56" s="1">
        <f ca="1" t="shared" si="15"/>
        <v>2372</v>
      </c>
      <c r="O56" s="1">
        <f t="shared" si="16"/>
        <v>19980</v>
      </c>
      <c r="P56" s="1">
        <f ca="1" t="shared" si="17"/>
        <v>22352</v>
      </c>
      <c r="Q56" s="1">
        <f ca="1" t="shared" si="18"/>
        <v>3036</v>
      </c>
      <c r="R56" s="1">
        <f t="shared" si="19"/>
        <v>25574</v>
      </c>
      <c r="S56" s="1">
        <f ca="1" t="shared" si="20"/>
        <v>28611</v>
      </c>
      <c r="W56" s="1">
        <v>54</v>
      </c>
      <c r="X56" s="1">
        <f ca="1" t="shared" si="52"/>
        <v>17434</v>
      </c>
      <c r="Y56" s="1">
        <f ca="1" t="shared" si="40"/>
        <v>6974</v>
      </c>
      <c r="Z56" s="1">
        <f ca="1" t="shared" si="41"/>
        <v>10460</v>
      </c>
      <c r="AA56" s="2">
        <f ca="1" t="shared" si="42"/>
        <v>1744</v>
      </c>
      <c r="AB56" s="2">
        <f ca="1" t="shared" si="43"/>
        <v>2615</v>
      </c>
      <c r="AD56" s="2">
        <f ca="1" t="shared" si="44"/>
        <v>7374</v>
      </c>
      <c r="AE56" s="2">
        <f ca="1" t="shared" si="45"/>
        <v>1844</v>
      </c>
      <c r="AG56" s="2">
        <f ca="1" t="shared" si="39"/>
        <v>10460</v>
      </c>
      <c r="AH56" s="2">
        <f ca="1" t="shared" si="46"/>
        <v>2615</v>
      </c>
      <c r="AJ56" s="2">
        <v>54</v>
      </c>
      <c r="AK56" s="126">
        <v>54000</v>
      </c>
      <c r="AL56" s="2">
        <f t="shared" si="47"/>
        <v>5400</v>
      </c>
      <c r="AM56" s="2">
        <f t="shared" si="48"/>
        <v>1350</v>
      </c>
      <c r="AN56" s="2">
        <f t="shared" si="49"/>
        <v>360</v>
      </c>
      <c r="AO56" s="2">
        <f t="shared" si="50"/>
        <v>108</v>
      </c>
    </row>
    <row r="57" spans="1:41">
      <c r="A57" s="1">
        <v>55</v>
      </c>
      <c r="B57" s="153">
        <f ca="1">VLOOKUP(A57,装备基础值!$A$5:$L$154,12,0)</f>
        <v>1044</v>
      </c>
      <c r="C57" s="153">
        <f>VLOOKUP(A57,装备强化表!$A$5:$M$154,13,0)</f>
        <v>8140</v>
      </c>
      <c r="D57" s="1">
        <f ca="1" t="shared" si="5"/>
        <v>9184</v>
      </c>
      <c r="E57" s="1">
        <f ca="1" t="shared" si="51"/>
        <v>1305</v>
      </c>
      <c r="F57" s="1">
        <f t="shared" si="36"/>
        <v>10175</v>
      </c>
      <c r="G57" s="1">
        <f ca="1" t="shared" si="37"/>
        <v>11480</v>
      </c>
      <c r="H57" s="1">
        <f ca="1" t="shared" si="9"/>
        <v>1618</v>
      </c>
      <c r="I57" s="1">
        <f t="shared" si="10"/>
        <v>12617</v>
      </c>
      <c r="J57" s="1">
        <f ca="1" t="shared" si="11"/>
        <v>14235</v>
      </c>
      <c r="K57" s="105">
        <f ca="1" t="shared" si="12"/>
        <v>2035</v>
      </c>
      <c r="L57" s="105">
        <f t="shared" si="13"/>
        <v>15873</v>
      </c>
      <c r="M57" s="105">
        <f ca="1" t="shared" si="14"/>
        <v>17908</v>
      </c>
      <c r="N57" s="1">
        <f ca="1" t="shared" si="15"/>
        <v>2610</v>
      </c>
      <c r="O57" s="1">
        <f t="shared" si="16"/>
        <v>20350</v>
      </c>
      <c r="P57" s="1">
        <f ca="1" t="shared" si="17"/>
        <v>22960</v>
      </c>
      <c r="Q57" s="1">
        <f ca="1" t="shared" si="18"/>
        <v>3340</v>
      </c>
      <c r="R57" s="1">
        <f t="shared" si="19"/>
        <v>26048</v>
      </c>
      <c r="S57" s="1">
        <f ca="1" t="shared" si="20"/>
        <v>29388</v>
      </c>
      <c r="W57" s="1">
        <v>55</v>
      </c>
      <c r="X57" s="1">
        <f ca="1" t="shared" si="52"/>
        <v>17908</v>
      </c>
      <c r="Y57" s="1">
        <f ca="1" t="shared" si="40"/>
        <v>7163</v>
      </c>
      <c r="Z57" s="1">
        <f ca="1" t="shared" si="41"/>
        <v>10745</v>
      </c>
      <c r="AA57" s="2">
        <f ca="1" t="shared" si="42"/>
        <v>1791</v>
      </c>
      <c r="AB57" s="2">
        <f ca="1" t="shared" si="43"/>
        <v>2686</v>
      </c>
      <c r="AD57" s="2">
        <f ca="1" t="shared" si="44"/>
        <v>7563</v>
      </c>
      <c r="AE57" s="2">
        <f ca="1" t="shared" si="45"/>
        <v>1891</v>
      </c>
      <c r="AG57" s="2">
        <f ca="1" t="shared" si="39"/>
        <v>10745</v>
      </c>
      <c r="AH57" s="2">
        <f ca="1" t="shared" si="46"/>
        <v>2686</v>
      </c>
      <c r="AJ57" s="2">
        <v>55</v>
      </c>
      <c r="AK57" s="126">
        <v>55000</v>
      </c>
      <c r="AL57" s="2">
        <f t="shared" si="47"/>
        <v>5500</v>
      </c>
      <c r="AM57" s="2">
        <f t="shared" si="48"/>
        <v>1375</v>
      </c>
      <c r="AN57" s="2">
        <f t="shared" si="49"/>
        <v>366</v>
      </c>
      <c r="AO57" s="2">
        <f t="shared" si="50"/>
        <v>110</v>
      </c>
    </row>
    <row r="58" spans="1:41">
      <c r="A58" s="1">
        <v>56</v>
      </c>
      <c r="B58" s="153">
        <f ca="1">VLOOKUP(A58,装备基础值!$A$5:$L$154,12,0)</f>
        <v>1044</v>
      </c>
      <c r="C58" s="153">
        <f>VLOOKUP(A58,装备强化表!$A$5:$M$154,13,0)</f>
        <v>8288</v>
      </c>
      <c r="D58" s="1">
        <f ca="1" t="shared" si="5"/>
        <v>9332</v>
      </c>
      <c r="E58" s="1">
        <f ca="1" t="shared" si="51"/>
        <v>1305</v>
      </c>
      <c r="F58" s="1">
        <f t="shared" si="36"/>
        <v>10360</v>
      </c>
      <c r="G58" s="1">
        <f ca="1" t="shared" si="37"/>
        <v>11665</v>
      </c>
      <c r="H58" s="1">
        <f ca="1" t="shared" si="9"/>
        <v>1618</v>
      </c>
      <c r="I58" s="1">
        <f t="shared" si="10"/>
        <v>12846</v>
      </c>
      <c r="J58" s="1">
        <f ca="1" t="shared" si="11"/>
        <v>14464</v>
      </c>
      <c r="K58" s="105">
        <f ca="1" t="shared" si="12"/>
        <v>2035</v>
      </c>
      <c r="L58" s="105">
        <f t="shared" si="13"/>
        <v>16161</v>
      </c>
      <c r="M58" s="105">
        <f ca="1" t="shared" si="14"/>
        <v>18197</v>
      </c>
      <c r="N58" s="1">
        <f ca="1" t="shared" si="15"/>
        <v>2610</v>
      </c>
      <c r="O58" s="1">
        <f t="shared" si="16"/>
        <v>20720</v>
      </c>
      <c r="P58" s="1">
        <f ca="1" t="shared" si="17"/>
        <v>23330</v>
      </c>
      <c r="Q58" s="1">
        <f ca="1" t="shared" si="18"/>
        <v>3340</v>
      </c>
      <c r="R58" s="1">
        <f t="shared" si="19"/>
        <v>26521</v>
      </c>
      <c r="S58" s="1">
        <f ca="1" t="shared" si="20"/>
        <v>29862</v>
      </c>
      <c r="W58" s="1">
        <v>56</v>
      </c>
      <c r="X58" s="1">
        <f ca="1" t="shared" si="52"/>
        <v>18197</v>
      </c>
      <c r="Y58" s="1">
        <f ca="1" t="shared" si="40"/>
        <v>7279</v>
      </c>
      <c r="Z58" s="1">
        <f ca="1" t="shared" si="41"/>
        <v>10918</v>
      </c>
      <c r="AA58" s="2">
        <f ca="1" t="shared" si="42"/>
        <v>1820</v>
      </c>
      <c r="AB58" s="2">
        <f ca="1" t="shared" si="43"/>
        <v>2730</v>
      </c>
      <c r="AD58" s="2">
        <f ca="1" t="shared" si="44"/>
        <v>7679</v>
      </c>
      <c r="AE58" s="2">
        <f ca="1" t="shared" si="45"/>
        <v>1920</v>
      </c>
      <c r="AG58" s="2">
        <f ca="1" t="shared" si="39"/>
        <v>10918</v>
      </c>
      <c r="AH58" s="2">
        <f ca="1" t="shared" si="46"/>
        <v>2730</v>
      </c>
      <c r="AJ58" s="2">
        <v>56</v>
      </c>
      <c r="AK58" s="126">
        <v>56000</v>
      </c>
      <c r="AL58" s="2">
        <f t="shared" si="47"/>
        <v>5600</v>
      </c>
      <c r="AM58" s="2">
        <f t="shared" si="48"/>
        <v>1400</v>
      </c>
      <c r="AN58" s="2">
        <f t="shared" si="49"/>
        <v>373</v>
      </c>
      <c r="AO58" s="2">
        <f t="shared" si="50"/>
        <v>112</v>
      </c>
    </row>
    <row r="59" spans="1:41">
      <c r="A59" s="1">
        <v>57</v>
      </c>
      <c r="B59" s="153">
        <f ca="1">VLOOKUP(A59,装备基础值!$A$5:$L$154,12,0)</f>
        <v>1044</v>
      </c>
      <c r="C59" s="153">
        <f>VLOOKUP(A59,装备强化表!$A$5:$M$154,13,0)</f>
        <v>8436</v>
      </c>
      <c r="D59" s="1">
        <f ca="1" t="shared" si="5"/>
        <v>9480</v>
      </c>
      <c r="E59" s="1">
        <f ca="1" t="shared" si="51"/>
        <v>1305</v>
      </c>
      <c r="F59" s="1">
        <f t="shared" si="36"/>
        <v>10545</v>
      </c>
      <c r="G59" s="1">
        <f ca="1" t="shared" si="37"/>
        <v>11850</v>
      </c>
      <c r="H59" s="1">
        <f ca="1" t="shared" si="9"/>
        <v>1618</v>
      </c>
      <c r="I59" s="1">
        <f t="shared" si="10"/>
        <v>13075</v>
      </c>
      <c r="J59" s="1">
        <f ca="1" t="shared" si="11"/>
        <v>14694</v>
      </c>
      <c r="K59" s="105">
        <f ca="1" t="shared" si="12"/>
        <v>2035</v>
      </c>
      <c r="L59" s="105">
        <f t="shared" si="13"/>
        <v>16450</v>
      </c>
      <c r="M59" s="105">
        <f ca="1" t="shared" si="14"/>
        <v>18486</v>
      </c>
      <c r="N59" s="1">
        <f ca="1" t="shared" si="15"/>
        <v>2610</v>
      </c>
      <c r="O59" s="1">
        <f t="shared" si="16"/>
        <v>21090</v>
      </c>
      <c r="P59" s="1">
        <f ca="1" t="shared" si="17"/>
        <v>23700</v>
      </c>
      <c r="Q59" s="1">
        <f ca="1" t="shared" si="18"/>
        <v>3340</v>
      </c>
      <c r="R59" s="1">
        <f t="shared" si="19"/>
        <v>26995</v>
      </c>
      <c r="S59" s="1">
        <f ca="1" t="shared" si="20"/>
        <v>30336</v>
      </c>
      <c r="W59" s="1">
        <v>57</v>
      </c>
      <c r="X59" s="1">
        <f ca="1" t="shared" si="52"/>
        <v>18486</v>
      </c>
      <c r="Y59" s="1">
        <f ca="1" t="shared" si="40"/>
        <v>7394</v>
      </c>
      <c r="Z59" s="1">
        <f ca="1" t="shared" si="41"/>
        <v>11092</v>
      </c>
      <c r="AA59" s="2">
        <f ca="1" t="shared" si="42"/>
        <v>1849</v>
      </c>
      <c r="AB59" s="2">
        <f ca="1" t="shared" si="43"/>
        <v>2773</v>
      </c>
      <c r="AD59" s="2">
        <f ca="1" t="shared" si="44"/>
        <v>7794</v>
      </c>
      <c r="AE59" s="2">
        <f ca="1" t="shared" si="45"/>
        <v>1949</v>
      </c>
      <c r="AG59" s="2">
        <f ca="1" t="shared" si="39"/>
        <v>11092</v>
      </c>
      <c r="AH59" s="2">
        <f ca="1" t="shared" si="46"/>
        <v>2773</v>
      </c>
      <c r="AJ59" s="2">
        <v>57</v>
      </c>
      <c r="AK59" s="126">
        <v>57000</v>
      </c>
      <c r="AL59" s="2">
        <f t="shared" si="47"/>
        <v>5700</v>
      </c>
      <c r="AM59" s="2">
        <f t="shared" si="48"/>
        <v>1425</v>
      </c>
      <c r="AN59" s="2">
        <f t="shared" si="49"/>
        <v>380</v>
      </c>
      <c r="AO59" s="2">
        <f t="shared" si="50"/>
        <v>114</v>
      </c>
    </row>
    <row r="60" spans="1:41">
      <c r="A60" s="1">
        <v>58</v>
      </c>
      <c r="B60" s="153">
        <f ca="1">VLOOKUP(A60,装备基础值!$A$5:$L$154,12,0)</f>
        <v>1044</v>
      </c>
      <c r="C60" s="153">
        <f>VLOOKUP(A60,装备强化表!$A$5:$M$154,13,0)</f>
        <v>8584</v>
      </c>
      <c r="D60" s="1">
        <f ca="1" t="shared" si="5"/>
        <v>9628</v>
      </c>
      <c r="E60" s="1">
        <f ca="1" t="shared" si="51"/>
        <v>1305</v>
      </c>
      <c r="F60" s="1">
        <f t="shared" si="36"/>
        <v>10730</v>
      </c>
      <c r="G60" s="1">
        <f ca="1" t="shared" si="37"/>
        <v>12035</v>
      </c>
      <c r="H60" s="1">
        <f ca="1" t="shared" si="9"/>
        <v>1618</v>
      </c>
      <c r="I60" s="1">
        <f t="shared" si="10"/>
        <v>13305</v>
      </c>
      <c r="J60" s="1">
        <f ca="1" t="shared" si="11"/>
        <v>14923</v>
      </c>
      <c r="K60" s="105">
        <f ca="1" t="shared" si="12"/>
        <v>2035</v>
      </c>
      <c r="L60" s="105">
        <f t="shared" si="13"/>
        <v>16738</v>
      </c>
      <c r="M60" s="105">
        <f ca="1" t="shared" si="14"/>
        <v>18774</v>
      </c>
      <c r="N60" s="1">
        <f ca="1" t="shared" si="15"/>
        <v>2610</v>
      </c>
      <c r="O60" s="1">
        <f t="shared" si="16"/>
        <v>21460</v>
      </c>
      <c r="P60" s="1">
        <f ca="1" t="shared" si="17"/>
        <v>24070</v>
      </c>
      <c r="Q60" s="1">
        <f ca="1" t="shared" si="18"/>
        <v>3340</v>
      </c>
      <c r="R60" s="1">
        <f t="shared" si="19"/>
        <v>27468</v>
      </c>
      <c r="S60" s="1">
        <f ca="1" t="shared" si="20"/>
        <v>30809</v>
      </c>
      <c r="W60" s="1">
        <v>58</v>
      </c>
      <c r="X60" s="1">
        <f ca="1" t="shared" si="52"/>
        <v>18774</v>
      </c>
      <c r="Y60" s="1">
        <f ca="1" t="shared" si="40"/>
        <v>7510</v>
      </c>
      <c r="Z60" s="1">
        <f ca="1" t="shared" si="41"/>
        <v>11264</v>
      </c>
      <c r="AA60" s="2">
        <f ca="1" t="shared" si="42"/>
        <v>1878</v>
      </c>
      <c r="AB60" s="2">
        <f ca="1" t="shared" si="43"/>
        <v>2816</v>
      </c>
      <c r="AD60" s="2">
        <f ca="1" t="shared" si="44"/>
        <v>7910</v>
      </c>
      <c r="AE60" s="2">
        <f ca="1" t="shared" si="45"/>
        <v>1978</v>
      </c>
      <c r="AG60" s="2">
        <f ca="1" t="shared" si="39"/>
        <v>11264</v>
      </c>
      <c r="AH60" s="2">
        <f ca="1" t="shared" si="46"/>
        <v>2816</v>
      </c>
      <c r="AJ60" s="2">
        <v>58</v>
      </c>
      <c r="AK60" s="126">
        <v>58000</v>
      </c>
      <c r="AL60" s="2">
        <f t="shared" si="47"/>
        <v>5800</v>
      </c>
      <c r="AM60" s="2">
        <f t="shared" si="48"/>
        <v>1450</v>
      </c>
      <c r="AN60" s="2">
        <f t="shared" si="49"/>
        <v>386</v>
      </c>
      <c r="AO60" s="2">
        <f t="shared" si="50"/>
        <v>116</v>
      </c>
    </row>
    <row r="61" spans="1:41">
      <c r="A61" s="1">
        <v>59</v>
      </c>
      <c r="B61" s="153">
        <f ca="1">VLOOKUP(A61,装备基础值!$A$5:$L$154,12,0)</f>
        <v>1044</v>
      </c>
      <c r="C61" s="153">
        <f>VLOOKUP(A61,装备强化表!$A$5:$M$154,13,0)</f>
        <v>8732</v>
      </c>
      <c r="D61" s="1">
        <f ca="1" t="shared" si="5"/>
        <v>9776</v>
      </c>
      <c r="E61" s="1">
        <f ca="1" t="shared" si="51"/>
        <v>1305</v>
      </c>
      <c r="F61" s="1">
        <f t="shared" si="36"/>
        <v>10915</v>
      </c>
      <c r="G61" s="1">
        <f ca="1" t="shared" si="37"/>
        <v>12220</v>
      </c>
      <c r="H61" s="1">
        <f ca="1" t="shared" si="9"/>
        <v>1618</v>
      </c>
      <c r="I61" s="1">
        <f t="shared" si="10"/>
        <v>13534</v>
      </c>
      <c r="J61" s="1">
        <f ca="1" t="shared" si="11"/>
        <v>15152</v>
      </c>
      <c r="K61" s="105">
        <f ca="1" t="shared" si="12"/>
        <v>2035</v>
      </c>
      <c r="L61" s="105">
        <f t="shared" si="13"/>
        <v>17027</v>
      </c>
      <c r="M61" s="105">
        <f ca="1" t="shared" si="14"/>
        <v>19063</v>
      </c>
      <c r="N61" s="1">
        <f ca="1" t="shared" si="15"/>
        <v>2610</v>
      </c>
      <c r="O61" s="1">
        <f t="shared" si="16"/>
        <v>21830</v>
      </c>
      <c r="P61" s="1">
        <f ca="1" t="shared" si="17"/>
        <v>24440</v>
      </c>
      <c r="Q61" s="1">
        <f ca="1" t="shared" si="18"/>
        <v>3340</v>
      </c>
      <c r="R61" s="1">
        <f t="shared" si="19"/>
        <v>27942</v>
      </c>
      <c r="S61" s="1">
        <f ca="1" t="shared" si="20"/>
        <v>31283</v>
      </c>
      <c r="W61" s="1">
        <v>59</v>
      </c>
      <c r="X61" s="1">
        <f ca="1" t="shared" si="52"/>
        <v>19063</v>
      </c>
      <c r="Y61" s="1">
        <f ca="1" t="shared" si="40"/>
        <v>7625</v>
      </c>
      <c r="Z61" s="1">
        <f ca="1" t="shared" si="41"/>
        <v>11438</v>
      </c>
      <c r="AA61" s="2">
        <f ca="1" t="shared" si="42"/>
        <v>1906</v>
      </c>
      <c r="AB61" s="2">
        <f ca="1" t="shared" si="43"/>
        <v>2860</v>
      </c>
      <c r="AD61" s="2">
        <f ca="1" t="shared" si="44"/>
        <v>8025</v>
      </c>
      <c r="AE61" s="2">
        <f ca="1" t="shared" si="45"/>
        <v>2006</v>
      </c>
      <c r="AG61" s="2">
        <f ca="1" t="shared" si="39"/>
        <v>11438</v>
      </c>
      <c r="AH61" s="2">
        <f ca="1" t="shared" si="46"/>
        <v>2860</v>
      </c>
      <c r="AJ61" s="2">
        <v>59</v>
      </c>
      <c r="AK61" s="126">
        <v>59000</v>
      </c>
      <c r="AL61" s="2">
        <f t="shared" si="47"/>
        <v>5900</v>
      </c>
      <c r="AM61" s="2">
        <f t="shared" si="48"/>
        <v>1475</v>
      </c>
      <c r="AN61" s="2">
        <f t="shared" si="49"/>
        <v>393</v>
      </c>
      <c r="AO61" s="2">
        <f t="shared" si="50"/>
        <v>118</v>
      </c>
    </row>
    <row r="62" spans="1:41">
      <c r="A62" s="1">
        <v>60</v>
      </c>
      <c r="B62" s="153">
        <f ca="1">VLOOKUP(A62,装备基础值!$A$5:$L$154,12,0)</f>
        <v>1138</v>
      </c>
      <c r="C62" s="153">
        <f>VLOOKUP(A62,装备强化表!$A$5:$M$154,13,0)</f>
        <v>8880</v>
      </c>
      <c r="D62" s="1">
        <f ca="1" t="shared" si="5"/>
        <v>10018</v>
      </c>
      <c r="E62" s="1">
        <f ca="1" t="shared" si="51"/>
        <v>1422</v>
      </c>
      <c r="F62" s="1">
        <f t="shared" si="36"/>
        <v>11100</v>
      </c>
      <c r="G62" s="1">
        <f ca="1" t="shared" si="37"/>
        <v>12522</v>
      </c>
      <c r="H62" s="1">
        <f ca="1" t="shared" si="9"/>
        <v>1763</v>
      </c>
      <c r="I62" s="1">
        <f t="shared" si="10"/>
        <v>13764</v>
      </c>
      <c r="J62" s="1">
        <f ca="1" t="shared" si="11"/>
        <v>15527</v>
      </c>
      <c r="K62" s="105">
        <f ca="1" t="shared" si="12"/>
        <v>2219</v>
      </c>
      <c r="L62" s="105">
        <f t="shared" si="13"/>
        <v>17316</v>
      </c>
      <c r="M62" s="105">
        <f ca="1" t="shared" si="14"/>
        <v>19535</v>
      </c>
      <c r="N62" s="1">
        <f ca="1" t="shared" si="15"/>
        <v>2845</v>
      </c>
      <c r="O62" s="1">
        <f t="shared" si="16"/>
        <v>22200</v>
      </c>
      <c r="P62" s="1">
        <f ca="1" t="shared" si="17"/>
        <v>25045</v>
      </c>
      <c r="Q62" s="1">
        <f ca="1" t="shared" si="18"/>
        <v>3641</v>
      </c>
      <c r="R62" s="1">
        <f t="shared" si="19"/>
        <v>28416</v>
      </c>
      <c r="S62" s="1">
        <f ca="1" t="shared" si="20"/>
        <v>32057</v>
      </c>
      <c r="W62" s="1">
        <v>60</v>
      </c>
      <c r="X62" s="1">
        <f ca="1" t="shared" si="52"/>
        <v>19535</v>
      </c>
      <c r="Y62" s="1">
        <f ca="1" t="shared" si="40"/>
        <v>7814</v>
      </c>
      <c r="Z62" s="1">
        <f ca="1" t="shared" si="41"/>
        <v>11721</v>
      </c>
      <c r="AA62" s="2">
        <f ca="1" t="shared" si="42"/>
        <v>1954</v>
      </c>
      <c r="AB62" s="2">
        <f ca="1" t="shared" si="43"/>
        <v>2930</v>
      </c>
      <c r="AD62" s="2">
        <f ca="1" t="shared" si="44"/>
        <v>8214</v>
      </c>
      <c r="AE62" s="2">
        <f ca="1" t="shared" si="45"/>
        <v>2054</v>
      </c>
      <c r="AG62" s="2">
        <f ca="1" t="shared" si="39"/>
        <v>11721</v>
      </c>
      <c r="AH62" s="2">
        <f ca="1" t="shared" si="46"/>
        <v>2930</v>
      </c>
      <c r="AJ62" s="2">
        <v>60</v>
      </c>
      <c r="AK62" s="126">
        <v>60000</v>
      </c>
      <c r="AL62" s="2">
        <f t="shared" si="47"/>
        <v>6000</v>
      </c>
      <c r="AM62" s="2">
        <f t="shared" si="48"/>
        <v>1500</v>
      </c>
      <c r="AN62" s="2">
        <f t="shared" si="49"/>
        <v>400</v>
      </c>
      <c r="AO62" s="2">
        <f t="shared" si="50"/>
        <v>120</v>
      </c>
    </row>
    <row r="63" spans="1:41">
      <c r="A63" s="1">
        <v>61</v>
      </c>
      <c r="B63" s="153">
        <f ca="1">VLOOKUP(A63,装备基础值!$A$5:$L$154,12,0)</f>
        <v>1138</v>
      </c>
      <c r="C63" s="153">
        <f>VLOOKUP(A63,装备强化表!$A$5:$M$154,13,0)</f>
        <v>9028</v>
      </c>
      <c r="D63" s="1">
        <f ca="1" t="shared" si="5"/>
        <v>10166</v>
      </c>
      <c r="E63" s="1">
        <f ca="1" t="shared" si="51"/>
        <v>1422</v>
      </c>
      <c r="F63" s="1">
        <f t="shared" si="36"/>
        <v>11285</v>
      </c>
      <c r="G63" s="1">
        <f ca="1" t="shared" si="37"/>
        <v>12707</v>
      </c>
      <c r="H63" s="1">
        <f ca="1" t="shared" si="9"/>
        <v>1763</v>
      </c>
      <c r="I63" s="1">
        <f t="shared" si="10"/>
        <v>13993</v>
      </c>
      <c r="J63" s="1">
        <f ca="1" t="shared" si="11"/>
        <v>15757</v>
      </c>
      <c r="K63" s="105">
        <f ca="1" t="shared" si="12"/>
        <v>2219</v>
      </c>
      <c r="L63" s="105">
        <f t="shared" si="13"/>
        <v>17604</v>
      </c>
      <c r="M63" s="105">
        <f ca="1" t="shared" si="14"/>
        <v>19823</v>
      </c>
      <c r="N63" s="1">
        <f ca="1" t="shared" si="15"/>
        <v>2845</v>
      </c>
      <c r="O63" s="1">
        <f t="shared" si="16"/>
        <v>22570</v>
      </c>
      <c r="P63" s="1">
        <f ca="1" t="shared" si="17"/>
        <v>25415</v>
      </c>
      <c r="Q63" s="1">
        <f ca="1" t="shared" si="18"/>
        <v>3641</v>
      </c>
      <c r="R63" s="1">
        <f t="shared" si="19"/>
        <v>28889</v>
      </c>
      <c r="S63" s="1">
        <f ca="1" t="shared" si="20"/>
        <v>32531</v>
      </c>
      <c r="W63" s="1">
        <v>61</v>
      </c>
      <c r="X63" s="1">
        <f ca="1" t="shared" si="52"/>
        <v>19823</v>
      </c>
      <c r="Y63" s="1">
        <f ca="1" t="shared" si="40"/>
        <v>7929</v>
      </c>
      <c r="Z63" s="1">
        <f ca="1" t="shared" si="41"/>
        <v>11894</v>
      </c>
      <c r="AA63" s="2">
        <f ca="1" t="shared" si="42"/>
        <v>1982</v>
      </c>
      <c r="AB63" s="2">
        <f ca="1" t="shared" si="43"/>
        <v>2974</v>
      </c>
      <c r="AD63" s="2">
        <f ca="1" t="shared" si="44"/>
        <v>8329</v>
      </c>
      <c r="AE63" s="2">
        <f ca="1" t="shared" si="45"/>
        <v>2082</v>
      </c>
      <c r="AG63" s="2">
        <f ca="1" t="shared" si="39"/>
        <v>11894</v>
      </c>
      <c r="AH63" s="2">
        <f ca="1" t="shared" si="46"/>
        <v>2974</v>
      </c>
      <c r="AJ63" s="2">
        <v>61</v>
      </c>
      <c r="AK63" s="126">
        <v>61000</v>
      </c>
      <c r="AL63" s="2">
        <f t="shared" si="47"/>
        <v>6100</v>
      </c>
      <c r="AM63" s="2">
        <f t="shared" si="48"/>
        <v>1525</v>
      </c>
      <c r="AN63" s="2">
        <f t="shared" si="49"/>
        <v>406</v>
      </c>
      <c r="AO63" s="2">
        <f t="shared" si="50"/>
        <v>122</v>
      </c>
    </row>
    <row r="64" spans="1:41">
      <c r="A64" s="1">
        <v>62</v>
      </c>
      <c r="B64" s="153">
        <f ca="1">VLOOKUP(A64,装备基础值!$A$5:$L$154,12,0)</f>
        <v>1138</v>
      </c>
      <c r="C64" s="153">
        <f>VLOOKUP(A64,装备强化表!$A$5:$M$154,13,0)</f>
        <v>9176</v>
      </c>
      <c r="D64" s="1">
        <f ca="1" t="shared" si="5"/>
        <v>10314</v>
      </c>
      <c r="E64" s="1">
        <f ca="1" t="shared" si="51"/>
        <v>1422</v>
      </c>
      <c r="F64" s="1">
        <f t="shared" si="36"/>
        <v>11470</v>
      </c>
      <c r="G64" s="1">
        <f ca="1" t="shared" si="37"/>
        <v>12892</v>
      </c>
      <c r="H64" s="1">
        <f ca="1" t="shared" si="9"/>
        <v>1763</v>
      </c>
      <c r="I64" s="1">
        <f t="shared" si="10"/>
        <v>14222</v>
      </c>
      <c r="J64" s="1">
        <f ca="1" t="shared" si="11"/>
        <v>15986</v>
      </c>
      <c r="K64" s="105">
        <f ca="1" t="shared" si="12"/>
        <v>2219</v>
      </c>
      <c r="L64" s="105">
        <f t="shared" si="13"/>
        <v>17893</v>
      </c>
      <c r="M64" s="105">
        <f ca="1" t="shared" si="14"/>
        <v>20112</v>
      </c>
      <c r="N64" s="1">
        <f ca="1" t="shared" si="15"/>
        <v>2845</v>
      </c>
      <c r="O64" s="1">
        <f t="shared" si="16"/>
        <v>22940</v>
      </c>
      <c r="P64" s="1">
        <f ca="1" t="shared" si="17"/>
        <v>25785</v>
      </c>
      <c r="Q64" s="1">
        <f ca="1" t="shared" si="18"/>
        <v>3641</v>
      </c>
      <c r="R64" s="1">
        <f t="shared" si="19"/>
        <v>29363</v>
      </c>
      <c r="S64" s="1">
        <f ca="1" t="shared" si="20"/>
        <v>33004</v>
      </c>
      <c r="W64" s="1">
        <v>62</v>
      </c>
      <c r="X64" s="1">
        <f ca="1" t="shared" si="52"/>
        <v>20112</v>
      </c>
      <c r="Y64" s="1">
        <f ca="1" t="shared" si="40"/>
        <v>8045</v>
      </c>
      <c r="Z64" s="1">
        <f ca="1" t="shared" si="41"/>
        <v>12067</v>
      </c>
      <c r="AA64" s="2">
        <f ca="1" t="shared" si="42"/>
        <v>2011</v>
      </c>
      <c r="AB64" s="2">
        <f ca="1" t="shared" si="43"/>
        <v>3017</v>
      </c>
      <c r="AD64" s="2">
        <f ca="1" t="shared" si="44"/>
        <v>8445</v>
      </c>
      <c r="AE64" s="2">
        <f ca="1" t="shared" si="45"/>
        <v>2111</v>
      </c>
      <c r="AG64" s="2">
        <f ca="1" t="shared" si="39"/>
        <v>12067</v>
      </c>
      <c r="AH64" s="2">
        <f ca="1" t="shared" si="46"/>
        <v>3017</v>
      </c>
      <c r="AJ64" s="2">
        <v>62</v>
      </c>
      <c r="AK64" s="126">
        <v>62000</v>
      </c>
      <c r="AL64" s="2">
        <f t="shared" si="47"/>
        <v>6200</v>
      </c>
      <c r="AM64" s="2">
        <f t="shared" si="48"/>
        <v>1550</v>
      </c>
      <c r="AN64" s="2">
        <f t="shared" si="49"/>
        <v>413</v>
      </c>
      <c r="AO64" s="2">
        <f t="shared" si="50"/>
        <v>124</v>
      </c>
    </row>
    <row r="65" spans="1:41">
      <c r="A65" s="1">
        <v>63</v>
      </c>
      <c r="B65" s="153">
        <f ca="1">VLOOKUP(A65,装备基础值!$A$5:$L$154,12,0)</f>
        <v>1138</v>
      </c>
      <c r="C65" s="153">
        <f>VLOOKUP(A65,装备强化表!$A$5:$M$154,13,0)</f>
        <v>9324</v>
      </c>
      <c r="D65" s="1">
        <f ca="1" t="shared" si="5"/>
        <v>10462</v>
      </c>
      <c r="E65" s="1">
        <f ca="1" t="shared" si="51"/>
        <v>1422</v>
      </c>
      <c r="F65" s="1">
        <f t="shared" si="36"/>
        <v>11655</v>
      </c>
      <c r="G65" s="1">
        <f ca="1" t="shared" si="37"/>
        <v>13077</v>
      </c>
      <c r="H65" s="1">
        <f ca="1" t="shared" si="9"/>
        <v>1763</v>
      </c>
      <c r="I65" s="1">
        <f t="shared" si="10"/>
        <v>14452</v>
      </c>
      <c r="J65" s="1">
        <f ca="1" t="shared" si="11"/>
        <v>16216</v>
      </c>
      <c r="K65" s="105">
        <f ca="1" t="shared" si="12"/>
        <v>2219</v>
      </c>
      <c r="L65" s="105">
        <f t="shared" si="13"/>
        <v>18181</v>
      </c>
      <c r="M65" s="105">
        <f ca="1" t="shared" si="14"/>
        <v>20400</v>
      </c>
      <c r="N65" s="1">
        <f ca="1" t="shared" si="15"/>
        <v>2845</v>
      </c>
      <c r="O65" s="1">
        <f t="shared" si="16"/>
        <v>23310</v>
      </c>
      <c r="P65" s="1">
        <f ca="1" t="shared" si="17"/>
        <v>26155</v>
      </c>
      <c r="Q65" s="1">
        <f ca="1" t="shared" si="18"/>
        <v>3641</v>
      </c>
      <c r="R65" s="1">
        <f t="shared" si="19"/>
        <v>29836</v>
      </c>
      <c r="S65" s="1">
        <f ca="1" t="shared" si="20"/>
        <v>33478</v>
      </c>
      <c r="W65" s="1">
        <v>63</v>
      </c>
      <c r="X65" s="1">
        <f ca="1" t="shared" si="52"/>
        <v>20400</v>
      </c>
      <c r="Y65" s="1">
        <f ca="1" t="shared" si="40"/>
        <v>8160</v>
      </c>
      <c r="Z65" s="1">
        <f ca="1" t="shared" si="41"/>
        <v>12240</v>
      </c>
      <c r="AA65" s="2">
        <f ca="1" t="shared" si="42"/>
        <v>2040</v>
      </c>
      <c r="AB65" s="2">
        <f ca="1" t="shared" si="43"/>
        <v>3060</v>
      </c>
      <c r="AD65" s="2">
        <f ca="1" t="shared" si="44"/>
        <v>8560</v>
      </c>
      <c r="AE65" s="2">
        <f ca="1" t="shared" si="45"/>
        <v>2140</v>
      </c>
      <c r="AG65" s="2">
        <f ca="1" t="shared" si="39"/>
        <v>12240</v>
      </c>
      <c r="AH65" s="2">
        <f ca="1" t="shared" si="46"/>
        <v>3060</v>
      </c>
      <c r="AJ65" s="2">
        <v>63</v>
      </c>
      <c r="AK65" s="126">
        <v>63000</v>
      </c>
      <c r="AL65" s="2">
        <f t="shared" si="47"/>
        <v>6300</v>
      </c>
      <c r="AM65" s="2">
        <f t="shared" si="48"/>
        <v>1575</v>
      </c>
      <c r="AN65" s="2">
        <f t="shared" si="49"/>
        <v>420</v>
      </c>
      <c r="AO65" s="2">
        <f t="shared" si="50"/>
        <v>126</v>
      </c>
    </row>
    <row r="66" spans="1:41">
      <c r="A66" s="1">
        <v>64</v>
      </c>
      <c r="B66" s="153">
        <f ca="1">VLOOKUP(A66,装备基础值!$A$5:$L$154,12,0)</f>
        <v>1138</v>
      </c>
      <c r="C66" s="153">
        <f>VLOOKUP(A66,装备强化表!$A$5:$M$154,13,0)</f>
        <v>9472</v>
      </c>
      <c r="D66" s="1">
        <f ca="1" t="shared" si="5"/>
        <v>10610</v>
      </c>
      <c r="E66" s="1">
        <f ca="1" t="shared" si="51"/>
        <v>1422</v>
      </c>
      <c r="F66" s="1">
        <f t="shared" si="36"/>
        <v>11840</v>
      </c>
      <c r="G66" s="1">
        <f ca="1" t="shared" si="37"/>
        <v>13262</v>
      </c>
      <c r="H66" s="1">
        <f ca="1" t="shared" si="9"/>
        <v>1763</v>
      </c>
      <c r="I66" s="1">
        <f t="shared" si="10"/>
        <v>14681</v>
      </c>
      <c r="J66" s="1">
        <f ca="1" t="shared" si="11"/>
        <v>16445</v>
      </c>
      <c r="K66" s="105">
        <f ca="1" t="shared" si="12"/>
        <v>2219</v>
      </c>
      <c r="L66" s="105">
        <f t="shared" si="13"/>
        <v>18470</v>
      </c>
      <c r="M66" s="105">
        <f ca="1" t="shared" si="14"/>
        <v>20689</v>
      </c>
      <c r="N66" s="1">
        <f ca="1" t="shared" si="15"/>
        <v>2845</v>
      </c>
      <c r="O66" s="1">
        <f t="shared" si="16"/>
        <v>23680</v>
      </c>
      <c r="P66" s="1">
        <f ca="1" t="shared" si="17"/>
        <v>26525</v>
      </c>
      <c r="Q66" s="1">
        <f ca="1" t="shared" si="18"/>
        <v>3641</v>
      </c>
      <c r="R66" s="1">
        <f t="shared" si="19"/>
        <v>30310</v>
      </c>
      <c r="S66" s="1">
        <f ca="1" t="shared" si="20"/>
        <v>33952</v>
      </c>
      <c r="W66" s="1">
        <v>64</v>
      </c>
      <c r="X66" s="1">
        <f ca="1" t="shared" si="52"/>
        <v>20689</v>
      </c>
      <c r="Y66" s="1">
        <f ca="1" t="shared" si="40"/>
        <v>8276</v>
      </c>
      <c r="Z66" s="1">
        <f ca="1" t="shared" si="41"/>
        <v>12413</v>
      </c>
      <c r="AA66" s="2">
        <f ca="1" t="shared" si="42"/>
        <v>2069</v>
      </c>
      <c r="AB66" s="2">
        <f ca="1" t="shared" si="43"/>
        <v>3103</v>
      </c>
      <c r="AD66" s="2">
        <f ca="1" t="shared" si="44"/>
        <v>8676</v>
      </c>
      <c r="AE66" s="2">
        <f ca="1" t="shared" si="45"/>
        <v>2169</v>
      </c>
      <c r="AG66" s="2">
        <f ca="1" t="shared" ref="AG66:AG97" si="53">Z66</f>
        <v>12413</v>
      </c>
      <c r="AH66" s="2">
        <f ca="1" t="shared" si="46"/>
        <v>3103</v>
      </c>
      <c r="AJ66" s="2">
        <v>64</v>
      </c>
      <c r="AK66" s="126">
        <v>64000</v>
      </c>
      <c r="AL66" s="2">
        <f t="shared" si="47"/>
        <v>6400</v>
      </c>
      <c r="AM66" s="2">
        <f t="shared" si="48"/>
        <v>1600</v>
      </c>
      <c r="AN66" s="2">
        <f t="shared" si="49"/>
        <v>426</v>
      </c>
      <c r="AO66" s="2">
        <f t="shared" si="50"/>
        <v>128</v>
      </c>
    </row>
    <row r="67" spans="1:41">
      <c r="A67" s="1">
        <v>65</v>
      </c>
      <c r="B67" s="153">
        <f ca="1">VLOOKUP(A67,装备基础值!$A$5:$L$154,12,0)</f>
        <v>1233</v>
      </c>
      <c r="C67" s="153">
        <f>VLOOKUP(A67,装备强化表!$A$5:$M$154,13,0)</f>
        <v>9620</v>
      </c>
      <c r="D67" s="1">
        <f ca="1" t="shared" si="5"/>
        <v>10853</v>
      </c>
      <c r="E67" s="1">
        <f ca="1" t="shared" si="51"/>
        <v>1541</v>
      </c>
      <c r="F67" s="1">
        <f t="shared" si="36"/>
        <v>12025</v>
      </c>
      <c r="G67" s="1">
        <f ca="1" t="shared" si="37"/>
        <v>13566</v>
      </c>
      <c r="H67" s="1">
        <f ca="1" t="shared" si="9"/>
        <v>1911</v>
      </c>
      <c r="I67" s="1">
        <f t="shared" si="10"/>
        <v>14911</v>
      </c>
      <c r="J67" s="1">
        <f ca="1" t="shared" si="11"/>
        <v>16822</v>
      </c>
      <c r="K67" s="105">
        <f ca="1" t="shared" si="12"/>
        <v>2404</v>
      </c>
      <c r="L67" s="105">
        <f t="shared" si="13"/>
        <v>18759</v>
      </c>
      <c r="M67" s="105">
        <f ca="1" t="shared" si="14"/>
        <v>21163</v>
      </c>
      <c r="N67" s="1">
        <f ca="1" t="shared" si="15"/>
        <v>3082</v>
      </c>
      <c r="O67" s="1">
        <f t="shared" si="16"/>
        <v>24050</v>
      </c>
      <c r="P67" s="1">
        <f ca="1" t="shared" si="17"/>
        <v>27132</v>
      </c>
      <c r="Q67" s="1">
        <f ca="1" t="shared" si="18"/>
        <v>3945</v>
      </c>
      <c r="R67" s="1">
        <f t="shared" si="19"/>
        <v>30784</v>
      </c>
      <c r="S67" s="1">
        <f ca="1" t="shared" si="20"/>
        <v>34729</v>
      </c>
      <c r="W67" s="1">
        <v>65</v>
      </c>
      <c r="X67" s="1">
        <f ca="1" t="shared" si="52"/>
        <v>21163</v>
      </c>
      <c r="Y67" s="1">
        <f ca="1" t="shared" si="40"/>
        <v>8465</v>
      </c>
      <c r="Z67" s="1">
        <f ca="1" t="shared" si="41"/>
        <v>12698</v>
      </c>
      <c r="AA67" s="2">
        <f ca="1" t="shared" si="42"/>
        <v>2116</v>
      </c>
      <c r="AB67" s="2">
        <f ca="1" t="shared" si="43"/>
        <v>3175</v>
      </c>
      <c r="AD67" s="2">
        <f ca="1" t="shared" si="44"/>
        <v>8865</v>
      </c>
      <c r="AE67" s="2">
        <f ca="1" t="shared" si="45"/>
        <v>2216</v>
      </c>
      <c r="AG67" s="2">
        <f ca="1" t="shared" si="53"/>
        <v>12698</v>
      </c>
      <c r="AH67" s="2">
        <f ca="1" t="shared" si="46"/>
        <v>3175</v>
      </c>
      <c r="AJ67" s="2">
        <v>65</v>
      </c>
      <c r="AK67" s="126">
        <v>65000</v>
      </c>
      <c r="AL67" s="2">
        <f t="shared" si="47"/>
        <v>6500</v>
      </c>
      <c r="AM67" s="2">
        <f t="shared" si="48"/>
        <v>1625</v>
      </c>
      <c r="AN67" s="2">
        <f t="shared" si="49"/>
        <v>433</v>
      </c>
      <c r="AO67" s="2">
        <f t="shared" si="50"/>
        <v>130</v>
      </c>
    </row>
    <row r="68" spans="1:41">
      <c r="A68" s="1">
        <v>66</v>
      </c>
      <c r="B68" s="153">
        <f ca="1">VLOOKUP(A68,装备基础值!$A$5:$L$154,12,0)</f>
        <v>1233</v>
      </c>
      <c r="C68" s="153">
        <f>VLOOKUP(A68,装备强化表!$A$5:$M$154,13,0)</f>
        <v>9768</v>
      </c>
      <c r="D68" s="1">
        <f ca="1" t="shared" ref="D68:D131" si="54">B68+C68</f>
        <v>11001</v>
      </c>
      <c r="E68" s="1">
        <f ca="1" t="shared" si="51"/>
        <v>1541</v>
      </c>
      <c r="F68" s="1">
        <f t="shared" si="36"/>
        <v>12210</v>
      </c>
      <c r="G68" s="1">
        <f ca="1" t="shared" si="37"/>
        <v>13751</v>
      </c>
      <c r="H68" s="1">
        <f ca="1" t="shared" ref="H68:H131" si="55">INT(B68*1.55)</f>
        <v>1911</v>
      </c>
      <c r="I68" s="1">
        <f t="shared" ref="I68:I131" si="56">INT(C68*1.55)</f>
        <v>15140</v>
      </c>
      <c r="J68" s="1">
        <f ca="1" t="shared" ref="J68:J131" si="57">INT(D68*1.55)</f>
        <v>17051</v>
      </c>
      <c r="K68" s="105">
        <f ca="1" t="shared" ref="K68:K131" si="58">INT(B68*1.95)</f>
        <v>2404</v>
      </c>
      <c r="L68" s="105">
        <f t="shared" ref="L68:L131" si="59">INT(C68*1.95)</f>
        <v>19047</v>
      </c>
      <c r="M68" s="105">
        <f ca="1" t="shared" ref="M68:M131" si="60">INT(D68*1.95)</f>
        <v>21451</v>
      </c>
      <c r="N68" s="1">
        <f ca="1" t="shared" ref="N68:N131" si="61">INT(B68*2.5)</f>
        <v>3082</v>
      </c>
      <c r="O68" s="1">
        <f t="shared" ref="O68:O131" si="62">INT(C68*2.5)</f>
        <v>24420</v>
      </c>
      <c r="P68" s="1">
        <f ca="1" t="shared" ref="P68:P131" si="63">INT(D68*2.5)</f>
        <v>27502</v>
      </c>
      <c r="Q68" s="1">
        <f ca="1" t="shared" ref="Q68:Q131" si="64">INT(B68*3.2)</f>
        <v>3945</v>
      </c>
      <c r="R68" s="1">
        <f t="shared" ref="R68:R131" si="65">INT(C68*3.2)</f>
        <v>31257</v>
      </c>
      <c r="S68" s="1">
        <f ca="1" t="shared" ref="S68:S131" si="66">INT(D68*3.2)</f>
        <v>35203</v>
      </c>
      <c r="W68" s="1">
        <v>66</v>
      </c>
      <c r="X68" s="1">
        <f ca="1" t="shared" si="52"/>
        <v>21451</v>
      </c>
      <c r="Y68" s="1">
        <f ca="1" t="shared" ref="Y68:Y99" si="67">ROUND(X68*$Y$2,0)</f>
        <v>8580</v>
      </c>
      <c r="Z68" s="1">
        <f ca="1" t="shared" ref="Z68:Z99" si="68">ROUND(X68*$Z$2,0)</f>
        <v>12871</v>
      </c>
      <c r="AA68" s="2">
        <f ca="1" t="shared" ref="AA68:AA99" si="69">ROUND(Y68/4,0)</f>
        <v>2145</v>
      </c>
      <c r="AB68" s="2">
        <f ca="1" t="shared" ref="AB68:AB99" si="70">ROUND(Z68/4,0)</f>
        <v>3218</v>
      </c>
      <c r="AD68" s="2">
        <f ca="1" t="shared" ref="AD68:AD99" si="71">Y68+400</f>
        <v>8980</v>
      </c>
      <c r="AE68" s="2">
        <f ca="1" t="shared" ref="AE68:AE99" si="72">AA68+100</f>
        <v>2245</v>
      </c>
      <c r="AG68" s="2">
        <f ca="1" t="shared" si="53"/>
        <v>12871</v>
      </c>
      <c r="AH68" s="2">
        <f ca="1" t="shared" ref="AH68:AH99" si="73">AB68</f>
        <v>3218</v>
      </c>
      <c r="AJ68" s="2">
        <v>66</v>
      </c>
      <c r="AK68" s="126">
        <v>66000</v>
      </c>
      <c r="AL68" s="2">
        <f t="shared" ref="AL68:AL99" si="74">INT(AK68/$AL$2)</f>
        <v>6600</v>
      </c>
      <c r="AM68" s="2">
        <f t="shared" ref="AM68:AM99" si="75">INT(AK68/$AM$2)</f>
        <v>1650</v>
      </c>
      <c r="AN68" s="2">
        <f t="shared" ref="AN68:AN99" si="76">INT(AK68/$AN$2)</f>
        <v>440</v>
      </c>
      <c r="AO68" s="2">
        <f t="shared" ref="AO68:AO99" si="77">INT(AK68/$AO$2)</f>
        <v>132</v>
      </c>
    </row>
    <row r="69" spans="1:41">
      <c r="A69" s="1">
        <v>67</v>
      </c>
      <c r="B69" s="153">
        <f ca="1">VLOOKUP(A69,装备基础值!$A$5:$L$154,12,0)</f>
        <v>1233</v>
      </c>
      <c r="C69" s="153">
        <f>VLOOKUP(A69,装备强化表!$A$5:$M$154,13,0)</f>
        <v>9916</v>
      </c>
      <c r="D69" s="1">
        <f ca="1" t="shared" si="54"/>
        <v>11149</v>
      </c>
      <c r="E69" s="1">
        <f ca="1" t="shared" si="51"/>
        <v>1541</v>
      </c>
      <c r="F69" s="1">
        <f t="shared" si="36"/>
        <v>12395</v>
      </c>
      <c r="G69" s="1">
        <f ca="1" t="shared" si="37"/>
        <v>13936</v>
      </c>
      <c r="H69" s="1">
        <f ca="1" t="shared" si="55"/>
        <v>1911</v>
      </c>
      <c r="I69" s="1">
        <f t="shared" si="56"/>
        <v>15369</v>
      </c>
      <c r="J69" s="1">
        <f ca="1" t="shared" si="57"/>
        <v>17280</v>
      </c>
      <c r="K69" s="105">
        <f ca="1" t="shared" si="58"/>
        <v>2404</v>
      </c>
      <c r="L69" s="105">
        <f t="shared" si="59"/>
        <v>19336</v>
      </c>
      <c r="M69" s="105">
        <f ca="1" t="shared" si="60"/>
        <v>21740</v>
      </c>
      <c r="N69" s="1">
        <f ca="1" t="shared" si="61"/>
        <v>3082</v>
      </c>
      <c r="O69" s="1">
        <f t="shared" si="62"/>
        <v>24790</v>
      </c>
      <c r="P69" s="1">
        <f ca="1" t="shared" si="63"/>
        <v>27872</v>
      </c>
      <c r="Q69" s="1">
        <f ca="1" t="shared" si="64"/>
        <v>3945</v>
      </c>
      <c r="R69" s="1">
        <f t="shared" si="65"/>
        <v>31731</v>
      </c>
      <c r="S69" s="1">
        <f ca="1" t="shared" si="66"/>
        <v>35676</v>
      </c>
      <c r="W69" s="1">
        <v>67</v>
      </c>
      <c r="X69" s="1">
        <f ca="1" t="shared" si="52"/>
        <v>21740</v>
      </c>
      <c r="Y69" s="1">
        <f ca="1" t="shared" si="67"/>
        <v>8696</v>
      </c>
      <c r="Z69" s="1">
        <f ca="1" t="shared" si="68"/>
        <v>13044</v>
      </c>
      <c r="AA69" s="2">
        <f ca="1" t="shared" si="69"/>
        <v>2174</v>
      </c>
      <c r="AB69" s="2">
        <f ca="1" t="shared" si="70"/>
        <v>3261</v>
      </c>
      <c r="AD69" s="2">
        <f ca="1" t="shared" si="71"/>
        <v>9096</v>
      </c>
      <c r="AE69" s="2">
        <f ca="1" t="shared" si="72"/>
        <v>2274</v>
      </c>
      <c r="AG69" s="2">
        <f ca="1" t="shared" si="53"/>
        <v>13044</v>
      </c>
      <c r="AH69" s="2">
        <f ca="1" t="shared" si="73"/>
        <v>3261</v>
      </c>
      <c r="AJ69" s="2">
        <v>67</v>
      </c>
      <c r="AK69" s="126">
        <v>67000</v>
      </c>
      <c r="AL69" s="2">
        <f t="shared" si="74"/>
        <v>6700</v>
      </c>
      <c r="AM69" s="2">
        <f t="shared" si="75"/>
        <v>1675</v>
      </c>
      <c r="AN69" s="2">
        <f t="shared" si="76"/>
        <v>446</v>
      </c>
      <c r="AO69" s="2">
        <f t="shared" si="77"/>
        <v>134</v>
      </c>
    </row>
    <row r="70" spans="1:41">
      <c r="A70" s="1">
        <v>68</v>
      </c>
      <c r="B70" s="153">
        <f ca="1">VLOOKUP(A70,装备基础值!$A$5:$L$154,12,0)</f>
        <v>1233</v>
      </c>
      <c r="C70" s="153">
        <f>VLOOKUP(A70,装备强化表!$A$5:$M$154,13,0)</f>
        <v>10064</v>
      </c>
      <c r="D70" s="1">
        <f ca="1" t="shared" si="54"/>
        <v>11297</v>
      </c>
      <c r="E70" s="1">
        <f ca="1" t="shared" si="51"/>
        <v>1541</v>
      </c>
      <c r="F70" s="1">
        <f t="shared" si="36"/>
        <v>12580</v>
      </c>
      <c r="G70" s="1">
        <f ca="1" t="shared" si="37"/>
        <v>14121</v>
      </c>
      <c r="H70" s="1">
        <f ca="1" t="shared" si="55"/>
        <v>1911</v>
      </c>
      <c r="I70" s="1">
        <f t="shared" si="56"/>
        <v>15599</v>
      </c>
      <c r="J70" s="1">
        <f ca="1" t="shared" si="57"/>
        <v>17510</v>
      </c>
      <c r="K70" s="105">
        <f ca="1" t="shared" si="58"/>
        <v>2404</v>
      </c>
      <c r="L70" s="105">
        <f t="shared" si="59"/>
        <v>19624</v>
      </c>
      <c r="M70" s="105">
        <f ca="1" t="shared" si="60"/>
        <v>22029</v>
      </c>
      <c r="N70" s="1">
        <f ca="1" t="shared" si="61"/>
        <v>3082</v>
      </c>
      <c r="O70" s="1">
        <f t="shared" si="62"/>
        <v>25160</v>
      </c>
      <c r="P70" s="1">
        <f ca="1" t="shared" si="63"/>
        <v>28242</v>
      </c>
      <c r="Q70" s="1">
        <f ca="1" t="shared" si="64"/>
        <v>3945</v>
      </c>
      <c r="R70" s="1">
        <f t="shared" si="65"/>
        <v>32204</v>
      </c>
      <c r="S70" s="1">
        <f ca="1" t="shared" si="66"/>
        <v>36150</v>
      </c>
      <c r="W70" s="1">
        <v>68</v>
      </c>
      <c r="X70" s="1">
        <f ca="1" t="shared" si="52"/>
        <v>22029</v>
      </c>
      <c r="Y70" s="1">
        <f ca="1" t="shared" si="67"/>
        <v>8812</v>
      </c>
      <c r="Z70" s="1">
        <f ca="1" t="shared" si="68"/>
        <v>13217</v>
      </c>
      <c r="AA70" s="2">
        <f ca="1" t="shared" si="69"/>
        <v>2203</v>
      </c>
      <c r="AB70" s="2">
        <f ca="1" t="shared" si="70"/>
        <v>3304</v>
      </c>
      <c r="AD70" s="2">
        <f ca="1" t="shared" si="71"/>
        <v>9212</v>
      </c>
      <c r="AE70" s="2">
        <f ca="1" t="shared" si="72"/>
        <v>2303</v>
      </c>
      <c r="AG70" s="2">
        <f ca="1" t="shared" si="53"/>
        <v>13217</v>
      </c>
      <c r="AH70" s="2">
        <f ca="1" t="shared" si="73"/>
        <v>3304</v>
      </c>
      <c r="AJ70" s="2">
        <v>68</v>
      </c>
      <c r="AK70" s="126">
        <v>68000</v>
      </c>
      <c r="AL70" s="2">
        <f t="shared" si="74"/>
        <v>6800</v>
      </c>
      <c r="AM70" s="2">
        <f t="shared" si="75"/>
        <v>1700</v>
      </c>
      <c r="AN70" s="2">
        <f t="shared" si="76"/>
        <v>453</v>
      </c>
      <c r="AO70" s="2">
        <f t="shared" si="77"/>
        <v>136</v>
      </c>
    </row>
    <row r="71" spans="1:41">
      <c r="A71" s="1">
        <v>69</v>
      </c>
      <c r="B71" s="153">
        <f ca="1">VLOOKUP(A71,装备基础值!$A$5:$L$154,12,0)</f>
        <v>1233</v>
      </c>
      <c r="C71" s="153">
        <f>VLOOKUP(A71,装备强化表!$A$5:$M$154,13,0)</f>
        <v>10212</v>
      </c>
      <c r="D71" s="1">
        <f ca="1" t="shared" si="54"/>
        <v>11445</v>
      </c>
      <c r="E71" s="1">
        <f ca="1" t="shared" si="51"/>
        <v>1541</v>
      </c>
      <c r="F71" s="1">
        <f t="shared" si="36"/>
        <v>12765</v>
      </c>
      <c r="G71" s="1">
        <f ca="1" t="shared" si="37"/>
        <v>14306</v>
      </c>
      <c r="H71" s="1">
        <f ca="1" t="shared" si="55"/>
        <v>1911</v>
      </c>
      <c r="I71" s="1">
        <f t="shared" si="56"/>
        <v>15828</v>
      </c>
      <c r="J71" s="1">
        <f ca="1" t="shared" si="57"/>
        <v>17739</v>
      </c>
      <c r="K71" s="105">
        <f ca="1" t="shared" si="58"/>
        <v>2404</v>
      </c>
      <c r="L71" s="105">
        <f t="shared" si="59"/>
        <v>19913</v>
      </c>
      <c r="M71" s="105">
        <f ca="1" t="shared" si="60"/>
        <v>22317</v>
      </c>
      <c r="N71" s="1">
        <f ca="1" t="shared" si="61"/>
        <v>3082</v>
      </c>
      <c r="O71" s="1">
        <f t="shared" si="62"/>
        <v>25530</v>
      </c>
      <c r="P71" s="1">
        <f ca="1" t="shared" si="63"/>
        <v>28612</v>
      </c>
      <c r="Q71" s="1">
        <f ca="1" t="shared" si="64"/>
        <v>3945</v>
      </c>
      <c r="R71" s="1">
        <f t="shared" si="65"/>
        <v>32678</v>
      </c>
      <c r="S71" s="1">
        <f ca="1" t="shared" si="66"/>
        <v>36624</v>
      </c>
      <c r="W71" s="1">
        <v>69</v>
      </c>
      <c r="X71" s="1">
        <f ca="1" t="shared" si="52"/>
        <v>22317</v>
      </c>
      <c r="Y71" s="1">
        <f ca="1" t="shared" si="67"/>
        <v>8927</v>
      </c>
      <c r="Z71" s="1">
        <f ca="1" t="shared" si="68"/>
        <v>13390</v>
      </c>
      <c r="AA71" s="2">
        <f ca="1" t="shared" si="69"/>
        <v>2232</v>
      </c>
      <c r="AB71" s="2">
        <f ca="1" t="shared" si="70"/>
        <v>3348</v>
      </c>
      <c r="AD71" s="2">
        <f ca="1" t="shared" si="71"/>
        <v>9327</v>
      </c>
      <c r="AE71" s="2">
        <f ca="1" t="shared" si="72"/>
        <v>2332</v>
      </c>
      <c r="AG71" s="2">
        <f ca="1" t="shared" si="53"/>
        <v>13390</v>
      </c>
      <c r="AH71" s="2">
        <f ca="1" t="shared" si="73"/>
        <v>3348</v>
      </c>
      <c r="AJ71" s="2">
        <v>69</v>
      </c>
      <c r="AK71" s="126">
        <v>69000</v>
      </c>
      <c r="AL71" s="2">
        <f t="shared" si="74"/>
        <v>6900</v>
      </c>
      <c r="AM71" s="2">
        <f t="shared" si="75"/>
        <v>1725</v>
      </c>
      <c r="AN71" s="2">
        <f t="shared" si="76"/>
        <v>460</v>
      </c>
      <c r="AO71" s="2">
        <f t="shared" si="77"/>
        <v>138</v>
      </c>
    </row>
    <row r="72" spans="1:41">
      <c r="A72" s="1">
        <v>70</v>
      </c>
      <c r="B72" s="153">
        <f ca="1">VLOOKUP(A72,装备基础值!$A$5:$L$154,12,0)</f>
        <v>1328</v>
      </c>
      <c r="C72" s="153">
        <f>VLOOKUP(A72,装备强化表!$A$5:$M$154,13,0)</f>
        <v>10360</v>
      </c>
      <c r="D72" s="1">
        <f ca="1" t="shared" si="54"/>
        <v>11688</v>
      </c>
      <c r="E72" s="1">
        <f ca="1" t="shared" si="51"/>
        <v>1660</v>
      </c>
      <c r="F72" s="1">
        <f t="shared" si="36"/>
        <v>12950</v>
      </c>
      <c r="G72" s="1">
        <f ca="1" t="shared" si="37"/>
        <v>14610</v>
      </c>
      <c r="H72" s="1">
        <f ca="1" t="shared" si="55"/>
        <v>2058</v>
      </c>
      <c r="I72" s="1">
        <f t="shared" si="56"/>
        <v>16058</v>
      </c>
      <c r="J72" s="1">
        <f ca="1" t="shared" si="57"/>
        <v>18116</v>
      </c>
      <c r="K72" s="1">
        <f ca="1" t="shared" si="58"/>
        <v>2589</v>
      </c>
      <c r="L72" s="1">
        <f t="shared" si="59"/>
        <v>20202</v>
      </c>
      <c r="M72" s="1">
        <f ca="1" t="shared" si="60"/>
        <v>22791</v>
      </c>
      <c r="N72" s="111">
        <f ca="1" t="shared" si="61"/>
        <v>3320</v>
      </c>
      <c r="O72" s="111">
        <f t="shared" si="62"/>
        <v>25900</v>
      </c>
      <c r="P72" s="111">
        <f ca="1" t="shared" si="63"/>
        <v>29220</v>
      </c>
      <c r="Q72" s="1">
        <f ca="1" t="shared" si="64"/>
        <v>4249</v>
      </c>
      <c r="R72" s="1">
        <f t="shared" si="65"/>
        <v>33152</v>
      </c>
      <c r="S72" s="1">
        <f ca="1" t="shared" si="66"/>
        <v>37401</v>
      </c>
      <c r="W72" s="1">
        <v>70</v>
      </c>
      <c r="X72" s="1">
        <f ca="1">P72</f>
        <v>29220</v>
      </c>
      <c r="Y72" s="1">
        <f ca="1" t="shared" si="67"/>
        <v>11688</v>
      </c>
      <c r="Z72" s="1">
        <f ca="1" t="shared" si="68"/>
        <v>17532</v>
      </c>
      <c r="AA72" s="2">
        <f ca="1" t="shared" si="69"/>
        <v>2922</v>
      </c>
      <c r="AB72" s="2">
        <f ca="1" t="shared" si="70"/>
        <v>4383</v>
      </c>
      <c r="AD72" s="2">
        <f ca="1" t="shared" si="71"/>
        <v>12088</v>
      </c>
      <c r="AE72" s="2">
        <f ca="1" t="shared" si="72"/>
        <v>3022</v>
      </c>
      <c r="AG72" s="2">
        <f ca="1" t="shared" si="53"/>
        <v>17532</v>
      </c>
      <c r="AH72" s="2">
        <f ca="1" t="shared" si="73"/>
        <v>4383</v>
      </c>
      <c r="AJ72" s="2">
        <v>70</v>
      </c>
      <c r="AK72" s="126">
        <v>70000</v>
      </c>
      <c r="AL72" s="2">
        <f t="shared" si="74"/>
        <v>7000</v>
      </c>
      <c r="AM72" s="2">
        <f t="shared" si="75"/>
        <v>1750</v>
      </c>
      <c r="AN72" s="2">
        <f t="shared" si="76"/>
        <v>466</v>
      </c>
      <c r="AO72" s="2">
        <f t="shared" si="77"/>
        <v>140</v>
      </c>
    </row>
    <row r="73" spans="1:41">
      <c r="A73" s="1">
        <v>71</v>
      </c>
      <c r="B73" s="153">
        <f ca="1">VLOOKUP(A73,装备基础值!$A$5:$L$154,12,0)</f>
        <v>1328</v>
      </c>
      <c r="C73" s="153">
        <f>VLOOKUP(A73,装备强化表!$A$5:$M$154,13,0)</f>
        <v>10508</v>
      </c>
      <c r="D73" s="1">
        <f ca="1" t="shared" si="54"/>
        <v>11836</v>
      </c>
      <c r="E73" s="1">
        <f ca="1" t="shared" si="51"/>
        <v>1660</v>
      </c>
      <c r="F73" s="1">
        <f t="shared" si="36"/>
        <v>13135</v>
      </c>
      <c r="G73" s="1">
        <f ca="1" t="shared" si="37"/>
        <v>14795</v>
      </c>
      <c r="H73" s="1">
        <f ca="1" t="shared" si="55"/>
        <v>2058</v>
      </c>
      <c r="I73" s="1">
        <f t="shared" si="56"/>
        <v>16287</v>
      </c>
      <c r="J73" s="1">
        <f ca="1" t="shared" si="57"/>
        <v>18345</v>
      </c>
      <c r="K73" s="1">
        <f ca="1" t="shared" si="58"/>
        <v>2589</v>
      </c>
      <c r="L73" s="1">
        <f t="shared" si="59"/>
        <v>20490</v>
      </c>
      <c r="M73" s="1">
        <f ca="1" t="shared" si="60"/>
        <v>23080</v>
      </c>
      <c r="N73" s="111">
        <f ca="1" t="shared" si="61"/>
        <v>3320</v>
      </c>
      <c r="O73" s="111">
        <f t="shared" si="62"/>
        <v>26270</v>
      </c>
      <c r="P73" s="111">
        <f ca="1" t="shared" si="63"/>
        <v>29590</v>
      </c>
      <c r="Q73" s="1">
        <f ca="1" t="shared" si="64"/>
        <v>4249</v>
      </c>
      <c r="R73" s="1">
        <f t="shared" si="65"/>
        <v>33625</v>
      </c>
      <c r="S73" s="1">
        <f ca="1" t="shared" si="66"/>
        <v>37875</v>
      </c>
      <c r="W73" s="1">
        <v>71</v>
      </c>
      <c r="X73" s="1">
        <f ca="1" t="shared" ref="X73:X102" si="78">P73</f>
        <v>29590</v>
      </c>
      <c r="Y73" s="1">
        <f ca="1" t="shared" si="67"/>
        <v>11836</v>
      </c>
      <c r="Z73" s="1">
        <f ca="1" t="shared" si="68"/>
        <v>17754</v>
      </c>
      <c r="AA73" s="2">
        <f ca="1" t="shared" si="69"/>
        <v>2959</v>
      </c>
      <c r="AB73" s="2">
        <f ca="1" t="shared" si="70"/>
        <v>4439</v>
      </c>
      <c r="AD73" s="2">
        <f ca="1" t="shared" si="71"/>
        <v>12236</v>
      </c>
      <c r="AE73" s="2">
        <f ca="1" t="shared" si="72"/>
        <v>3059</v>
      </c>
      <c r="AG73" s="2">
        <f ca="1" t="shared" si="53"/>
        <v>17754</v>
      </c>
      <c r="AH73" s="2">
        <f ca="1" t="shared" si="73"/>
        <v>4439</v>
      </c>
      <c r="AJ73" s="2">
        <v>71</v>
      </c>
      <c r="AK73" s="126">
        <v>71000</v>
      </c>
      <c r="AL73" s="2">
        <f t="shared" si="74"/>
        <v>7100</v>
      </c>
      <c r="AM73" s="2">
        <f t="shared" si="75"/>
        <v>1775</v>
      </c>
      <c r="AN73" s="2">
        <f t="shared" si="76"/>
        <v>473</v>
      </c>
      <c r="AO73" s="2">
        <f t="shared" si="77"/>
        <v>142</v>
      </c>
    </row>
    <row r="74" spans="1:41">
      <c r="A74" s="1">
        <v>72</v>
      </c>
      <c r="B74" s="153">
        <f ca="1">VLOOKUP(A74,装备基础值!$A$5:$L$154,12,0)</f>
        <v>1328</v>
      </c>
      <c r="C74" s="153">
        <f>VLOOKUP(A74,装备强化表!$A$5:$M$154,13,0)</f>
        <v>10656</v>
      </c>
      <c r="D74" s="1">
        <f ca="1" t="shared" si="54"/>
        <v>11984</v>
      </c>
      <c r="E74" s="1">
        <f ca="1" t="shared" si="51"/>
        <v>1660</v>
      </c>
      <c r="F74" s="1">
        <f t="shared" si="36"/>
        <v>13320</v>
      </c>
      <c r="G74" s="1">
        <f ca="1" t="shared" si="37"/>
        <v>14980</v>
      </c>
      <c r="H74" s="1">
        <f ca="1" t="shared" si="55"/>
        <v>2058</v>
      </c>
      <c r="I74" s="1">
        <f t="shared" si="56"/>
        <v>16516</v>
      </c>
      <c r="J74" s="1">
        <f ca="1" t="shared" si="57"/>
        <v>18575</v>
      </c>
      <c r="K74" s="1">
        <f ca="1" t="shared" si="58"/>
        <v>2589</v>
      </c>
      <c r="L74" s="1">
        <f t="shared" si="59"/>
        <v>20779</v>
      </c>
      <c r="M74" s="1">
        <f ca="1" t="shared" si="60"/>
        <v>23368</v>
      </c>
      <c r="N74" s="111">
        <f ca="1" t="shared" si="61"/>
        <v>3320</v>
      </c>
      <c r="O74" s="111">
        <f t="shared" si="62"/>
        <v>26640</v>
      </c>
      <c r="P74" s="111">
        <f ca="1" t="shared" si="63"/>
        <v>29960</v>
      </c>
      <c r="Q74" s="1">
        <f ca="1" t="shared" si="64"/>
        <v>4249</v>
      </c>
      <c r="R74" s="1">
        <f t="shared" si="65"/>
        <v>34099</v>
      </c>
      <c r="S74" s="1">
        <f ca="1" t="shared" si="66"/>
        <v>38348</v>
      </c>
      <c r="W74" s="1">
        <v>72</v>
      </c>
      <c r="X74" s="1">
        <f ca="1" t="shared" si="78"/>
        <v>29960</v>
      </c>
      <c r="Y74" s="1">
        <f ca="1" t="shared" si="67"/>
        <v>11984</v>
      </c>
      <c r="Z74" s="1">
        <f ca="1" t="shared" si="68"/>
        <v>17976</v>
      </c>
      <c r="AA74" s="2">
        <f ca="1" t="shared" si="69"/>
        <v>2996</v>
      </c>
      <c r="AB74" s="2">
        <f ca="1" t="shared" si="70"/>
        <v>4494</v>
      </c>
      <c r="AD74" s="2">
        <f ca="1" t="shared" si="71"/>
        <v>12384</v>
      </c>
      <c r="AE74" s="2">
        <f ca="1" t="shared" si="72"/>
        <v>3096</v>
      </c>
      <c r="AG74" s="2">
        <f ca="1" t="shared" si="53"/>
        <v>17976</v>
      </c>
      <c r="AH74" s="2">
        <f ca="1" t="shared" si="73"/>
        <v>4494</v>
      </c>
      <c r="AJ74" s="2">
        <v>72</v>
      </c>
      <c r="AK74" s="126">
        <v>72000</v>
      </c>
      <c r="AL74" s="2">
        <f t="shared" si="74"/>
        <v>7200</v>
      </c>
      <c r="AM74" s="2">
        <f t="shared" si="75"/>
        <v>1800</v>
      </c>
      <c r="AN74" s="2">
        <f t="shared" si="76"/>
        <v>480</v>
      </c>
      <c r="AO74" s="2">
        <f t="shared" si="77"/>
        <v>144</v>
      </c>
    </row>
    <row r="75" spans="1:41">
      <c r="A75" s="1">
        <v>73</v>
      </c>
      <c r="B75" s="153">
        <f ca="1">VLOOKUP(A75,装备基础值!$A$5:$L$154,12,0)</f>
        <v>1328</v>
      </c>
      <c r="C75" s="153">
        <f>VLOOKUP(A75,装备强化表!$A$5:$M$154,13,0)</f>
        <v>10804</v>
      </c>
      <c r="D75" s="1">
        <f ca="1" t="shared" si="54"/>
        <v>12132</v>
      </c>
      <c r="E75" s="1">
        <f ca="1" t="shared" si="51"/>
        <v>1660</v>
      </c>
      <c r="F75" s="1">
        <f t="shared" si="36"/>
        <v>13505</v>
      </c>
      <c r="G75" s="1">
        <f ca="1" t="shared" si="37"/>
        <v>15165</v>
      </c>
      <c r="H75" s="1">
        <f ca="1" t="shared" si="55"/>
        <v>2058</v>
      </c>
      <c r="I75" s="1">
        <f t="shared" si="56"/>
        <v>16746</v>
      </c>
      <c r="J75" s="1">
        <f ca="1" t="shared" si="57"/>
        <v>18804</v>
      </c>
      <c r="K75" s="1">
        <f ca="1" t="shared" si="58"/>
        <v>2589</v>
      </c>
      <c r="L75" s="1">
        <f t="shared" si="59"/>
        <v>21067</v>
      </c>
      <c r="M75" s="1">
        <f ca="1" t="shared" si="60"/>
        <v>23657</v>
      </c>
      <c r="N75" s="111">
        <f ca="1" t="shared" si="61"/>
        <v>3320</v>
      </c>
      <c r="O75" s="111">
        <f t="shared" si="62"/>
        <v>27010</v>
      </c>
      <c r="P75" s="111">
        <f ca="1" t="shared" si="63"/>
        <v>30330</v>
      </c>
      <c r="Q75" s="1">
        <f ca="1" t="shared" si="64"/>
        <v>4249</v>
      </c>
      <c r="R75" s="1">
        <f t="shared" si="65"/>
        <v>34572</v>
      </c>
      <c r="S75" s="1">
        <f ca="1" t="shared" si="66"/>
        <v>38822</v>
      </c>
      <c r="W75" s="1">
        <v>73</v>
      </c>
      <c r="X75" s="1">
        <f ca="1" t="shared" si="78"/>
        <v>30330</v>
      </c>
      <c r="Y75" s="1">
        <f ca="1" t="shared" si="67"/>
        <v>12132</v>
      </c>
      <c r="Z75" s="1">
        <f ca="1" t="shared" si="68"/>
        <v>18198</v>
      </c>
      <c r="AA75" s="2">
        <f ca="1" t="shared" si="69"/>
        <v>3033</v>
      </c>
      <c r="AB75" s="2">
        <f ca="1" t="shared" si="70"/>
        <v>4550</v>
      </c>
      <c r="AD75" s="2">
        <f ca="1" t="shared" si="71"/>
        <v>12532</v>
      </c>
      <c r="AE75" s="2">
        <f ca="1" t="shared" si="72"/>
        <v>3133</v>
      </c>
      <c r="AG75" s="2">
        <f ca="1" t="shared" si="53"/>
        <v>18198</v>
      </c>
      <c r="AH75" s="2">
        <f ca="1" t="shared" si="73"/>
        <v>4550</v>
      </c>
      <c r="AJ75" s="2">
        <v>73</v>
      </c>
      <c r="AK75" s="126">
        <v>73000</v>
      </c>
      <c r="AL75" s="2">
        <f t="shared" si="74"/>
        <v>7300</v>
      </c>
      <c r="AM75" s="2">
        <f t="shared" si="75"/>
        <v>1825</v>
      </c>
      <c r="AN75" s="2">
        <f t="shared" si="76"/>
        <v>486</v>
      </c>
      <c r="AO75" s="2">
        <f t="shared" si="77"/>
        <v>146</v>
      </c>
    </row>
    <row r="76" spans="1:41">
      <c r="A76" s="1">
        <v>74</v>
      </c>
      <c r="B76" s="153">
        <f ca="1">VLOOKUP(A76,装备基础值!$A$5:$L$154,12,0)</f>
        <v>1328</v>
      </c>
      <c r="C76" s="153">
        <f>VLOOKUP(A76,装备强化表!$A$5:$M$154,13,0)</f>
        <v>10952</v>
      </c>
      <c r="D76" s="1">
        <f ca="1" t="shared" si="54"/>
        <v>12280</v>
      </c>
      <c r="E76" s="1">
        <f ca="1" t="shared" ref="E76:E102" si="79">INT(B76*1.25)</f>
        <v>1660</v>
      </c>
      <c r="F76" s="1">
        <f t="shared" si="36"/>
        <v>13690</v>
      </c>
      <c r="G76" s="1">
        <f ca="1" t="shared" si="37"/>
        <v>15350</v>
      </c>
      <c r="H76" s="1">
        <f ca="1" t="shared" si="55"/>
        <v>2058</v>
      </c>
      <c r="I76" s="1">
        <f t="shared" si="56"/>
        <v>16975</v>
      </c>
      <c r="J76" s="1">
        <f ca="1" t="shared" si="57"/>
        <v>19034</v>
      </c>
      <c r="K76" s="1">
        <f ca="1" t="shared" si="58"/>
        <v>2589</v>
      </c>
      <c r="L76" s="1">
        <f t="shared" si="59"/>
        <v>21356</v>
      </c>
      <c r="M76" s="1">
        <f ca="1" t="shared" si="60"/>
        <v>23946</v>
      </c>
      <c r="N76" s="111">
        <f ca="1" t="shared" si="61"/>
        <v>3320</v>
      </c>
      <c r="O76" s="111">
        <f t="shared" si="62"/>
        <v>27380</v>
      </c>
      <c r="P76" s="111">
        <f ca="1" t="shared" si="63"/>
        <v>30700</v>
      </c>
      <c r="Q76" s="1">
        <f ca="1" t="shared" si="64"/>
        <v>4249</v>
      </c>
      <c r="R76" s="1">
        <f t="shared" si="65"/>
        <v>35046</v>
      </c>
      <c r="S76" s="1">
        <f ca="1" t="shared" si="66"/>
        <v>39296</v>
      </c>
      <c r="W76" s="1">
        <v>74</v>
      </c>
      <c r="X76" s="1">
        <f ca="1" t="shared" si="78"/>
        <v>30700</v>
      </c>
      <c r="Y76" s="1">
        <f ca="1" t="shared" si="67"/>
        <v>12280</v>
      </c>
      <c r="Z76" s="1">
        <f ca="1" t="shared" si="68"/>
        <v>18420</v>
      </c>
      <c r="AA76" s="2">
        <f ca="1" t="shared" si="69"/>
        <v>3070</v>
      </c>
      <c r="AB76" s="2">
        <f ca="1" t="shared" si="70"/>
        <v>4605</v>
      </c>
      <c r="AD76" s="2">
        <f ca="1" t="shared" si="71"/>
        <v>12680</v>
      </c>
      <c r="AE76" s="2">
        <f ca="1" t="shared" si="72"/>
        <v>3170</v>
      </c>
      <c r="AG76" s="2">
        <f ca="1" t="shared" si="53"/>
        <v>18420</v>
      </c>
      <c r="AH76" s="2">
        <f ca="1" t="shared" si="73"/>
        <v>4605</v>
      </c>
      <c r="AJ76" s="2">
        <v>74</v>
      </c>
      <c r="AK76" s="126">
        <v>74000</v>
      </c>
      <c r="AL76" s="2">
        <f t="shared" si="74"/>
        <v>7400</v>
      </c>
      <c r="AM76" s="2">
        <f t="shared" si="75"/>
        <v>1850</v>
      </c>
      <c r="AN76" s="2">
        <f t="shared" si="76"/>
        <v>493</v>
      </c>
      <c r="AO76" s="2">
        <f t="shared" si="77"/>
        <v>148</v>
      </c>
    </row>
    <row r="77" spans="1:41">
      <c r="A77" s="1">
        <v>75</v>
      </c>
      <c r="B77" s="153">
        <f ca="1">VLOOKUP(A77,装备基础值!$A$5:$L$154,12,0)</f>
        <v>1423</v>
      </c>
      <c r="C77" s="153">
        <f>VLOOKUP(A77,装备强化表!$A$5:$M$154,13,0)</f>
        <v>11100</v>
      </c>
      <c r="D77" s="1">
        <f ca="1" t="shared" si="54"/>
        <v>12523</v>
      </c>
      <c r="E77" s="1">
        <f ca="1" t="shared" si="79"/>
        <v>1778</v>
      </c>
      <c r="F77" s="1">
        <f t="shared" si="36"/>
        <v>13875</v>
      </c>
      <c r="G77" s="1">
        <f ca="1" t="shared" si="37"/>
        <v>15653</v>
      </c>
      <c r="H77" s="1">
        <f ca="1" t="shared" si="55"/>
        <v>2205</v>
      </c>
      <c r="I77" s="1">
        <f t="shared" si="56"/>
        <v>17205</v>
      </c>
      <c r="J77" s="1">
        <f ca="1" t="shared" si="57"/>
        <v>19410</v>
      </c>
      <c r="K77" s="1">
        <f ca="1" t="shared" si="58"/>
        <v>2774</v>
      </c>
      <c r="L77" s="1">
        <f t="shared" si="59"/>
        <v>21645</v>
      </c>
      <c r="M77" s="1">
        <f ca="1" t="shared" si="60"/>
        <v>24419</v>
      </c>
      <c r="N77" s="111">
        <f ca="1" t="shared" si="61"/>
        <v>3557</v>
      </c>
      <c r="O77" s="111">
        <f t="shared" si="62"/>
        <v>27750</v>
      </c>
      <c r="P77" s="111">
        <f ca="1" t="shared" si="63"/>
        <v>31307</v>
      </c>
      <c r="Q77" s="1">
        <f ca="1" t="shared" si="64"/>
        <v>4553</v>
      </c>
      <c r="R77" s="1">
        <f t="shared" si="65"/>
        <v>35520</v>
      </c>
      <c r="S77" s="1">
        <f ca="1" t="shared" si="66"/>
        <v>40073</v>
      </c>
      <c r="W77" s="1">
        <v>75</v>
      </c>
      <c r="X77" s="1">
        <f ca="1" t="shared" si="78"/>
        <v>31307</v>
      </c>
      <c r="Y77" s="1">
        <f ca="1" t="shared" si="67"/>
        <v>12523</v>
      </c>
      <c r="Z77" s="1">
        <f ca="1" t="shared" si="68"/>
        <v>18784</v>
      </c>
      <c r="AA77" s="2">
        <f ca="1" t="shared" si="69"/>
        <v>3131</v>
      </c>
      <c r="AB77" s="2">
        <f ca="1" t="shared" si="70"/>
        <v>4696</v>
      </c>
      <c r="AD77" s="2">
        <f ca="1" t="shared" si="71"/>
        <v>12923</v>
      </c>
      <c r="AE77" s="2">
        <f ca="1" t="shared" si="72"/>
        <v>3231</v>
      </c>
      <c r="AG77" s="2">
        <f ca="1" t="shared" si="53"/>
        <v>18784</v>
      </c>
      <c r="AH77" s="2">
        <f ca="1" t="shared" si="73"/>
        <v>4696</v>
      </c>
      <c r="AJ77" s="2">
        <v>75</v>
      </c>
      <c r="AK77" s="126">
        <v>75000</v>
      </c>
      <c r="AL77" s="2">
        <f t="shared" si="74"/>
        <v>7500</v>
      </c>
      <c r="AM77" s="2">
        <f t="shared" si="75"/>
        <v>1875</v>
      </c>
      <c r="AN77" s="2">
        <f t="shared" si="76"/>
        <v>500</v>
      </c>
      <c r="AO77" s="2">
        <f t="shared" si="77"/>
        <v>150</v>
      </c>
    </row>
    <row r="78" spans="1:41">
      <c r="A78" s="1">
        <v>76</v>
      </c>
      <c r="B78" s="153">
        <f ca="1">VLOOKUP(A78,装备基础值!$A$5:$L$154,12,0)</f>
        <v>1423</v>
      </c>
      <c r="C78" s="153">
        <f>VLOOKUP(A78,装备强化表!$A$5:$M$154,13,0)</f>
        <v>11248</v>
      </c>
      <c r="D78" s="1">
        <f ca="1" t="shared" si="54"/>
        <v>12671</v>
      </c>
      <c r="E78" s="1">
        <f ca="1" t="shared" si="79"/>
        <v>1778</v>
      </c>
      <c r="F78" s="1">
        <f t="shared" si="36"/>
        <v>14060</v>
      </c>
      <c r="G78" s="1">
        <f ca="1" t="shared" si="37"/>
        <v>15838</v>
      </c>
      <c r="H78" s="1">
        <f ca="1" t="shared" si="55"/>
        <v>2205</v>
      </c>
      <c r="I78" s="1">
        <f t="shared" si="56"/>
        <v>17434</v>
      </c>
      <c r="J78" s="1">
        <f ca="1" t="shared" si="57"/>
        <v>19640</v>
      </c>
      <c r="K78" s="1">
        <f ca="1" t="shared" si="58"/>
        <v>2774</v>
      </c>
      <c r="L78" s="1">
        <f t="shared" si="59"/>
        <v>21933</v>
      </c>
      <c r="M78" s="1">
        <f ca="1" t="shared" si="60"/>
        <v>24708</v>
      </c>
      <c r="N78" s="111">
        <f ca="1" t="shared" si="61"/>
        <v>3557</v>
      </c>
      <c r="O78" s="111">
        <f t="shared" si="62"/>
        <v>28120</v>
      </c>
      <c r="P78" s="111">
        <f ca="1" t="shared" si="63"/>
        <v>31677</v>
      </c>
      <c r="Q78" s="1">
        <f ca="1" t="shared" si="64"/>
        <v>4553</v>
      </c>
      <c r="R78" s="1">
        <f t="shared" si="65"/>
        <v>35993</v>
      </c>
      <c r="S78" s="1">
        <f ca="1" t="shared" si="66"/>
        <v>40547</v>
      </c>
      <c r="W78" s="1">
        <v>76</v>
      </c>
      <c r="X78" s="1">
        <f ca="1" t="shared" si="78"/>
        <v>31677</v>
      </c>
      <c r="Y78" s="1">
        <f ca="1" t="shared" si="67"/>
        <v>12671</v>
      </c>
      <c r="Z78" s="1">
        <f ca="1" t="shared" si="68"/>
        <v>19006</v>
      </c>
      <c r="AA78" s="2">
        <f ca="1" t="shared" si="69"/>
        <v>3168</v>
      </c>
      <c r="AB78" s="2">
        <f ca="1" t="shared" si="70"/>
        <v>4752</v>
      </c>
      <c r="AD78" s="2">
        <f ca="1" t="shared" si="71"/>
        <v>13071</v>
      </c>
      <c r="AE78" s="2">
        <f ca="1" t="shared" si="72"/>
        <v>3268</v>
      </c>
      <c r="AG78" s="2">
        <f ca="1" t="shared" si="53"/>
        <v>19006</v>
      </c>
      <c r="AH78" s="2">
        <f ca="1" t="shared" si="73"/>
        <v>4752</v>
      </c>
      <c r="AJ78" s="2">
        <v>76</v>
      </c>
      <c r="AK78" s="126">
        <v>76000</v>
      </c>
      <c r="AL78" s="2">
        <f t="shared" si="74"/>
        <v>7600</v>
      </c>
      <c r="AM78" s="2">
        <f t="shared" si="75"/>
        <v>1900</v>
      </c>
      <c r="AN78" s="2">
        <f t="shared" si="76"/>
        <v>506</v>
      </c>
      <c r="AO78" s="2">
        <f t="shared" si="77"/>
        <v>152</v>
      </c>
    </row>
    <row r="79" spans="1:41">
      <c r="A79" s="1">
        <v>77</v>
      </c>
      <c r="B79" s="153">
        <f ca="1">VLOOKUP(A79,装备基础值!$A$5:$L$154,12,0)</f>
        <v>1423</v>
      </c>
      <c r="C79" s="153">
        <f>VLOOKUP(A79,装备强化表!$A$5:$M$154,13,0)</f>
        <v>11396</v>
      </c>
      <c r="D79" s="1">
        <f ca="1" t="shared" si="54"/>
        <v>12819</v>
      </c>
      <c r="E79" s="1">
        <f ca="1" t="shared" si="79"/>
        <v>1778</v>
      </c>
      <c r="F79" s="1">
        <f t="shared" si="36"/>
        <v>14245</v>
      </c>
      <c r="G79" s="1">
        <f ca="1" t="shared" si="37"/>
        <v>16023</v>
      </c>
      <c r="H79" s="1">
        <f ca="1" t="shared" si="55"/>
        <v>2205</v>
      </c>
      <c r="I79" s="1">
        <f t="shared" si="56"/>
        <v>17663</v>
      </c>
      <c r="J79" s="1">
        <f ca="1" t="shared" si="57"/>
        <v>19869</v>
      </c>
      <c r="K79" s="1">
        <f ca="1" t="shared" si="58"/>
        <v>2774</v>
      </c>
      <c r="L79" s="1">
        <f t="shared" si="59"/>
        <v>22222</v>
      </c>
      <c r="M79" s="1">
        <f ca="1" t="shared" si="60"/>
        <v>24997</v>
      </c>
      <c r="N79" s="111">
        <f ca="1" t="shared" si="61"/>
        <v>3557</v>
      </c>
      <c r="O79" s="111">
        <f t="shared" si="62"/>
        <v>28490</v>
      </c>
      <c r="P79" s="111">
        <f ca="1" t="shared" si="63"/>
        <v>32047</v>
      </c>
      <c r="Q79" s="1">
        <f ca="1" t="shared" si="64"/>
        <v>4553</v>
      </c>
      <c r="R79" s="1">
        <f t="shared" si="65"/>
        <v>36467</v>
      </c>
      <c r="S79" s="1">
        <f ca="1" t="shared" si="66"/>
        <v>41020</v>
      </c>
      <c r="W79" s="1">
        <v>77</v>
      </c>
      <c r="X79" s="1">
        <f ca="1" t="shared" si="78"/>
        <v>32047</v>
      </c>
      <c r="Y79" s="1">
        <f ca="1" t="shared" si="67"/>
        <v>12819</v>
      </c>
      <c r="Z79" s="1">
        <f ca="1" t="shared" si="68"/>
        <v>19228</v>
      </c>
      <c r="AA79" s="2">
        <f ca="1" t="shared" si="69"/>
        <v>3205</v>
      </c>
      <c r="AB79" s="2">
        <f ca="1" t="shared" si="70"/>
        <v>4807</v>
      </c>
      <c r="AD79" s="2">
        <f ca="1" t="shared" si="71"/>
        <v>13219</v>
      </c>
      <c r="AE79" s="2">
        <f ca="1" t="shared" si="72"/>
        <v>3305</v>
      </c>
      <c r="AG79" s="2">
        <f ca="1" t="shared" si="53"/>
        <v>19228</v>
      </c>
      <c r="AH79" s="2">
        <f ca="1" t="shared" si="73"/>
        <v>4807</v>
      </c>
      <c r="AJ79" s="2">
        <v>77</v>
      </c>
      <c r="AK79" s="126">
        <v>77000</v>
      </c>
      <c r="AL79" s="2">
        <f t="shared" si="74"/>
        <v>7700</v>
      </c>
      <c r="AM79" s="2">
        <f t="shared" si="75"/>
        <v>1925</v>
      </c>
      <c r="AN79" s="2">
        <f t="shared" si="76"/>
        <v>513</v>
      </c>
      <c r="AO79" s="2">
        <f t="shared" si="77"/>
        <v>154</v>
      </c>
    </row>
    <row r="80" spans="1:41">
      <c r="A80" s="1">
        <v>78</v>
      </c>
      <c r="B80" s="153">
        <f ca="1">VLOOKUP(A80,装备基础值!$A$5:$L$154,12,0)</f>
        <v>1423</v>
      </c>
      <c r="C80" s="153">
        <f>VLOOKUP(A80,装备强化表!$A$5:$M$154,13,0)</f>
        <v>11544</v>
      </c>
      <c r="D80" s="1">
        <f ca="1" t="shared" si="54"/>
        <v>12967</v>
      </c>
      <c r="E80" s="1">
        <f ca="1" t="shared" si="79"/>
        <v>1778</v>
      </c>
      <c r="F80" s="1">
        <f t="shared" si="36"/>
        <v>14430</v>
      </c>
      <c r="G80" s="1">
        <f ca="1" t="shared" si="37"/>
        <v>16208</v>
      </c>
      <c r="H80" s="1">
        <f ca="1" t="shared" si="55"/>
        <v>2205</v>
      </c>
      <c r="I80" s="1">
        <f t="shared" si="56"/>
        <v>17893</v>
      </c>
      <c r="J80" s="1">
        <f ca="1" t="shared" si="57"/>
        <v>20098</v>
      </c>
      <c r="K80" s="1">
        <f ca="1" t="shared" si="58"/>
        <v>2774</v>
      </c>
      <c r="L80" s="1">
        <f t="shared" si="59"/>
        <v>22510</v>
      </c>
      <c r="M80" s="1">
        <f ca="1" t="shared" si="60"/>
        <v>25285</v>
      </c>
      <c r="N80" s="111">
        <f ca="1" t="shared" si="61"/>
        <v>3557</v>
      </c>
      <c r="O80" s="111">
        <f t="shared" si="62"/>
        <v>28860</v>
      </c>
      <c r="P80" s="111">
        <f ca="1" t="shared" si="63"/>
        <v>32417</v>
      </c>
      <c r="Q80" s="1">
        <f ca="1" t="shared" si="64"/>
        <v>4553</v>
      </c>
      <c r="R80" s="1">
        <f t="shared" si="65"/>
        <v>36940</v>
      </c>
      <c r="S80" s="1">
        <f ca="1" t="shared" si="66"/>
        <v>41494</v>
      </c>
      <c r="W80" s="1">
        <v>78</v>
      </c>
      <c r="X80" s="1">
        <f ca="1" t="shared" si="78"/>
        <v>32417</v>
      </c>
      <c r="Y80" s="1">
        <f ca="1" t="shared" si="67"/>
        <v>12967</v>
      </c>
      <c r="Z80" s="1">
        <f ca="1" t="shared" si="68"/>
        <v>19450</v>
      </c>
      <c r="AA80" s="2">
        <f ca="1" t="shared" si="69"/>
        <v>3242</v>
      </c>
      <c r="AB80" s="2">
        <f ca="1" t="shared" si="70"/>
        <v>4863</v>
      </c>
      <c r="AD80" s="2">
        <f ca="1" t="shared" si="71"/>
        <v>13367</v>
      </c>
      <c r="AE80" s="2">
        <f ca="1" t="shared" si="72"/>
        <v>3342</v>
      </c>
      <c r="AG80" s="2">
        <f ca="1" t="shared" si="53"/>
        <v>19450</v>
      </c>
      <c r="AH80" s="2">
        <f ca="1" t="shared" si="73"/>
        <v>4863</v>
      </c>
      <c r="AJ80" s="2">
        <v>78</v>
      </c>
      <c r="AK80" s="126">
        <v>78000</v>
      </c>
      <c r="AL80" s="2">
        <f t="shared" si="74"/>
        <v>7800</v>
      </c>
      <c r="AM80" s="2">
        <f t="shared" si="75"/>
        <v>1950</v>
      </c>
      <c r="AN80" s="2">
        <f t="shared" si="76"/>
        <v>520</v>
      </c>
      <c r="AO80" s="2">
        <f t="shared" si="77"/>
        <v>156</v>
      </c>
    </row>
    <row r="81" spans="1:41">
      <c r="A81" s="1">
        <v>79</v>
      </c>
      <c r="B81" s="153">
        <f ca="1">VLOOKUP(A81,装备基础值!$A$5:$L$154,12,0)</f>
        <v>1423</v>
      </c>
      <c r="C81" s="153">
        <f>VLOOKUP(A81,装备强化表!$A$5:$M$154,13,0)</f>
        <v>11692</v>
      </c>
      <c r="D81" s="1">
        <f ca="1" t="shared" si="54"/>
        <v>13115</v>
      </c>
      <c r="E81" s="1">
        <f ca="1" t="shared" si="79"/>
        <v>1778</v>
      </c>
      <c r="F81" s="1">
        <f t="shared" si="36"/>
        <v>14615</v>
      </c>
      <c r="G81" s="1">
        <f ca="1" t="shared" si="37"/>
        <v>16393</v>
      </c>
      <c r="H81" s="1">
        <f ca="1" t="shared" si="55"/>
        <v>2205</v>
      </c>
      <c r="I81" s="1">
        <f t="shared" si="56"/>
        <v>18122</v>
      </c>
      <c r="J81" s="1">
        <f ca="1" t="shared" si="57"/>
        <v>20328</v>
      </c>
      <c r="K81" s="1">
        <f ca="1" t="shared" si="58"/>
        <v>2774</v>
      </c>
      <c r="L81" s="1">
        <f t="shared" si="59"/>
        <v>22799</v>
      </c>
      <c r="M81" s="1">
        <f ca="1" t="shared" si="60"/>
        <v>25574</v>
      </c>
      <c r="N81" s="111">
        <f ca="1" t="shared" si="61"/>
        <v>3557</v>
      </c>
      <c r="O81" s="111">
        <f t="shared" si="62"/>
        <v>29230</v>
      </c>
      <c r="P81" s="111">
        <f ca="1" t="shared" si="63"/>
        <v>32787</v>
      </c>
      <c r="Q81" s="1">
        <f ca="1" t="shared" si="64"/>
        <v>4553</v>
      </c>
      <c r="R81" s="1">
        <f t="shared" si="65"/>
        <v>37414</v>
      </c>
      <c r="S81" s="1">
        <f ca="1" t="shared" si="66"/>
        <v>41968</v>
      </c>
      <c r="W81" s="1">
        <v>79</v>
      </c>
      <c r="X81" s="1">
        <f ca="1" t="shared" si="78"/>
        <v>32787</v>
      </c>
      <c r="Y81" s="1">
        <f ca="1" t="shared" si="67"/>
        <v>13115</v>
      </c>
      <c r="Z81" s="1">
        <f ca="1" t="shared" si="68"/>
        <v>19672</v>
      </c>
      <c r="AA81" s="2">
        <f ca="1" t="shared" si="69"/>
        <v>3279</v>
      </c>
      <c r="AB81" s="2">
        <f ca="1" t="shared" si="70"/>
        <v>4918</v>
      </c>
      <c r="AD81" s="2">
        <f ca="1" t="shared" si="71"/>
        <v>13515</v>
      </c>
      <c r="AE81" s="2">
        <f ca="1" t="shared" si="72"/>
        <v>3379</v>
      </c>
      <c r="AG81" s="2">
        <f ca="1" t="shared" si="53"/>
        <v>19672</v>
      </c>
      <c r="AH81" s="2">
        <f ca="1" t="shared" si="73"/>
        <v>4918</v>
      </c>
      <c r="AJ81" s="2">
        <v>79</v>
      </c>
      <c r="AK81" s="126">
        <v>79000</v>
      </c>
      <c r="AL81" s="2">
        <f t="shared" si="74"/>
        <v>7900</v>
      </c>
      <c r="AM81" s="2">
        <f t="shared" si="75"/>
        <v>1975</v>
      </c>
      <c r="AN81" s="2">
        <f t="shared" si="76"/>
        <v>526</v>
      </c>
      <c r="AO81" s="2">
        <f t="shared" si="77"/>
        <v>158</v>
      </c>
    </row>
    <row r="82" spans="1:41">
      <c r="A82" s="1">
        <v>80</v>
      </c>
      <c r="B82" s="153">
        <f ca="1">VLOOKUP(A82,装备基础值!$A$5:$L$154,12,0)</f>
        <v>1518</v>
      </c>
      <c r="C82" s="153">
        <f>VLOOKUP(A82,装备强化表!$A$5:$M$154,13,0)</f>
        <v>11840</v>
      </c>
      <c r="D82" s="1">
        <f ca="1" t="shared" si="54"/>
        <v>13358</v>
      </c>
      <c r="E82" s="1">
        <f ca="1" t="shared" si="79"/>
        <v>1897</v>
      </c>
      <c r="F82" s="1">
        <f t="shared" si="36"/>
        <v>14800</v>
      </c>
      <c r="G82" s="1">
        <f ca="1" t="shared" si="37"/>
        <v>16697</v>
      </c>
      <c r="H82" s="1">
        <f ca="1" t="shared" si="55"/>
        <v>2352</v>
      </c>
      <c r="I82" s="1">
        <f t="shared" si="56"/>
        <v>18352</v>
      </c>
      <c r="J82" s="1">
        <f ca="1" t="shared" si="57"/>
        <v>20704</v>
      </c>
      <c r="K82" s="1">
        <f ca="1" t="shared" si="58"/>
        <v>2960</v>
      </c>
      <c r="L82" s="1">
        <f t="shared" si="59"/>
        <v>23088</v>
      </c>
      <c r="M82" s="1">
        <f ca="1" t="shared" si="60"/>
        <v>26048</v>
      </c>
      <c r="N82" s="111">
        <f ca="1" t="shared" si="61"/>
        <v>3795</v>
      </c>
      <c r="O82" s="111">
        <f t="shared" si="62"/>
        <v>29600</v>
      </c>
      <c r="P82" s="111">
        <f ca="1" t="shared" si="63"/>
        <v>33395</v>
      </c>
      <c r="Q82" s="1">
        <f ca="1" t="shared" si="64"/>
        <v>4857</v>
      </c>
      <c r="R82" s="1">
        <f t="shared" si="65"/>
        <v>37888</v>
      </c>
      <c r="S82" s="1">
        <f ca="1" t="shared" si="66"/>
        <v>42745</v>
      </c>
      <c r="W82" s="1">
        <v>80</v>
      </c>
      <c r="X82" s="1">
        <f ca="1" t="shared" si="78"/>
        <v>33395</v>
      </c>
      <c r="Y82" s="1">
        <f ca="1" t="shared" si="67"/>
        <v>13358</v>
      </c>
      <c r="Z82" s="1">
        <f ca="1" t="shared" si="68"/>
        <v>20037</v>
      </c>
      <c r="AA82" s="2">
        <f ca="1" t="shared" si="69"/>
        <v>3340</v>
      </c>
      <c r="AB82" s="2">
        <f ca="1" t="shared" si="70"/>
        <v>5009</v>
      </c>
      <c r="AD82" s="2">
        <f ca="1" t="shared" si="71"/>
        <v>13758</v>
      </c>
      <c r="AE82" s="2">
        <f ca="1" t="shared" si="72"/>
        <v>3440</v>
      </c>
      <c r="AG82" s="2">
        <f ca="1" t="shared" si="53"/>
        <v>20037</v>
      </c>
      <c r="AH82" s="2">
        <f ca="1" t="shared" si="73"/>
        <v>5009</v>
      </c>
      <c r="AJ82" s="2">
        <v>80</v>
      </c>
      <c r="AK82" s="126">
        <v>80000</v>
      </c>
      <c r="AL82" s="2">
        <f t="shared" si="74"/>
        <v>8000</v>
      </c>
      <c r="AM82" s="2">
        <f t="shared" si="75"/>
        <v>2000</v>
      </c>
      <c r="AN82" s="2">
        <f t="shared" si="76"/>
        <v>533</v>
      </c>
      <c r="AO82" s="2">
        <f t="shared" si="77"/>
        <v>160</v>
      </c>
    </row>
    <row r="83" spans="1:41">
      <c r="A83" s="1">
        <v>81</v>
      </c>
      <c r="B83" s="153">
        <f ca="1">VLOOKUP(A83,装备基础值!$A$5:$L$154,12,0)</f>
        <v>1518</v>
      </c>
      <c r="C83" s="153">
        <f>VLOOKUP(A83,装备强化表!$A$5:$M$154,13,0)</f>
        <v>11988</v>
      </c>
      <c r="D83" s="1">
        <f ca="1" t="shared" si="54"/>
        <v>13506</v>
      </c>
      <c r="E83" s="1">
        <f ca="1" t="shared" si="79"/>
        <v>1897</v>
      </c>
      <c r="F83" s="1">
        <f t="shared" si="36"/>
        <v>14985</v>
      </c>
      <c r="G83" s="1">
        <f ca="1" t="shared" si="37"/>
        <v>16882</v>
      </c>
      <c r="H83" s="1">
        <f ca="1" t="shared" si="55"/>
        <v>2352</v>
      </c>
      <c r="I83" s="1">
        <f t="shared" si="56"/>
        <v>18581</v>
      </c>
      <c r="J83" s="1">
        <f ca="1" t="shared" si="57"/>
        <v>20934</v>
      </c>
      <c r="K83" s="1">
        <f ca="1" t="shared" si="58"/>
        <v>2960</v>
      </c>
      <c r="L83" s="1">
        <f t="shared" si="59"/>
        <v>23376</v>
      </c>
      <c r="M83" s="1">
        <f ca="1" t="shared" si="60"/>
        <v>26336</v>
      </c>
      <c r="N83" s="111">
        <f ca="1" t="shared" si="61"/>
        <v>3795</v>
      </c>
      <c r="O83" s="111">
        <f t="shared" si="62"/>
        <v>29970</v>
      </c>
      <c r="P83" s="111">
        <f ca="1" t="shared" si="63"/>
        <v>33765</v>
      </c>
      <c r="Q83" s="1">
        <f ca="1" t="shared" si="64"/>
        <v>4857</v>
      </c>
      <c r="R83" s="1">
        <f t="shared" si="65"/>
        <v>38361</v>
      </c>
      <c r="S83" s="1">
        <f ca="1" t="shared" si="66"/>
        <v>43219</v>
      </c>
      <c r="W83" s="1">
        <v>81</v>
      </c>
      <c r="X83" s="1">
        <f ca="1" t="shared" si="78"/>
        <v>33765</v>
      </c>
      <c r="Y83" s="1">
        <f ca="1" t="shared" si="67"/>
        <v>13506</v>
      </c>
      <c r="Z83" s="1">
        <f ca="1" t="shared" si="68"/>
        <v>20259</v>
      </c>
      <c r="AA83" s="2">
        <f ca="1" t="shared" si="69"/>
        <v>3377</v>
      </c>
      <c r="AB83" s="2">
        <f ca="1" t="shared" si="70"/>
        <v>5065</v>
      </c>
      <c r="AD83" s="2">
        <f ca="1" t="shared" si="71"/>
        <v>13906</v>
      </c>
      <c r="AE83" s="2">
        <f ca="1" t="shared" si="72"/>
        <v>3477</v>
      </c>
      <c r="AG83" s="2">
        <f ca="1" t="shared" si="53"/>
        <v>20259</v>
      </c>
      <c r="AH83" s="2">
        <f ca="1" t="shared" si="73"/>
        <v>5065</v>
      </c>
      <c r="AJ83" s="2">
        <v>81</v>
      </c>
      <c r="AK83" s="126">
        <v>81000</v>
      </c>
      <c r="AL83" s="2">
        <f t="shared" si="74"/>
        <v>8100</v>
      </c>
      <c r="AM83" s="2">
        <f t="shared" si="75"/>
        <v>2025</v>
      </c>
      <c r="AN83" s="2">
        <f t="shared" si="76"/>
        <v>540</v>
      </c>
      <c r="AO83" s="2">
        <f t="shared" si="77"/>
        <v>162</v>
      </c>
    </row>
    <row r="84" spans="1:41">
      <c r="A84" s="1">
        <v>82</v>
      </c>
      <c r="B84" s="153">
        <f ca="1">VLOOKUP(A84,装备基础值!$A$5:$L$154,12,0)</f>
        <v>1518</v>
      </c>
      <c r="C84" s="153">
        <f>VLOOKUP(A84,装备强化表!$A$5:$M$154,13,0)</f>
        <v>12136</v>
      </c>
      <c r="D84" s="1">
        <f ca="1" t="shared" si="54"/>
        <v>13654</v>
      </c>
      <c r="E84" s="1">
        <f ca="1" t="shared" si="79"/>
        <v>1897</v>
      </c>
      <c r="F84" s="1">
        <f t="shared" si="36"/>
        <v>15170</v>
      </c>
      <c r="G84" s="1">
        <f ca="1" t="shared" si="37"/>
        <v>17067</v>
      </c>
      <c r="H84" s="1">
        <f ca="1" t="shared" si="55"/>
        <v>2352</v>
      </c>
      <c r="I84" s="1">
        <f t="shared" si="56"/>
        <v>18810</v>
      </c>
      <c r="J84" s="1">
        <f ca="1" t="shared" si="57"/>
        <v>21163</v>
      </c>
      <c r="K84" s="1">
        <f ca="1" t="shared" si="58"/>
        <v>2960</v>
      </c>
      <c r="L84" s="1">
        <f t="shared" si="59"/>
        <v>23665</v>
      </c>
      <c r="M84" s="1">
        <f ca="1" t="shared" si="60"/>
        <v>26625</v>
      </c>
      <c r="N84" s="111">
        <f ca="1" t="shared" si="61"/>
        <v>3795</v>
      </c>
      <c r="O84" s="111">
        <f t="shared" si="62"/>
        <v>30340</v>
      </c>
      <c r="P84" s="111">
        <f ca="1" t="shared" si="63"/>
        <v>34135</v>
      </c>
      <c r="Q84" s="1">
        <f ca="1" t="shared" si="64"/>
        <v>4857</v>
      </c>
      <c r="R84" s="1">
        <f t="shared" si="65"/>
        <v>38835</v>
      </c>
      <c r="S84" s="1">
        <f ca="1" t="shared" si="66"/>
        <v>43692</v>
      </c>
      <c r="W84" s="1">
        <v>82</v>
      </c>
      <c r="X84" s="1">
        <f ca="1" t="shared" si="78"/>
        <v>34135</v>
      </c>
      <c r="Y84" s="1">
        <f ca="1" t="shared" si="67"/>
        <v>13654</v>
      </c>
      <c r="Z84" s="1">
        <f ca="1" t="shared" si="68"/>
        <v>20481</v>
      </c>
      <c r="AA84" s="2">
        <f ca="1" t="shared" si="69"/>
        <v>3414</v>
      </c>
      <c r="AB84" s="2">
        <f ca="1" t="shared" si="70"/>
        <v>5120</v>
      </c>
      <c r="AD84" s="2">
        <f ca="1" t="shared" si="71"/>
        <v>14054</v>
      </c>
      <c r="AE84" s="2">
        <f ca="1" t="shared" si="72"/>
        <v>3514</v>
      </c>
      <c r="AG84" s="2">
        <f ca="1" t="shared" si="53"/>
        <v>20481</v>
      </c>
      <c r="AH84" s="2">
        <f ca="1" t="shared" si="73"/>
        <v>5120</v>
      </c>
      <c r="AJ84" s="2">
        <v>82</v>
      </c>
      <c r="AK84" s="126">
        <v>82000</v>
      </c>
      <c r="AL84" s="2">
        <f t="shared" si="74"/>
        <v>8200</v>
      </c>
      <c r="AM84" s="2">
        <f t="shared" si="75"/>
        <v>2050</v>
      </c>
      <c r="AN84" s="2">
        <f t="shared" si="76"/>
        <v>546</v>
      </c>
      <c r="AO84" s="2">
        <f t="shared" si="77"/>
        <v>164</v>
      </c>
    </row>
    <row r="85" spans="1:41">
      <c r="A85" s="1">
        <v>83</v>
      </c>
      <c r="B85" s="153">
        <f ca="1">VLOOKUP(A85,装备基础值!$A$5:$L$154,12,0)</f>
        <v>1518</v>
      </c>
      <c r="C85" s="153">
        <f>VLOOKUP(A85,装备强化表!$A$5:$M$154,13,0)</f>
        <v>12284</v>
      </c>
      <c r="D85" s="1">
        <f ca="1" t="shared" si="54"/>
        <v>13802</v>
      </c>
      <c r="E85" s="1">
        <f ca="1" t="shared" si="79"/>
        <v>1897</v>
      </c>
      <c r="F85" s="1">
        <f t="shared" si="36"/>
        <v>15355</v>
      </c>
      <c r="G85" s="1">
        <f ca="1" t="shared" si="37"/>
        <v>17252</v>
      </c>
      <c r="H85" s="1">
        <f ca="1" t="shared" si="55"/>
        <v>2352</v>
      </c>
      <c r="I85" s="1">
        <f t="shared" si="56"/>
        <v>19040</v>
      </c>
      <c r="J85" s="1">
        <f ca="1" t="shared" si="57"/>
        <v>21393</v>
      </c>
      <c r="K85" s="1">
        <f ca="1" t="shared" si="58"/>
        <v>2960</v>
      </c>
      <c r="L85" s="1">
        <f t="shared" si="59"/>
        <v>23953</v>
      </c>
      <c r="M85" s="1">
        <f ca="1" t="shared" si="60"/>
        <v>26913</v>
      </c>
      <c r="N85" s="111">
        <f ca="1" t="shared" si="61"/>
        <v>3795</v>
      </c>
      <c r="O85" s="111">
        <f t="shared" si="62"/>
        <v>30710</v>
      </c>
      <c r="P85" s="111">
        <f ca="1" t="shared" si="63"/>
        <v>34505</v>
      </c>
      <c r="Q85" s="1">
        <f ca="1" t="shared" si="64"/>
        <v>4857</v>
      </c>
      <c r="R85" s="1">
        <f t="shared" si="65"/>
        <v>39308</v>
      </c>
      <c r="S85" s="1">
        <f ca="1" t="shared" si="66"/>
        <v>44166</v>
      </c>
      <c r="W85" s="1">
        <v>83</v>
      </c>
      <c r="X85" s="1">
        <f ca="1" t="shared" si="78"/>
        <v>34505</v>
      </c>
      <c r="Y85" s="1">
        <f ca="1" t="shared" si="67"/>
        <v>13802</v>
      </c>
      <c r="Z85" s="1">
        <f ca="1" t="shared" si="68"/>
        <v>20703</v>
      </c>
      <c r="AA85" s="2">
        <f ca="1" t="shared" si="69"/>
        <v>3451</v>
      </c>
      <c r="AB85" s="2">
        <f ca="1" t="shared" si="70"/>
        <v>5176</v>
      </c>
      <c r="AD85" s="2">
        <f ca="1" t="shared" si="71"/>
        <v>14202</v>
      </c>
      <c r="AE85" s="2">
        <f ca="1" t="shared" si="72"/>
        <v>3551</v>
      </c>
      <c r="AG85" s="2">
        <f ca="1" t="shared" si="53"/>
        <v>20703</v>
      </c>
      <c r="AH85" s="2">
        <f ca="1" t="shared" si="73"/>
        <v>5176</v>
      </c>
      <c r="AJ85" s="2">
        <v>83</v>
      </c>
      <c r="AK85" s="126">
        <v>83000</v>
      </c>
      <c r="AL85" s="2">
        <f t="shared" si="74"/>
        <v>8300</v>
      </c>
      <c r="AM85" s="2">
        <f t="shared" si="75"/>
        <v>2075</v>
      </c>
      <c r="AN85" s="2">
        <f t="shared" si="76"/>
        <v>553</v>
      </c>
      <c r="AO85" s="2">
        <f t="shared" si="77"/>
        <v>166</v>
      </c>
    </row>
    <row r="86" spans="1:41">
      <c r="A86" s="1">
        <v>84</v>
      </c>
      <c r="B86" s="153">
        <f ca="1">VLOOKUP(A86,装备基础值!$A$5:$L$154,12,0)</f>
        <v>1518</v>
      </c>
      <c r="C86" s="153">
        <f>VLOOKUP(A86,装备强化表!$A$5:$M$154,13,0)</f>
        <v>12432</v>
      </c>
      <c r="D86" s="1">
        <f ca="1" t="shared" si="54"/>
        <v>13950</v>
      </c>
      <c r="E86" s="1">
        <f ca="1" t="shared" si="79"/>
        <v>1897</v>
      </c>
      <c r="F86" s="1">
        <f t="shared" si="36"/>
        <v>15540</v>
      </c>
      <c r="G86" s="1">
        <f ca="1" t="shared" si="37"/>
        <v>17437</v>
      </c>
      <c r="H86" s="1">
        <f ca="1" t="shared" si="55"/>
        <v>2352</v>
      </c>
      <c r="I86" s="1">
        <f t="shared" si="56"/>
        <v>19269</v>
      </c>
      <c r="J86" s="1">
        <f ca="1" t="shared" si="57"/>
        <v>21622</v>
      </c>
      <c r="K86" s="1">
        <f ca="1" t="shared" si="58"/>
        <v>2960</v>
      </c>
      <c r="L86" s="1">
        <f t="shared" si="59"/>
        <v>24242</v>
      </c>
      <c r="M86" s="1">
        <f ca="1" t="shared" si="60"/>
        <v>27202</v>
      </c>
      <c r="N86" s="111">
        <f ca="1" t="shared" si="61"/>
        <v>3795</v>
      </c>
      <c r="O86" s="111">
        <f t="shared" si="62"/>
        <v>31080</v>
      </c>
      <c r="P86" s="111">
        <f ca="1" t="shared" si="63"/>
        <v>34875</v>
      </c>
      <c r="Q86" s="117">
        <f ca="1" t="shared" si="64"/>
        <v>4857</v>
      </c>
      <c r="R86" s="117">
        <f t="shared" si="65"/>
        <v>39782</v>
      </c>
      <c r="S86" s="117">
        <f ca="1" t="shared" si="66"/>
        <v>44640</v>
      </c>
      <c r="W86" s="1">
        <v>84</v>
      </c>
      <c r="X86" s="1">
        <f ca="1">S86</f>
        <v>44640</v>
      </c>
      <c r="Y86" s="1">
        <f ca="1" t="shared" si="67"/>
        <v>17856</v>
      </c>
      <c r="Z86" s="1">
        <f ca="1" t="shared" si="68"/>
        <v>26784</v>
      </c>
      <c r="AA86" s="2">
        <f ca="1" t="shared" si="69"/>
        <v>4464</v>
      </c>
      <c r="AB86" s="2">
        <f ca="1" t="shared" si="70"/>
        <v>6696</v>
      </c>
      <c r="AD86" s="2">
        <f ca="1" t="shared" si="71"/>
        <v>18256</v>
      </c>
      <c r="AE86" s="2">
        <f ca="1" t="shared" si="72"/>
        <v>4564</v>
      </c>
      <c r="AG86" s="2">
        <f ca="1" t="shared" si="53"/>
        <v>26784</v>
      </c>
      <c r="AH86" s="2">
        <f ca="1" t="shared" si="73"/>
        <v>6696</v>
      </c>
      <c r="AJ86" s="2">
        <v>84</v>
      </c>
      <c r="AK86" s="126">
        <v>84000</v>
      </c>
      <c r="AL86" s="2">
        <f t="shared" si="74"/>
        <v>8400</v>
      </c>
      <c r="AM86" s="2">
        <f t="shared" si="75"/>
        <v>2100</v>
      </c>
      <c r="AN86" s="2">
        <f t="shared" si="76"/>
        <v>560</v>
      </c>
      <c r="AO86" s="2">
        <f t="shared" si="77"/>
        <v>168</v>
      </c>
    </row>
    <row r="87" spans="1:41">
      <c r="A87" s="1">
        <v>85</v>
      </c>
      <c r="B87" s="153">
        <f ca="1">VLOOKUP(A87,装备基础值!$A$5:$L$154,12,0)</f>
        <v>1613</v>
      </c>
      <c r="C87" s="153">
        <f>VLOOKUP(A87,装备强化表!$A$5:$M$154,13,0)</f>
        <v>12580</v>
      </c>
      <c r="D87" s="1">
        <f ca="1" t="shared" si="54"/>
        <v>14193</v>
      </c>
      <c r="E87" s="1">
        <f ca="1" t="shared" si="79"/>
        <v>2016</v>
      </c>
      <c r="F87" s="1">
        <f t="shared" si="36"/>
        <v>15725</v>
      </c>
      <c r="G87" s="1">
        <f ca="1" t="shared" si="37"/>
        <v>17741</v>
      </c>
      <c r="H87" s="1">
        <f ca="1" t="shared" si="55"/>
        <v>2500</v>
      </c>
      <c r="I87" s="1">
        <f t="shared" si="56"/>
        <v>19499</v>
      </c>
      <c r="J87" s="1">
        <f ca="1" t="shared" si="57"/>
        <v>21999</v>
      </c>
      <c r="K87" s="1">
        <f ca="1" t="shared" si="58"/>
        <v>3145</v>
      </c>
      <c r="L87" s="1">
        <f t="shared" si="59"/>
        <v>24531</v>
      </c>
      <c r="M87" s="1">
        <f ca="1" t="shared" si="60"/>
        <v>27676</v>
      </c>
      <c r="N87" s="111">
        <f ca="1" t="shared" si="61"/>
        <v>4032</v>
      </c>
      <c r="O87" s="111">
        <f t="shared" si="62"/>
        <v>31450</v>
      </c>
      <c r="P87" s="111">
        <f ca="1" t="shared" si="63"/>
        <v>35482</v>
      </c>
      <c r="Q87" s="117">
        <f ca="1" t="shared" si="64"/>
        <v>5161</v>
      </c>
      <c r="R87" s="117">
        <f t="shared" si="65"/>
        <v>40256</v>
      </c>
      <c r="S87" s="117">
        <f ca="1" t="shared" si="66"/>
        <v>45417</v>
      </c>
      <c r="W87" s="1">
        <v>85</v>
      </c>
      <c r="X87" s="1">
        <f ca="1" t="shared" ref="X87:X150" si="80">S87</f>
        <v>45417</v>
      </c>
      <c r="Y87" s="1">
        <f ca="1" t="shared" si="67"/>
        <v>18167</v>
      </c>
      <c r="Z87" s="1">
        <f ca="1" t="shared" si="68"/>
        <v>27250</v>
      </c>
      <c r="AA87" s="2">
        <f ca="1" t="shared" si="69"/>
        <v>4542</v>
      </c>
      <c r="AB87" s="2">
        <f ca="1" t="shared" si="70"/>
        <v>6813</v>
      </c>
      <c r="AD87" s="2">
        <f ca="1" t="shared" si="71"/>
        <v>18567</v>
      </c>
      <c r="AE87" s="2">
        <f ca="1" t="shared" si="72"/>
        <v>4642</v>
      </c>
      <c r="AG87" s="2">
        <f ca="1" t="shared" si="53"/>
        <v>27250</v>
      </c>
      <c r="AH87" s="2">
        <f ca="1" t="shared" si="73"/>
        <v>6813</v>
      </c>
      <c r="AJ87" s="2">
        <v>85</v>
      </c>
      <c r="AK87" s="126">
        <v>85000</v>
      </c>
      <c r="AL87" s="2">
        <f t="shared" si="74"/>
        <v>8500</v>
      </c>
      <c r="AM87" s="2">
        <f t="shared" si="75"/>
        <v>2125</v>
      </c>
      <c r="AN87" s="2">
        <f t="shared" si="76"/>
        <v>566</v>
      </c>
      <c r="AO87" s="2">
        <f t="shared" si="77"/>
        <v>170</v>
      </c>
    </row>
    <row r="88" spans="1:41">
      <c r="A88" s="1">
        <v>86</v>
      </c>
      <c r="B88" s="153">
        <f ca="1">VLOOKUP(A88,装备基础值!$A$5:$L$154,12,0)</f>
        <v>1613</v>
      </c>
      <c r="C88" s="153">
        <f>VLOOKUP(A88,装备强化表!$A$5:$M$154,13,0)</f>
        <v>12728</v>
      </c>
      <c r="D88" s="1">
        <f ca="1" t="shared" si="54"/>
        <v>14341</v>
      </c>
      <c r="E88" s="1">
        <f ca="1" t="shared" si="79"/>
        <v>2016</v>
      </c>
      <c r="F88" s="1">
        <f t="shared" si="36"/>
        <v>15910</v>
      </c>
      <c r="G88" s="1">
        <f ca="1" t="shared" si="37"/>
        <v>17926</v>
      </c>
      <c r="H88" s="1">
        <f ca="1" t="shared" si="55"/>
        <v>2500</v>
      </c>
      <c r="I88" s="1">
        <f t="shared" si="56"/>
        <v>19728</v>
      </c>
      <c r="J88" s="1">
        <f ca="1" t="shared" si="57"/>
        <v>22228</v>
      </c>
      <c r="K88" s="1">
        <f ca="1" t="shared" si="58"/>
        <v>3145</v>
      </c>
      <c r="L88" s="1">
        <f t="shared" si="59"/>
        <v>24819</v>
      </c>
      <c r="M88" s="1">
        <f ca="1" t="shared" si="60"/>
        <v>27964</v>
      </c>
      <c r="N88" s="111">
        <f ca="1" t="shared" si="61"/>
        <v>4032</v>
      </c>
      <c r="O88" s="111">
        <f t="shared" si="62"/>
        <v>31820</v>
      </c>
      <c r="P88" s="111">
        <f ca="1" t="shared" si="63"/>
        <v>35852</v>
      </c>
      <c r="Q88" s="117">
        <f ca="1" t="shared" si="64"/>
        <v>5161</v>
      </c>
      <c r="R88" s="117">
        <f t="shared" si="65"/>
        <v>40729</v>
      </c>
      <c r="S88" s="117">
        <f ca="1" t="shared" si="66"/>
        <v>45891</v>
      </c>
      <c r="W88" s="1">
        <v>86</v>
      </c>
      <c r="X88" s="1">
        <f ca="1" t="shared" si="80"/>
        <v>45891</v>
      </c>
      <c r="Y88" s="1">
        <f ca="1" t="shared" si="67"/>
        <v>18356</v>
      </c>
      <c r="Z88" s="1">
        <f ca="1" t="shared" si="68"/>
        <v>27535</v>
      </c>
      <c r="AA88" s="2">
        <f ca="1" t="shared" si="69"/>
        <v>4589</v>
      </c>
      <c r="AB88" s="2">
        <f ca="1" t="shared" si="70"/>
        <v>6884</v>
      </c>
      <c r="AD88" s="2">
        <f ca="1" t="shared" si="71"/>
        <v>18756</v>
      </c>
      <c r="AE88" s="2">
        <f ca="1" t="shared" si="72"/>
        <v>4689</v>
      </c>
      <c r="AG88" s="2">
        <f ca="1" t="shared" si="53"/>
        <v>27535</v>
      </c>
      <c r="AH88" s="2">
        <f ca="1" t="shared" si="73"/>
        <v>6884</v>
      </c>
      <c r="AJ88" s="2">
        <v>86</v>
      </c>
      <c r="AK88" s="126">
        <v>86000</v>
      </c>
      <c r="AL88" s="2">
        <f t="shared" si="74"/>
        <v>8600</v>
      </c>
      <c r="AM88" s="2">
        <f t="shared" si="75"/>
        <v>2150</v>
      </c>
      <c r="AN88" s="2">
        <f t="shared" si="76"/>
        <v>573</v>
      </c>
      <c r="AO88" s="2">
        <f t="shared" si="77"/>
        <v>172</v>
      </c>
    </row>
    <row r="89" spans="1:41">
      <c r="A89" s="1">
        <v>87</v>
      </c>
      <c r="B89" s="153">
        <f ca="1">VLOOKUP(A89,装备基础值!$A$5:$L$154,12,0)</f>
        <v>1613</v>
      </c>
      <c r="C89" s="153">
        <f>VLOOKUP(A89,装备强化表!$A$5:$M$154,13,0)</f>
        <v>12876</v>
      </c>
      <c r="D89" s="1">
        <f ca="1" t="shared" si="54"/>
        <v>14489</v>
      </c>
      <c r="E89" s="1">
        <f ca="1" t="shared" si="79"/>
        <v>2016</v>
      </c>
      <c r="F89" s="1">
        <f t="shared" si="36"/>
        <v>16095</v>
      </c>
      <c r="G89" s="1">
        <f ca="1" t="shared" si="37"/>
        <v>18111</v>
      </c>
      <c r="H89" s="1">
        <f ca="1" t="shared" si="55"/>
        <v>2500</v>
      </c>
      <c r="I89" s="1">
        <f t="shared" si="56"/>
        <v>19957</v>
      </c>
      <c r="J89" s="1">
        <f ca="1" t="shared" si="57"/>
        <v>22457</v>
      </c>
      <c r="K89" s="1">
        <f ca="1" t="shared" si="58"/>
        <v>3145</v>
      </c>
      <c r="L89" s="1">
        <f t="shared" si="59"/>
        <v>25108</v>
      </c>
      <c r="M89" s="1">
        <f ca="1" t="shared" si="60"/>
        <v>28253</v>
      </c>
      <c r="N89" s="111">
        <f ca="1" t="shared" si="61"/>
        <v>4032</v>
      </c>
      <c r="O89" s="111">
        <f t="shared" si="62"/>
        <v>32190</v>
      </c>
      <c r="P89" s="111">
        <f ca="1" t="shared" si="63"/>
        <v>36222</v>
      </c>
      <c r="Q89" s="117">
        <f ca="1" t="shared" si="64"/>
        <v>5161</v>
      </c>
      <c r="R89" s="117">
        <f t="shared" si="65"/>
        <v>41203</v>
      </c>
      <c r="S89" s="117">
        <f ca="1" t="shared" si="66"/>
        <v>46364</v>
      </c>
      <c r="W89" s="1">
        <v>87</v>
      </c>
      <c r="X89" s="1">
        <f ca="1" t="shared" si="80"/>
        <v>46364</v>
      </c>
      <c r="Y89" s="1">
        <f ca="1" t="shared" si="67"/>
        <v>18546</v>
      </c>
      <c r="Z89" s="1">
        <f ca="1" t="shared" si="68"/>
        <v>27818</v>
      </c>
      <c r="AA89" s="2">
        <f ca="1" t="shared" si="69"/>
        <v>4637</v>
      </c>
      <c r="AB89" s="2">
        <f ca="1" t="shared" si="70"/>
        <v>6955</v>
      </c>
      <c r="AD89" s="2">
        <f ca="1" t="shared" si="71"/>
        <v>18946</v>
      </c>
      <c r="AE89" s="2">
        <f ca="1" t="shared" si="72"/>
        <v>4737</v>
      </c>
      <c r="AG89" s="2">
        <f ca="1" t="shared" si="53"/>
        <v>27818</v>
      </c>
      <c r="AH89" s="2">
        <f ca="1" t="shared" si="73"/>
        <v>6955</v>
      </c>
      <c r="AJ89" s="2">
        <v>87</v>
      </c>
      <c r="AK89" s="126">
        <v>87000</v>
      </c>
      <c r="AL89" s="2">
        <f t="shared" si="74"/>
        <v>8700</v>
      </c>
      <c r="AM89" s="2">
        <f t="shared" si="75"/>
        <v>2175</v>
      </c>
      <c r="AN89" s="2">
        <f t="shared" si="76"/>
        <v>580</v>
      </c>
      <c r="AO89" s="2">
        <f t="shared" si="77"/>
        <v>174</v>
      </c>
    </row>
    <row r="90" spans="1:41">
      <c r="A90" s="1">
        <v>88</v>
      </c>
      <c r="B90" s="153">
        <f ca="1">VLOOKUP(A90,装备基础值!$A$5:$L$154,12,0)</f>
        <v>1613</v>
      </c>
      <c r="C90" s="153">
        <f>VLOOKUP(A90,装备强化表!$A$5:$M$154,13,0)</f>
        <v>13024</v>
      </c>
      <c r="D90" s="1">
        <f ca="1" t="shared" si="54"/>
        <v>14637</v>
      </c>
      <c r="E90" s="1">
        <f ca="1" t="shared" si="79"/>
        <v>2016</v>
      </c>
      <c r="F90" s="1">
        <f t="shared" si="36"/>
        <v>16280</v>
      </c>
      <c r="G90" s="1">
        <f ca="1" t="shared" si="37"/>
        <v>18296</v>
      </c>
      <c r="H90" s="1">
        <f ca="1" t="shared" si="55"/>
        <v>2500</v>
      </c>
      <c r="I90" s="1">
        <f t="shared" si="56"/>
        <v>20187</v>
      </c>
      <c r="J90" s="1">
        <f ca="1" t="shared" si="57"/>
        <v>22687</v>
      </c>
      <c r="K90" s="1">
        <f ca="1" t="shared" si="58"/>
        <v>3145</v>
      </c>
      <c r="L90" s="1">
        <f t="shared" si="59"/>
        <v>25396</v>
      </c>
      <c r="M90" s="1">
        <f ca="1" t="shared" si="60"/>
        <v>28542</v>
      </c>
      <c r="N90" s="111">
        <f ca="1" t="shared" si="61"/>
        <v>4032</v>
      </c>
      <c r="O90" s="111">
        <f t="shared" si="62"/>
        <v>32560</v>
      </c>
      <c r="P90" s="111">
        <f ca="1" t="shared" si="63"/>
        <v>36592</v>
      </c>
      <c r="Q90" s="117">
        <f ca="1" t="shared" si="64"/>
        <v>5161</v>
      </c>
      <c r="R90" s="117">
        <f t="shared" si="65"/>
        <v>41676</v>
      </c>
      <c r="S90" s="117">
        <f ca="1" t="shared" si="66"/>
        <v>46838</v>
      </c>
      <c r="W90" s="1">
        <v>88</v>
      </c>
      <c r="X90" s="1">
        <f ca="1" t="shared" si="80"/>
        <v>46838</v>
      </c>
      <c r="Y90" s="1">
        <f ca="1" t="shared" si="67"/>
        <v>18735</v>
      </c>
      <c r="Z90" s="1">
        <f ca="1" t="shared" si="68"/>
        <v>28103</v>
      </c>
      <c r="AA90" s="2">
        <f ca="1" t="shared" si="69"/>
        <v>4684</v>
      </c>
      <c r="AB90" s="2">
        <f ca="1" t="shared" si="70"/>
        <v>7026</v>
      </c>
      <c r="AD90" s="2">
        <f ca="1" t="shared" si="71"/>
        <v>19135</v>
      </c>
      <c r="AE90" s="2">
        <f ca="1" t="shared" si="72"/>
        <v>4784</v>
      </c>
      <c r="AG90" s="2">
        <f ca="1" t="shared" si="53"/>
        <v>28103</v>
      </c>
      <c r="AH90" s="2">
        <f ca="1" t="shared" si="73"/>
        <v>7026</v>
      </c>
      <c r="AJ90" s="2">
        <v>88</v>
      </c>
      <c r="AK90" s="126">
        <v>88000</v>
      </c>
      <c r="AL90" s="2">
        <f t="shared" si="74"/>
        <v>8800</v>
      </c>
      <c r="AM90" s="2">
        <f t="shared" si="75"/>
        <v>2200</v>
      </c>
      <c r="AN90" s="2">
        <f t="shared" si="76"/>
        <v>586</v>
      </c>
      <c r="AO90" s="2">
        <f t="shared" si="77"/>
        <v>176</v>
      </c>
    </row>
    <row r="91" spans="1:41">
      <c r="A91" s="1">
        <v>89</v>
      </c>
      <c r="B91" s="153">
        <f ca="1">VLOOKUP(A91,装备基础值!$A$5:$L$154,12,0)</f>
        <v>1613</v>
      </c>
      <c r="C91" s="153">
        <f>VLOOKUP(A91,装备强化表!$A$5:$M$154,13,0)</f>
        <v>13172</v>
      </c>
      <c r="D91" s="1">
        <f ca="1" t="shared" si="54"/>
        <v>14785</v>
      </c>
      <c r="E91" s="1">
        <f ca="1" t="shared" si="79"/>
        <v>2016</v>
      </c>
      <c r="F91" s="1">
        <f t="shared" si="36"/>
        <v>16465</v>
      </c>
      <c r="G91" s="1">
        <f ca="1" t="shared" si="37"/>
        <v>18481</v>
      </c>
      <c r="H91" s="1">
        <f ca="1" t="shared" si="55"/>
        <v>2500</v>
      </c>
      <c r="I91" s="1">
        <f t="shared" si="56"/>
        <v>20416</v>
      </c>
      <c r="J91" s="1">
        <f ca="1" t="shared" si="57"/>
        <v>22916</v>
      </c>
      <c r="K91" s="1">
        <f ca="1" t="shared" si="58"/>
        <v>3145</v>
      </c>
      <c r="L91" s="1">
        <f t="shared" si="59"/>
        <v>25685</v>
      </c>
      <c r="M91" s="1">
        <f ca="1" t="shared" si="60"/>
        <v>28830</v>
      </c>
      <c r="N91" s="111">
        <f ca="1" t="shared" si="61"/>
        <v>4032</v>
      </c>
      <c r="O91" s="111">
        <f t="shared" si="62"/>
        <v>32930</v>
      </c>
      <c r="P91" s="111">
        <f ca="1" t="shared" si="63"/>
        <v>36962</v>
      </c>
      <c r="Q91" s="117">
        <f ca="1" t="shared" si="64"/>
        <v>5161</v>
      </c>
      <c r="R91" s="117">
        <f t="shared" si="65"/>
        <v>42150</v>
      </c>
      <c r="S91" s="117">
        <f ca="1" t="shared" si="66"/>
        <v>47312</v>
      </c>
      <c r="W91" s="1">
        <v>89</v>
      </c>
      <c r="X91" s="1">
        <f ca="1" t="shared" si="80"/>
        <v>47312</v>
      </c>
      <c r="Y91" s="1">
        <f ca="1" t="shared" si="67"/>
        <v>18925</v>
      </c>
      <c r="Z91" s="1">
        <f ca="1" t="shared" si="68"/>
        <v>28387</v>
      </c>
      <c r="AA91" s="2">
        <f ca="1" t="shared" si="69"/>
        <v>4731</v>
      </c>
      <c r="AB91" s="2">
        <f ca="1" t="shared" si="70"/>
        <v>7097</v>
      </c>
      <c r="AD91" s="2">
        <f ca="1" t="shared" si="71"/>
        <v>19325</v>
      </c>
      <c r="AE91" s="2">
        <f ca="1" t="shared" si="72"/>
        <v>4831</v>
      </c>
      <c r="AG91" s="2">
        <f ca="1" t="shared" si="53"/>
        <v>28387</v>
      </c>
      <c r="AH91" s="2">
        <f ca="1" t="shared" si="73"/>
        <v>7097</v>
      </c>
      <c r="AJ91" s="2">
        <v>89</v>
      </c>
      <c r="AK91" s="126">
        <v>89000</v>
      </c>
      <c r="AL91" s="2">
        <f t="shared" si="74"/>
        <v>8900</v>
      </c>
      <c r="AM91" s="2">
        <f t="shared" si="75"/>
        <v>2225</v>
      </c>
      <c r="AN91" s="2">
        <f t="shared" si="76"/>
        <v>593</v>
      </c>
      <c r="AO91" s="2">
        <f t="shared" si="77"/>
        <v>178</v>
      </c>
    </row>
    <row r="92" spans="1:41">
      <c r="A92" s="1">
        <v>90</v>
      </c>
      <c r="B92" s="153">
        <f ca="1">VLOOKUP(A92,装备基础值!$A$5:$L$154,12,0)</f>
        <v>1708</v>
      </c>
      <c r="C92" s="153">
        <f>VLOOKUP(A92,装备强化表!$A$5:$M$154,13,0)</f>
        <v>13320</v>
      </c>
      <c r="D92" s="1">
        <f ca="1" t="shared" si="54"/>
        <v>15028</v>
      </c>
      <c r="E92" s="1">
        <f ca="1" t="shared" si="79"/>
        <v>2135</v>
      </c>
      <c r="F92" s="1">
        <f t="shared" si="36"/>
        <v>16650</v>
      </c>
      <c r="G92" s="1">
        <f ca="1" t="shared" si="37"/>
        <v>18785</v>
      </c>
      <c r="H92" s="1">
        <f ca="1" t="shared" si="55"/>
        <v>2647</v>
      </c>
      <c r="I92" s="1">
        <f t="shared" si="56"/>
        <v>20646</v>
      </c>
      <c r="J92" s="1">
        <f ca="1" t="shared" si="57"/>
        <v>23293</v>
      </c>
      <c r="K92" s="1">
        <f ca="1" t="shared" si="58"/>
        <v>3330</v>
      </c>
      <c r="L92" s="1">
        <f t="shared" si="59"/>
        <v>25974</v>
      </c>
      <c r="M92" s="1">
        <f ca="1" t="shared" si="60"/>
        <v>29304</v>
      </c>
      <c r="N92" s="111">
        <f ca="1" t="shared" si="61"/>
        <v>4270</v>
      </c>
      <c r="O92" s="111">
        <f t="shared" si="62"/>
        <v>33300</v>
      </c>
      <c r="P92" s="111">
        <f ca="1" t="shared" si="63"/>
        <v>37570</v>
      </c>
      <c r="Q92" s="117">
        <f ca="1" t="shared" si="64"/>
        <v>5465</v>
      </c>
      <c r="R92" s="117">
        <f t="shared" si="65"/>
        <v>42624</v>
      </c>
      <c r="S92" s="117">
        <f ca="1" t="shared" si="66"/>
        <v>48089</v>
      </c>
      <c r="W92" s="1">
        <v>90</v>
      </c>
      <c r="X92" s="1">
        <f ca="1" t="shared" si="80"/>
        <v>48089</v>
      </c>
      <c r="Y92" s="1">
        <f ca="1" t="shared" si="67"/>
        <v>19236</v>
      </c>
      <c r="Z92" s="1">
        <f ca="1" t="shared" si="68"/>
        <v>28853</v>
      </c>
      <c r="AA92" s="2">
        <f ca="1" t="shared" si="69"/>
        <v>4809</v>
      </c>
      <c r="AB92" s="2">
        <f ca="1" t="shared" si="70"/>
        <v>7213</v>
      </c>
      <c r="AD92" s="2">
        <f ca="1" t="shared" si="71"/>
        <v>19636</v>
      </c>
      <c r="AE92" s="2">
        <f ca="1" t="shared" si="72"/>
        <v>4909</v>
      </c>
      <c r="AG92" s="2">
        <f ca="1" t="shared" si="53"/>
        <v>28853</v>
      </c>
      <c r="AH92" s="2">
        <f ca="1" t="shared" si="73"/>
        <v>7213</v>
      </c>
      <c r="AJ92" s="2">
        <v>90</v>
      </c>
      <c r="AK92" s="126">
        <v>90000</v>
      </c>
      <c r="AL92" s="2">
        <f t="shared" si="74"/>
        <v>9000</v>
      </c>
      <c r="AM92" s="2">
        <f t="shared" si="75"/>
        <v>2250</v>
      </c>
      <c r="AN92" s="2">
        <f t="shared" si="76"/>
        <v>600</v>
      </c>
      <c r="AO92" s="2">
        <f t="shared" si="77"/>
        <v>180</v>
      </c>
    </row>
    <row r="93" spans="1:41">
      <c r="A93" s="1">
        <v>91</v>
      </c>
      <c r="B93" s="153">
        <f ca="1">VLOOKUP(A93,装备基础值!$A$5:$L$154,12,0)</f>
        <v>1708</v>
      </c>
      <c r="C93" s="153">
        <f>VLOOKUP(A93,装备强化表!$A$5:$M$154,13,0)</f>
        <v>13468</v>
      </c>
      <c r="D93" s="1">
        <f ca="1" t="shared" si="54"/>
        <v>15176</v>
      </c>
      <c r="E93" s="1">
        <f ca="1" t="shared" si="79"/>
        <v>2135</v>
      </c>
      <c r="F93" s="1">
        <f t="shared" si="36"/>
        <v>16835</v>
      </c>
      <c r="G93" s="1">
        <f ca="1" t="shared" si="37"/>
        <v>18970</v>
      </c>
      <c r="H93" s="1">
        <f ca="1" t="shared" si="55"/>
        <v>2647</v>
      </c>
      <c r="I93" s="1">
        <f t="shared" si="56"/>
        <v>20875</v>
      </c>
      <c r="J93" s="1">
        <f ca="1" t="shared" si="57"/>
        <v>23522</v>
      </c>
      <c r="K93" s="1">
        <f ca="1" t="shared" si="58"/>
        <v>3330</v>
      </c>
      <c r="L93" s="1">
        <f t="shared" si="59"/>
        <v>26262</v>
      </c>
      <c r="M93" s="1">
        <f ca="1" t="shared" si="60"/>
        <v>29593</v>
      </c>
      <c r="N93" s="111">
        <f ca="1" t="shared" si="61"/>
        <v>4270</v>
      </c>
      <c r="O93" s="111">
        <f t="shared" si="62"/>
        <v>33670</v>
      </c>
      <c r="P93" s="111">
        <f ca="1" t="shared" si="63"/>
        <v>37940</v>
      </c>
      <c r="Q93" s="117">
        <f ca="1" t="shared" si="64"/>
        <v>5465</v>
      </c>
      <c r="R93" s="117">
        <f t="shared" si="65"/>
        <v>43097</v>
      </c>
      <c r="S93" s="117">
        <f ca="1" t="shared" si="66"/>
        <v>48563</v>
      </c>
      <c r="W93" s="1">
        <v>91</v>
      </c>
      <c r="X93" s="1">
        <f ca="1" t="shared" si="80"/>
        <v>48563</v>
      </c>
      <c r="Y93" s="1">
        <f ca="1" t="shared" si="67"/>
        <v>19425</v>
      </c>
      <c r="Z93" s="1">
        <f ca="1" t="shared" si="68"/>
        <v>29138</v>
      </c>
      <c r="AA93" s="2">
        <f ca="1" t="shared" si="69"/>
        <v>4856</v>
      </c>
      <c r="AB93" s="2">
        <f ca="1" t="shared" si="70"/>
        <v>7285</v>
      </c>
      <c r="AD93" s="2">
        <f ca="1" t="shared" si="71"/>
        <v>19825</v>
      </c>
      <c r="AE93" s="2">
        <f ca="1" t="shared" si="72"/>
        <v>4956</v>
      </c>
      <c r="AG93" s="2">
        <f ca="1" t="shared" si="53"/>
        <v>29138</v>
      </c>
      <c r="AH93" s="2">
        <f ca="1" t="shared" si="73"/>
        <v>7285</v>
      </c>
      <c r="AJ93" s="2">
        <v>91</v>
      </c>
      <c r="AK93" s="126">
        <v>91000</v>
      </c>
      <c r="AL93" s="2">
        <f t="shared" si="74"/>
        <v>9100</v>
      </c>
      <c r="AM93" s="2">
        <f t="shared" si="75"/>
        <v>2275</v>
      </c>
      <c r="AN93" s="2">
        <f t="shared" si="76"/>
        <v>606</v>
      </c>
      <c r="AO93" s="2">
        <f t="shared" si="77"/>
        <v>182</v>
      </c>
    </row>
    <row r="94" spans="1:41">
      <c r="A94" s="1">
        <v>92</v>
      </c>
      <c r="B94" s="153">
        <f ca="1">VLOOKUP(A94,装备基础值!$A$5:$L$154,12,0)</f>
        <v>1708</v>
      </c>
      <c r="C94" s="153">
        <f>VLOOKUP(A94,装备强化表!$A$5:$M$154,13,0)</f>
        <v>13616</v>
      </c>
      <c r="D94" s="1">
        <f ca="1" t="shared" si="54"/>
        <v>15324</v>
      </c>
      <c r="E94" s="1">
        <f ca="1" t="shared" si="79"/>
        <v>2135</v>
      </c>
      <c r="F94" s="1">
        <f t="shared" si="36"/>
        <v>17020</v>
      </c>
      <c r="G94" s="1">
        <f ca="1" t="shared" si="37"/>
        <v>19155</v>
      </c>
      <c r="H94" s="1">
        <f ca="1" t="shared" si="55"/>
        <v>2647</v>
      </c>
      <c r="I94" s="1">
        <f t="shared" si="56"/>
        <v>21104</v>
      </c>
      <c r="J94" s="1">
        <f ca="1" t="shared" si="57"/>
        <v>23752</v>
      </c>
      <c r="K94" s="1">
        <f ca="1" t="shared" si="58"/>
        <v>3330</v>
      </c>
      <c r="L94" s="1">
        <f t="shared" si="59"/>
        <v>26551</v>
      </c>
      <c r="M94" s="1">
        <f ca="1" t="shared" si="60"/>
        <v>29881</v>
      </c>
      <c r="N94" s="111">
        <f ca="1" t="shared" si="61"/>
        <v>4270</v>
      </c>
      <c r="O94" s="111">
        <f t="shared" si="62"/>
        <v>34040</v>
      </c>
      <c r="P94" s="111">
        <f ca="1" t="shared" si="63"/>
        <v>38310</v>
      </c>
      <c r="Q94" s="117">
        <f ca="1" t="shared" si="64"/>
        <v>5465</v>
      </c>
      <c r="R94" s="117">
        <f t="shared" si="65"/>
        <v>43571</v>
      </c>
      <c r="S94" s="117">
        <f ca="1" t="shared" si="66"/>
        <v>49036</v>
      </c>
      <c r="W94" s="1">
        <v>92</v>
      </c>
      <c r="X94" s="1">
        <f ca="1" t="shared" si="80"/>
        <v>49036</v>
      </c>
      <c r="Y94" s="1">
        <f ca="1" t="shared" si="67"/>
        <v>19614</v>
      </c>
      <c r="Z94" s="1">
        <f ca="1" t="shared" si="68"/>
        <v>29422</v>
      </c>
      <c r="AA94" s="2">
        <f ca="1" t="shared" si="69"/>
        <v>4904</v>
      </c>
      <c r="AB94" s="2">
        <f ca="1" t="shared" si="70"/>
        <v>7356</v>
      </c>
      <c r="AD94" s="2">
        <f ca="1" t="shared" si="71"/>
        <v>20014</v>
      </c>
      <c r="AE94" s="2">
        <f ca="1" t="shared" si="72"/>
        <v>5004</v>
      </c>
      <c r="AG94" s="2">
        <f ca="1" t="shared" si="53"/>
        <v>29422</v>
      </c>
      <c r="AH94" s="2">
        <f ca="1" t="shared" si="73"/>
        <v>7356</v>
      </c>
      <c r="AJ94" s="2">
        <v>92</v>
      </c>
      <c r="AK94" s="126">
        <v>92000</v>
      </c>
      <c r="AL94" s="2">
        <f t="shared" si="74"/>
        <v>9200</v>
      </c>
      <c r="AM94" s="2">
        <f t="shared" si="75"/>
        <v>2300</v>
      </c>
      <c r="AN94" s="2">
        <f t="shared" si="76"/>
        <v>613</v>
      </c>
      <c r="AO94" s="2">
        <f t="shared" si="77"/>
        <v>184</v>
      </c>
    </row>
    <row r="95" spans="1:41">
      <c r="A95" s="1">
        <v>93</v>
      </c>
      <c r="B95" s="153">
        <f ca="1">VLOOKUP(A95,装备基础值!$A$5:$L$154,12,0)</f>
        <v>1708</v>
      </c>
      <c r="C95" s="153">
        <f>VLOOKUP(A95,装备强化表!$A$5:$M$154,13,0)</f>
        <v>13764</v>
      </c>
      <c r="D95" s="1">
        <f ca="1" t="shared" si="54"/>
        <v>15472</v>
      </c>
      <c r="E95" s="1">
        <f ca="1" t="shared" si="79"/>
        <v>2135</v>
      </c>
      <c r="F95" s="1">
        <f t="shared" ref="F95:F152" si="81">INT(C95*1.25)</f>
        <v>17205</v>
      </c>
      <c r="G95" s="1">
        <f ca="1" t="shared" ref="G95:G152" si="82">INT(D95*1.25)</f>
        <v>19340</v>
      </c>
      <c r="H95" s="1">
        <f ca="1" t="shared" si="55"/>
        <v>2647</v>
      </c>
      <c r="I95" s="1">
        <f t="shared" si="56"/>
        <v>21334</v>
      </c>
      <c r="J95" s="1">
        <f ca="1" t="shared" si="57"/>
        <v>23981</v>
      </c>
      <c r="K95" s="1">
        <f ca="1" t="shared" si="58"/>
        <v>3330</v>
      </c>
      <c r="L95" s="1">
        <f t="shared" si="59"/>
        <v>26839</v>
      </c>
      <c r="M95" s="1">
        <f ca="1" t="shared" si="60"/>
        <v>30170</v>
      </c>
      <c r="N95" s="111">
        <f ca="1" t="shared" si="61"/>
        <v>4270</v>
      </c>
      <c r="O95" s="111">
        <f t="shared" si="62"/>
        <v>34410</v>
      </c>
      <c r="P95" s="111">
        <f ca="1" t="shared" si="63"/>
        <v>38680</v>
      </c>
      <c r="Q95" s="117">
        <f ca="1" t="shared" si="64"/>
        <v>5465</v>
      </c>
      <c r="R95" s="117">
        <f t="shared" si="65"/>
        <v>44044</v>
      </c>
      <c r="S95" s="117">
        <f ca="1" t="shared" si="66"/>
        <v>49510</v>
      </c>
      <c r="W95" s="1">
        <v>93</v>
      </c>
      <c r="X95" s="1">
        <f ca="1" t="shared" si="80"/>
        <v>49510</v>
      </c>
      <c r="Y95" s="1">
        <f ca="1" t="shared" si="67"/>
        <v>19804</v>
      </c>
      <c r="Z95" s="1">
        <f ca="1" t="shared" si="68"/>
        <v>29706</v>
      </c>
      <c r="AA95" s="2">
        <f ca="1" t="shared" si="69"/>
        <v>4951</v>
      </c>
      <c r="AB95" s="2">
        <f ca="1" t="shared" si="70"/>
        <v>7427</v>
      </c>
      <c r="AD95" s="2">
        <f ca="1" t="shared" si="71"/>
        <v>20204</v>
      </c>
      <c r="AE95" s="2">
        <f ca="1" t="shared" si="72"/>
        <v>5051</v>
      </c>
      <c r="AG95" s="2">
        <f ca="1" t="shared" si="53"/>
        <v>29706</v>
      </c>
      <c r="AH95" s="2">
        <f ca="1" t="shared" si="73"/>
        <v>7427</v>
      </c>
      <c r="AJ95" s="2">
        <v>93</v>
      </c>
      <c r="AK95" s="126">
        <v>93000</v>
      </c>
      <c r="AL95" s="2">
        <f t="shared" si="74"/>
        <v>9300</v>
      </c>
      <c r="AM95" s="2">
        <f t="shared" si="75"/>
        <v>2325</v>
      </c>
      <c r="AN95" s="2">
        <f t="shared" si="76"/>
        <v>620</v>
      </c>
      <c r="AO95" s="2">
        <f t="shared" si="77"/>
        <v>186</v>
      </c>
    </row>
    <row r="96" spans="1:41">
      <c r="A96" s="1">
        <v>94</v>
      </c>
      <c r="B96" s="153">
        <f ca="1">VLOOKUP(A96,装备基础值!$A$5:$L$154,12,0)</f>
        <v>1708</v>
      </c>
      <c r="C96" s="153">
        <f>VLOOKUP(A96,装备强化表!$A$5:$M$154,13,0)</f>
        <v>13912</v>
      </c>
      <c r="D96" s="1">
        <f ca="1" t="shared" si="54"/>
        <v>15620</v>
      </c>
      <c r="E96" s="1">
        <f ca="1" t="shared" si="79"/>
        <v>2135</v>
      </c>
      <c r="F96" s="1">
        <f t="shared" si="81"/>
        <v>17390</v>
      </c>
      <c r="G96" s="1">
        <f ca="1" t="shared" si="82"/>
        <v>19525</v>
      </c>
      <c r="H96" s="1">
        <f ca="1" t="shared" si="55"/>
        <v>2647</v>
      </c>
      <c r="I96" s="1">
        <f t="shared" si="56"/>
        <v>21563</v>
      </c>
      <c r="J96" s="1">
        <f ca="1" t="shared" si="57"/>
        <v>24211</v>
      </c>
      <c r="K96" s="1">
        <f ca="1" t="shared" si="58"/>
        <v>3330</v>
      </c>
      <c r="L96" s="1">
        <f t="shared" si="59"/>
        <v>27128</v>
      </c>
      <c r="M96" s="1">
        <f ca="1" t="shared" si="60"/>
        <v>30459</v>
      </c>
      <c r="N96" s="111">
        <f ca="1" t="shared" si="61"/>
        <v>4270</v>
      </c>
      <c r="O96" s="111">
        <f t="shared" si="62"/>
        <v>34780</v>
      </c>
      <c r="P96" s="111">
        <f ca="1" t="shared" si="63"/>
        <v>39050</v>
      </c>
      <c r="Q96" s="117">
        <f ca="1" t="shared" si="64"/>
        <v>5465</v>
      </c>
      <c r="R96" s="117">
        <f t="shared" si="65"/>
        <v>44518</v>
      </c>
      <c r="S96" s="117">
        <f ca="1" t="shared" si="66"/>
        <v>49984</v>
      </c>
      <c r="W96" s="1">
        <v>94</v>
      </c>
      <c r="X96" s="1">
        <f ca="1" t="shared" si="80"/>
        <v>49984</v>
      </c>
      <c r="Y96" s="1">
        <f ca="1" t="shared" si="67"/>
        <v>19994</v>
      </c>
      <c r="Z96" s="1">
        <f ca="1" t="shared" si="68"/>
        <v>29990</v>
      </c>
      <c r="AA96" s="2">
        <f ca="1" t="shared" si="69"/>
        <v>4999</v>
      </c>
      <c r="AB96" s="2">
        <f ca="1" t="shared" si="70"/>
        <v>7498</v>
      </c>
      <c r="AD96" s="2">
        <f ca="1" t="shared" si="71"/>
        <v>20394</v>
      </c>
      <c r="AE96" s="2">
        <f ca="1" t="shared" si="72"/>
        <v>5099</v>
      </c>
      <c r="AG96" s="2">
        <f ca="1" t="shared" si="53"/>
        <v>29990</v>
      </c>
      <c r="AH96" s="2">
        <f ca="1" t="shared" si="73"/>
        <v>7498</v>
      </c>
      <c r="AJ96" s="2">
        <v>94</v>
      </c>
      <c r="AK96" s="126">
        <v>94000</v>
      </c>
      <c r="AL96" s="2">
        <f t="shared" si="74"/>
        <v>9400</v>
      </c>
      <c r="AM96" s="2">
        <f t="shared" si="75"/>
        <v>2350</v>
      </c>
      <c r="AN96" s="2">
        <f t="shared" si="76"/>
        <v>626</v>
      </c>
      <c r="AO96" s="2">
        <f t="shared" si="77"/>
        <v>188</v>
      </c>
    </row>
    <row r="97" spans="1:41">
      <c r="A97" s="1">
        <v>95</v>
      </c>
      <c r="B97" s="153">
        <f ca="1">VLOOKUP(A97,装备基础值!$A$5:$L$154,12,0)</f>
        <v>1803</v>
      </c>
      <c r="C97" s="153">
        <f>VLOOKUP(A97,装备强化表!$A$5:$M$154,13,0)</f>
        <v>14060</v>
      </c>
      <c r="D97" s="1">
        <f ca="1" t="shared" si="54"/>
        <v>15863</v>
      </c>
      <c r="E97" s="1">
        <f ca="1" t="shared" si="79"/>
        <v>2253</v>
      </c>
      <c r="F97" s="1">
        <f t="shared" si="81"/>
        <v>17575</v>
      </c>
      <c r="G97" s="1">
        <f ca="1" t="shared" si="82"/>
        <v>19828</v>
      </c>
      <c r="H97" s="1">
        <f ca="1" t="shared" si="55"/>
        <v>2794</v>
      </c>
      <c r="I97" s="1">
        <f t="shared" si="56"/>
        <v>21793</v>
      </c>
      <c r="J97" s="1">
        <f ca="1" t="shared" si="57"/>
        <v>24587</v>
      </c>
      <c r="K97" s="1">
        <f ca="1" t="shared" si="58"/>
        <v>3515</v>
      </c>
      <c r="L97" s="1">
        <f t="shared" si="59"/>
        <v>27417</v>
      </c>
      <c r="M97" s="1">
        <f ca="1" t="shared" si="60"/>
        <v>30932</v>
      </c>
      <c r="N97" s="111">
        <f ca="1" t="shared" si="61"/>
        <v>4507</v>
      </c>
      <c r="O97" s="111">
        <f t="shared" si="62"/>
        <v>35150</v>
      </c>
      <c r="P97" s="111">
        <f ca="1" t="shared" si="63"/>
        <v>39657</v>
      </c>
      <c r="Q97" s="117">
        <f ca="1" t="shared" si="64"/>
        <v>5769</v>
      </c>
      <c r="R97" s="117">
        <f t="shared" si="65"/>
        <v>44992</v>
      </c>
      <c r="S97" s="117">
        <f ca="1" t="shared" si="66"/>
        <v>50761</v>
      </c>
      <c r="W97" s="1">
        <v>95</v>
      </c>
      <c r="X97" s="1">
        <f ca="1" t="shared" si="80"/>
        <v>50761</v>
      </c>
      <c r="Y97" s="1">
        <f ca="1" t="shared" si="67"/>
        <v>20304</v>
      </c>
      <c r="Z97" s="1">
        <f ca="1" t="shared" si="68"/>
        <v>30457</v>
      </c>
      <c r="AA97" s="2">
        <f ca="1" t="shared" si="69"/>
        <v>5076</v>
      </c>
      <c r="AB97" s="2">
        <f ca="1" t="shared" si="70"/>
        <v>7614</v>
      </c>
      <c r="AD97" s="2">
        <f ca="1" t="shared" si="71"/>
        <v>20704</v>
      </c>
      <c r="AE97" s="2">
        <f ca="1" t="shared" si="72"/>
        <v>5176</v>
      </c>
      <c r="AG97" s="2">
        <f ca="1" t="shared" si="53"/>
        <v>30457</v>
      </c>
      <c r="AH97" s="2">
        <f ca="1" t="shared" si="73"/>
        <v>7614</v>
      </c>
      <c r="AJ97" s="2">
        <v>95</v>
      </c>
      <c r="AK97" s="126">
        <v>95000</v>
      </c>
      <c r="AL97" s="2">
        <f t="shared" si="74"/>
        <v>9500</v>
      </c>
      <c r="AM97" s="2">
        <f t="shared" si="75"/>
        <v>2375</v>
      </c>
      <c r="AN97" s="2">
        <f t="shared" si="76"/>
        <v>633</v>
      </c>
      <c r="AO97" s="2">
        <f t="shared" si="77"/>
        <v>190</v>
      </c>
    </row>
    <row r="98" spans="1:41">
      <c r="A98" s="1">
        <v>96</v>
      </c>
      <c r="B98" s="153">
        <f ca="1">VLOOKUP(A98,装备基础值!$A$5:$L$154,12,0)</f>
        <v>1803</v>
      </c>
      <c r="C98" s="153">
        <f>VLOOKUP(A98,装备强化表!$A$5:$M$154,13,0)</f>
        <v>14208</v>
      </c>
      <c r="D98" s="1">
        <f ca="1" t="shared" si="54"/>
        <v>16011</v>
      </c>
      <c r="E98" s="1">
        <f ca="1" t="shared" si="79"/>
        <v>2253</v>
      </c>
      <c r="F98" s="1">
        <f t="shared" si="81"/>
        <v>17760</v>
      </c>
      <c r="G98" s="1">
        <f ca="1" t="shared" si="82"/>
        <v>20013</v>
      </c>
      <c r="H98" s="1">
        <f ca="1" t="shared" si="55"/>
        <v>2794</v>
      </c>
      <c r="I98" s="1">
        <f t="shared" si="56"/>
        <v>22022</v>
      </c>
      <c r="J98" s="1">
        <f ca="1" t="shared" si="57"/>
        <v>24817</v>
      </c>
      <c r="K98" s="1">
        <f ca="1" t="shared" si="58"/>
        <v>3515</v>
      </c>
      <c r="L98" s="1">
        <f t="shared" si="59"/>
        <v>27705</v>
      </c>
      <c r="M98" s="1">
        <f ca="1" t="shared" si="60"/>
        <v>31221</v>
      </c>
      <c r="N98" s="111">
        <f ca="1" t="shared" si="61"/>
        <v>4507</v>
      </c>
      <c r="O98" s="111">
        <f t="shared" si="62"/>
        <v>35520</v>
      </c>
      <c r="P98" s="111">
        <f ca="1" t="shared" si="63"/>
        <v>40027</v>
      </c>
      <c r="Q98" s="117">
        <f ca="1" t="shared" si="64"/>
        <v>5769</v>
      </c>
      <c r="R98" s="117">
        <f t="shared" si="65"/>
        <v>45465</v>
      </c>
      <c r="S98" s="117">
        <f ca="1" t="shared" si="66"/>
        <v>51235</v>
      </c>
      <c r="W98" s="1">
        <v>96</v>
      </c>
      <c r="X98" s="1">
        <f ca="1" t="shared" si="80"/>
        <v>51235</v>
      </c>
      <c r="Y98" s="1">
        <f ca="1" t="shared" si="67"/>
        <v>20494</v>
      </c>
      <c r="Z98" s="1">
        <f ca="1" t="shared" si="68"/>
        <v>30741</v>
      </c>
      <c r="AA98" s="2">
        <f ca="1" t="shared" si="69"/>
        <v>5124</v>
      </c>
      <c r="AB98" s="2">
        <f ca="1" t="shared" si="70"/>
        <v>7685</v>
      </c>
      <c r="AD98" s="2">
        <f ca="1" t="shared" si="71"/>
        <v>20894</v>
      </c>
      <c r="AE98" s="2">
        <f ca="1" t="shared" si="72"/>
        <v>5224</v>
      </c>
      <c r="AG98" s="2">
        <f ca="1" t="shared" ref="AG98:AG129" si="83">Z98</f>
        <v>30741</v>
      </c>
      <c r="AH98" s="2">
        <f ca="1" t="shared" si="73"/>
        <v>7685</v>
      </c>
      <c r="AJ98" s="2">
        <v>96</v>
      </c>
      <c r="AK98" s="126">
        <v>96000</v>
      </c>
      <c r="AL98" s="2">
        <f t="shared" si="74"/>
        <v>9600</v>
      </c>
      <c r="AM98" s="2">
        <f t="shared" si="75"/>
        <v>2400</v>
      </c>
      <c r="AN98" s="2">
        <f t="shared" si="76"/>
        <v>640</v>
      </c>
      <c r="AO98" s="2">
        <f t="shared" si="77"/>
        <v>192</v>
      </c>
    </row>
    <row r="99" spans="1:41">
      <c r="A99" s="1">
        <v>97</v>
      </c>
      <c r="B99" s="153">
        <f ca="1">VLOOKUP(A99,装备基础值!$A$5:$L$154,12,0)</f>
        <v>1803</v>
      </c>
      <c r="C99" s="153">
        <f>VLOOKUP(A99,装备强化表!$A$5:$M$154,13,0)</f>
        <v>14356</v>
      </c>
      <c r="D99" s="1">
        <f ca="1" t="shared" si="54"/>
        <v>16159</v>
      </c>
      <c r="E99" s="1">
        <f ca="1" t="shared" si="79"/>
        <v>2253</v>
      </c>
      <c r="F99" s="1">
        <f t="shared" si="81"/>
        <v>17945</v>
      </c>
      <c r="G99" s="1">
        <f ca="1" t="shared" si="82"/>
        <v>20198</v>
      </c>
      <c r="H99" s="1">
        <f ca="1" t="shared" si="55"/>
        <v>2794</v>
      </c>
      <c r="I99" s="1">
        <f t="shared" si="56"/>
        <v>22251</v>
      </c>
      <c r="J99" s="1">
        <f ca="1" t="shared" si="57"/>
        <v>25046</v>
      </c>
      <c r="K99" s="1">
        <f ca="1" t="shared" si="58"/>
        <v>3515</v>
      </c>
      <c r="L99" s="1">
        <f t="shared" si="59"/>
        <v>27994</v>
      </c>
      <c r="M99" s="1">
        <f ca="1" t="shared" si="60"/>
        <v>31510</v>
      </c>
      <c r="N99" s="111">
        <f ca="1" t="shared" si="61"/>
        <v>4507</v>
      </c>
      <c r="O99" s="111">
        <f t="shared" si="62"/>
        <v>35890</v>
      </c>
      <c r="P99" s="111">
        <f ca="1" t="shared" si="63"/>
        <v>40397</v>
      </c>
      <c r="Q99" s="117">
        <f ca="1" t="shared" si="64"/>
        <v>5769</v>
      </c>
      <c r="R99" s="117">
        <f t="shared" si="65"/>
        <v>45939</v>
      </c>
      <c r="S99" s="117">
        <f ca="1" t="shared" si="66"/>
        <v>51708</v>
      </c>
      <c r="W99" s="1">
        <v>97</v>
      </c>
      <c r="X99" s="1">
        <f ca="1" t="shared" si="80"/>
        <v>51708</v>
      </c>
      <c r="Y99" s="1">
        <f ca="1" t="shared" si="67"/>
        <v>20683</v>
      </c>
      <c r="Z99" s="1">
        <f ca="1" t="shared" si="68"/>
        <v>31025</v>
      </c>
      <c r="AA99" s="2">
        <f ca="1" t="shared" si="69"/>
        <v>5171</v>
      </c>
      <c r="AB99" s="2">
        <f ca="1" t="shared" si="70"/>
        <v>7756</v>
      </c>
      <c r="AD99" s="2">
        <f ca="1" t="shared" si="71"/>
        <v>21083</v>
      </c>
      <c r="AE99" s="2">
        <f ca="1" t="shared" si="72"/>
        <v>5271</v>
      </c>
      <c r="AG99" s="2">
        <f ca="1" t="shared" si="83"/>
        <v>31025</v>
      </c>
      <c r="AH99" s="2">
        <f ca="1" t="shared" si="73"/>
        <v>7756</v>
      </c>
      <c r="AJ99" s="2">
        <v>97</v>
      </c>
      <c r="AK99" s="126">
        <v>97000</v>
      </c>
      <c r="AL99" s="2">
        <f t="shared" si="74"/>
        <v>9700</v>
      </c>
      <c r="AM99" s="2">
        <f t="shared" si="75"/>
        <v>2425</v>
      </c>
      <c r="AN99" s="2">
        <f t="shared" si="76"/>
        <v>646</v>
      </c>
      <c r="AO99" s="2">
        <f t="shared" si="77"/>
        <v>194</v>
      </c>
    </row>
    <row r="100" spans="1:41">
      <c r="A100" s="1">
        <v>98</v>
      </c>
      <c r="B100" s="153">
        <f ca="1">VLOOKUP(A100,装备基础值!$A$5:$L$154,12,0)</f>
        <v>1803</v>
      </c>
      <c r="C100" s="153">
        <f>VLOOKUP(A100,装备强化表!$A$5:$M$154,13,0)</f>
        <v>14504</v>
      </c>
      <c r="D100" s="1">
        <f ca="1" t="shared" si="54"/>
        <v>16307</v>
      </c>
      <c r="E100" s="1">
        <f ca="1" t="shared" si="79"/>
        <v>2253</v>
      </c>
      <c r="F100" s="1">
        <f t="shared" si="81"/>
        <v>18130</v>
      </c>
      <c r="G100" s="1">
        <f ca="1" t="shared" si="82"/>
        <v>20383</v>
      </c>
      <c r="H100" s="1">
        <f ca="1" t="shared" si="55"/>
        <v>2794</v>
      </c>
      <c r="I100" s="1">
        <f t="shared" si="56"/>
        <v>22481</v>
      </c>
      <c r="J100" s="1">
        <f ca="1" t="shared" si="57"/>
        <v>25275</v>
      </c>
      <c r="K100" s="1">
        <f ca="1" t="shared" si="58"/>
        <v>3515</v>
      </c>
      <c r="L100" s="1">
        <f t="shared" si="59"/>
        <v>28282</v>
      </c>
      <c r="M100" s="1">
        <f ca="1" t="shared" si="60"/>
        <v>31798</v>
      </c>
      <c r="N100" s="111">
        <f ca="1" t="shared" si="61"/>
        <v>4507</v>
      </c>
      <c r="O100" s="111">
        <f t="shared" si="62"/>
        <v>36260</v>
      </c>
      <c r="P100" s="111">
        <f ca="1" t="shared" si="63"/>
        <v>40767</v>
      </c>
      <c r="Q100" s="117">
        <f ca="1" t="shared" si="64"/>
        <v>5769</v>
      </c>
      <c r="R100" s="117">
        <f t="shared" si="65"/>
        <v>46412</v>
      </c>
      <c r="S100" s="117">
        <f ca="1" t="shared" si="66"/>
        <v>52182</v>
      </c>
      <c r="W100" s="1">
        <v>98</v>
      </c>
      <c r="X100" s="1">
        <f ca="1" t="shared" si="80"/>
        <v>52182</v>
      </c>
      <c r="Y100" s="1">
        <f ca="1" t="shared" ref="Y100:Y131" si="84">ROUND(X100*$Y$2,0)</f>
        <v>20873</v>
      </c>
      <c r="Z100" s="1">
        <f ca="1" t="shared" ref="Z100:Z131" si="85">ROUND(X100*$Z$2,0)</f>
        <v>31309</v>
      </c>
      <c r="AA100" s="2">
        <f ca="1" t="shared" ref="AA100:AA131" si="86">ROUND(Y100/4,0)</f>
        <v>5218</v>
      </c>
      <c r="AB100" s="2">
        <f ca="1" t="shared" ref="AB100:AB131" si="87">ROUND(Z100/4,0)</f>
        <v>7827</v>
      </c>
      <c r="AD100" s="2">
        <f ca="1" t="shared" ref="AD100:AD131" si="88">Y100+400</f>
        <v>21273</v>
      </c>
      <c r="AE100" s="2">
        <f ca="1" t="shared" ref="AE100:AE131" si="89">AA100+100</f>
        <v>5318</v>
      </c>
      <c r="AG100" s="2">
        <f ca="1" t="shared" si="83"/>
        <v>31309</v>
      </c>
      <c r="AH100" s="2">
        <f ca="1" t="shared" ref="AH100:AH131" si="90">AB100</f>
        <v>7827</v>
      </c>
      <c r="AJ100" s="2">
        <v>98</v>
      </c>
      <c r="AK100" s="126">
        <v>98000</v>
      </c>
      <c r="AL100" s="2">
        <f t="shared" ref="AL100:AL131" si="91">INT(AK100/$AL$2)</f>
        <v>9800</v>
      </c>
      <c r="AM100" s="2">
        <f t="shared" ref="AM100:AM131" si="92">INT(AK100/$AM$2)</f>
        <v>2450</v>
      </c>
      <c r="AN100" s="2">
        <f t="shared" ref="AN100:AN131" si="93">INT(AK100/$AN$2)</f>
        <v>653</v>
      </c>
      <c r="AO100" s="2">
        <f t="shared" ref="AO100:AO131" si="94">INT(AK100/$AO$2)</f>
        <v>196</v>
      </c>
    </row>
    <row r="101" spans="1:41">
      <c r="A101" s="1">
        <v>99</v>
      </c>
      <c r="B101" s="153">
        <f ca="1">VLOOKUP(A101,装备基础值!$A$5:$L$154,12,0)</f>
        <v>1803</v>
      </c>
      <c r="C101" s="153">
        <f>VLOOKUP(A101,装备强化表!$A$5:$M$154,13,0)</f>
        <v>14652</v>
      </c>
      <c r="D101" s="1">
        <f ca="1" t="shared" si="54"/>
        <v>16455</v>
      </c>
      <c r="E101" s="1">
        <f ca="1" t="shared" si="79"/>
        <v>2253</v>
      </c>
      <c r="F101" s="1">
        <f t="shared" si="81"/>
        <v>18315</v>
      </c>
      <c r="G101" s="1">
        <f ca="1" t="shared" si="82"/>
        <v>20568</v>
      </c>
      <c r="H101" s="1">
        <f ca="1" t="shared" si="55"/>
        <v>2794</v>
      </c>
      <c r="I101" s="1">
        <f t="shared" si="56"/>
        <v>22710</v>
      </c>
      <c r="J101" s="1">
        <f ca="1" t="shared" si="57"/>
        <v>25505</v>
      </c>
      <c r="K101" s="1">
        <f ca="1" t="shared" si="58"/>
        <v>3515</v>
      </c>
      <c r="L101" s="1">
        <f t="shared" si="59"/>
        <v>28571</v>
      </c>
      <c r="M101" s="1">
        <f ca="1" t="shared" si="60"/>
        <v>32087</v>
      </c>
      <c r="N101" s="111">
        <f ca="1" t="shared" si="61"/>
        <v>4507</v>
      </c>
      <c r="O101" s="111">
        <f t="shared" si="62"/>
        <v>36630</v>
      </c>
      <c r="P101" s="111">
        <f ca="1" t="shared" si="63"/>
        <v>41137</v>
      </c>
      <c r="Q101" s="117">
        <f ca="1" t="shared" si="64"/>
        <v>5769</v>
      </c>
      <c r="R101" s="117">
        <f t="shared" si="65"/>
        <v>46886</v>
      </c>
      <c r="S101" s="117">
        <f ca="1" t="shared" si="66"/>
        <v>52656</v>
      </c>
      <c r="W101" s="1">
        <v>99</v>
      </c>
      <c r="X101" s="1">
        <f ca="1" t="shared" si="80"/>
        <v>52656</v>
      </c>
      <c r="Y101" s="1">
        <f ca="1" t="shared" si="84"/>
        <v>21062</v>
      </c>
      <c r="Z101" s="1">
        <f ca="1" t="shared" si="85"/>
        <v>31594</v>
      </c>
      <c r="AA101" s="2">
        <f ca="1" t="shared" si="86"/>
        <v>5266</v>
      </c>
      <c r="AB101" s="2">
        <f ca="1" t="shared" si="87"/>
        <v>7899</v>
      </c>
      <c r="AD101" s="2">
        <f ca="1" t="shared" si="88"/>
        <v>21462</v>
      </c>
      <c r="AE101" s="2">
        <f ca="1" t="shared" si="89"/>
        <v>5366</v>
      </c>
      <c r="AG101" s="2">
        <f ca="1" t="shared" si="83"/>
        <v>31594</v>
      </c>
      <c r="AH101" s="2">
        <f ca="1" t="shared" si="90"/>
        <v>7899</v>
      </c>
      <c r="AJ101" s="2">
        <v>99</v>
      </c>
      <c r="AK101" s="126">
        <v>99000</v>
      </c>
      <c r="AL101" s="2">
        <f t="shared" si="91"/>
        <v>9900</v>
      </c>
      <c r="AM101" s="2">
        <f t="shared" si="92"/>
        <v>2475</v>
      </c>
      <c r="AN101" s="2">
        <f t="shared" si="93"/>
        <v>660</v>
      </c>
      <c r="AO101" s="2">
        <f t="shared" si="94"/>
        <v>198</v>
      </c>
    </row>
    <row r="102" spans="1:41">
      <c r="A102" s="1">
        <v>100</v>
      </c>
      <c r="B102" s="153">
        <f ca="1">VLOOKUP(A102,装备基础值!$A$5:$L$154,12,0)</f>
        <v>1897</v>
      </c>
      <c r="C102" s="153">
        <f>VLOOKUP(A102,装备强化表!$A$5:$M$154,13,0)</f>
        <v>14800</v>
      </c>
      <c r="D102" s="1">
        <f ca="1" t="shared" si="54"/>
        <v>16697</v>
      </c>
      <c r="E102" s="1">
        <f ca="1" t="shared" si="79"/>
        <v>2371</v>
      </c>
      <c r="F102" s="1">
        <f t="shared" si="81"/>
        <v>18500</v>
      </c>
      <c r="G102" s="1">
        <f ca="1" t="shared" si="82"/>
        <v>20871</v>
      </c>
      <c r="H102" s="1">
        <f ca="1" t="shared" si="55"/>
        <v>2940</v>
      </c>
      <c r="I102" s="1">
        <f t="shared" si="56"/>
        <v>22940</v>
      </c>
      <c r="J102" s="1">
        <f ca="1" t="shared" si="57"/>
        <v>25880</v>
      </c>
      <c r="K102" s="1">
        <f ca="1" t="shared" si="58"/>
        <v>3699</v>
      </c>
      <c r="L102" s="1">
        <f t="shared" si="59"/>
        <v>28860</v>
      </c>
      <c r="M102" s="1">
        <f ca="1" t="shared" si="60"/>
        <v>32559</v>
      </c>
      <c r="N102" s="111">
        <f ca="1" t="shared" si="61"/>
        <v>4742</v>
      </c>
      <c r="O102" s="111">
        <f t="shared" si="62"/>
        <v>37000</v>
      </c>
      <c r="P102" s="111">
        <f ca="1" t="shared" si="63"/>
        <v>41742</v>
      </c>
      <c r="Q102" s="117">
        <f ca="1" t="shared" si="64"/>
        <v>6070</v>
      </c>
      <c r="R102" s="117">
        <f t="shared" si="65"/>
        <v>47360</v>
      </c>
      <c r="S102" s="117">
        <f ca="1" t="shared" si="66"/>
        <v>53430</v>
      </c>
      <c r="W102" s="1">
        <v>100</v>
      </c>
      <c r="X102" s="1">
        <f ca="1" t="shared" si="80"/>
        <v>53430</v>
      </c>
      <c r="Y102" s="1">
        <f ca="1" t="shared" si="84"/>
        <v>21372</v>
      </c>
      <c r="Z102" s="1">
        <f ca="1" t="shared" si="85"/>
        <v>32058</v>
      </c>
      <c r="AA102" s="2">
        <f ca="1" t="shared" si="86"/>
        <v>5343</v>
      </c>
      <c r="AB102" s="2">
        <f ca="1" t="shared" si="87"/>
        <v>8015</v>
      </c>
      <c r="AD102" s="2">
        <f ca="1" t="shared" si="88"/>
        <v>21772</v>
      </c>
      <c r="AE102" s="2">
        <f ca="1" t="shared" si="89"/>
        <v>5443</v>
      </c>
      <c r="AG102" s="2">
        <f ca="1" t="shared" si="83"/>
        <v>32058</v>
      </c>
      <c r="AH102" s="2">
        <f ca="1" t="shared" si="90"/>
        <v>8015</v>
      </c>
      <c r="AJ102" s="2">
        <v>100</v>
      </c>
      <c r="AK102" s="126">
        <v>100000</v>
      </c>
      <c r="AL102" s="2">
        <f t="shared" si="91"/>
        <v>10000</v>
      </c>
      <c r="AM102" s="2">
        <f t="shared" si="92"/>
        <v>2500</v>
      </c>
      <c r="AN102" s="2">
        <f t="shared" si="93"/>
        <v>666</v>
      </c>
      <c r="AO102" s="2">
        <f t="shared" si="94"/>
        <v>200</v>
      </c>
    </row>
    <row r="103" spans="1:41">
      <c r="A103" s="1">
        <v>101</v>
      </c>
      <c r="B103" s="153">
        <f ca="1">VLOOKUP(A103,装备基础值!$A$5:$L$154,12,0)</f>
        <v>1897</v>
      </c>
      <c r="C103" s="153">
        <f>VLOOKUP(A103,装备强化表!$A$5:$M$154,13,0)</f>
        <v>14948</v>
      </c>
      <c r="D103" s="1">
        <f ca="1" t="shared" si="54"/>
        <v>16845</v>
      </c>
      <c r="E103" s="1">
        <f ca="1" t="shared" ref="E103:E152" si="95">INT(B103*1.25)</f>
        <v>2371</v>
      </c>
      <c r="F103" s="1">
        <f t="shared" si="81"/>
        <v>18685</v>
      </c>
      <c r="G103" s="1">
        <f ca="1" t="shared" si="82"/>
        <v>21056</v>
      </c>
      <c r="H103" s="1">
        <f ca="1" t="shared" si="55"/>
        <v>2940</v>
      </c>
      <c r="I103" s="1">
        <f t="shared" si="56"/>
        <v>23169</v>
      </c>
      <c r="J103" s="1">
        <f ca="1" t="shared" si="57"/>
        <v>26109</v>
      </c>
      <c r="K103" s="1">
        <f ca="1" t="shared" si="58"/>
        <v>3699</v>
      </c>
      <c r="L103" s="1">
        <f t="shared" si="59"/>
        <v>29148</v>
      </c>
      <c r="M103" s="1">
        <f ca="1" t="shared" si="60"/>
        <v>32847</v>
      </c>
      <c r="N103" s="111">
        <f ca="1" t="shared" si="61"/>
        <v>4742</v>
      </c>
      <c r="O103" s="111">
        <f t="shared" si="62"/>
        <v>37370</v>
      </c>
      <c r="P103" s="111">
        <f ca="1" t="shared" si="63"/>
        <v>42112</v>
      </c>
      <c r="Q103" s="117">
        <f ca="1" t="shared" si="64"/>
        <v>6070</v>
      </c>
      <c r="R103" s="117">
        <f t="shared" si="65"/>
        <v>47833</v>
      </c>
      <c r="S103" s="117">
        <f ca="1" t="shared" si="66"/>
        <v>53904</v>
      </c>
      <c r="W103" s="1">
        <v>101</v>
      </c>
      <c r="X103" s="1">
        <f ca="1" t="shared" si="80"/>
        <v>53904</v>
      </c>
      <c r="Y103" s="1">
        <f ca="1" t="shared" si="84"/>
        <v>21562</v>
      </c>
      <c r="Z103" s="1">
        <f ca="1" t="shared" si="85"/>
        <v>32342</v>
      </c>
      <c r="AA103" s="2">
        <f ca="1" t="shared" si="86"/>
        <v>5391</v>
      </c>
      <c r="AB103" s="2">
        <f ca="1" t="shared" si="87"/>
        <v>8086</v>
      </c>
      <c r="AD103" s="2">
        <f ca="1" t="shared" si="88"/>
        <v>21962</v>
      </c>
      <c r="AE103" s="2">
        <f ca="1" t="shared" si="89"/>
        <v>5491</v>
      </c>
      <c r="AG103" s="2">
        <f ca="1" t="shared" si="83"/>
        <v>32342</v>
      </c>
      <c r="AH103" s="2">
        <f ca="1" t="shared" si="90"/>
        <v>8086</v>
      </c>
      <c r="AJ103" s="2">
        <v>101</v>
      </c>
      <c r="AK103" s="126">
        <v>101000</v>
      </c>
      <c r="AL103" s="2">
        <f t="shared" si="91"/>
        <v>10100</v>
      </c>
      <c r="AM103" s="2">
        <f t="shared" si="92"/>
        <v>2525</v>
      </c>
      <c r="AN103" s="2">
        <f t="shared" si="93"/>
        <v>673</v>
      </c>
      <c r="AO103" s="2">
        <f t="shared" si="94"/>
        <v>202</v>
      </c>
    </row>
    <row r="104" spans="1:41">
      <c r="A104" s="1">
        <v>102</v>
      </c>
      <c r="B104" s="153">
        <f ca="1">VLOOKUP(A104,装备基础值!$A$5:$L$154,12,0)</f>
        <v>1897</v>
      </c>
      <c r="C104" s="153">
        <f>VLOOKUP(A104,装备强化表!$A$5:$M$154,13,0)</f>
        <v>15096</v>
      </c>
      <c r="D104" s="1">
        <f ca="1" t="shared" si="54"/>
        <v>16993</v>
      </c>
      <c r="E104" s="1">
        <f ca="1" t="shared" si="95"/>
        <v>2371</v>
      </c>
      <c r="F104" s="1">
        <f t="shared" si="81"/>
        <v>18870</v>
      </c>
      <c r="G104" s="1">
        <f ca="1" t="shared" si="82"/>
        <v>21241</v>
      </c>
      <c r="H104" s="1">
        <f ca="1" t="shared" si="55"/>
        <v>2940</v>
      </c>
      <c r="I104" s="1">
        <f t="shared" si="56"/>
        <v>23398</v>
      </c>
      <c r="J104" s="1">
        <f ca="1" t="shared" si="57"/>
        <v>26339</v>
      </c>
      <c r="K104" s="1">
        <f ca="1" t="shared" si="58"/>
        <v>3699</v>
      </c>
      <c r="L104" s="1">
        <f t="shared" si="59"/>
        <v>29437</v>
      </c>
      <c r="M104" s="1">
        <f ca="1" t="shared" si="60"/>
        <v>33136</v>
      </c>
      <c r="N104" s="111">
        <f ca="1" t="shared" si="61"/>
        <v>4742</v>
      </c>
      <c r="O104" s="111">
        <f t="shared" si="62"/>
        <v>37740</v>
      </c>
      <c r="P104" s="111">
        <f ca="1" t="shared" si="63"/>
        <v>42482</v>
      </c>
      <c r="Q104" s="117">
        <f ca="1" t="shared" si="64"/>
        <v>6070</v>
      </c>
      <c r="R104" s="117">
        <f t="shared" si="65"/>
        <v>48307</v>
      </c>
      <c r="S104" s="117">
        <f ca="1" t="shared" si="66"/>
        <v>54377</v>
      </c>
      <c r="W104" s="1">
        <v>102</v>
      </c>
      <c r="X104" s="1">
        <f ca="1" t="shared" si="80"/>
        <v>54377</v>
      </c>
      <c r="Y104" s="1">
        <f ca="1" t="shared" si="84"/>
        <v>21751</v>
      </c>
      <c r="Z104" s="1">
        <f ca="1" t="shared" si="85"/>
        <v>32626</v>
      </c>
      <c r="AA104" s="2">
        <f ca="1" t="shared" si="86"/>
        <v>5438</v>
      </c>
      <c r="AB104" s="2">
        <f ca="1" t="shared" si="87"/>
        <v>8157</v>
      </c>
      <c r="AD104" s="2">
        <f ca="1" t="shared" si="88"/>
        <v>22151</v>
      </c>
      <c r="AE104" s="2">
        <f ca="1" t="shared" si="89"/>
        <v>5538</v>
      </c>
      <c r="AG104" s="2">
        <f ca="1" t="shared" si="83"/>
        <v>32626</v>
      </c>
      <c r="AH104" s="2">
        <f ca="1" t="shared" si="90"/>
        <v>8157</v>
      </c>
      <c r="AJ104" s="2">
        <v>102</v>
      </c>
      <c r="AK104" s="126">
        <v>102000</v>
      </c>
      <c r="AL104" s="2">
        <f t="shared" si="91"/>
        <v>10200</v>
      </c>
      <c r="AM104" s="2">
        <f t="shared" si="92"/>
        <v>2550</v>
      </c>
      <c r="AN104" s="2">
        <f t="shared" si="93"/>
        <v>680</v>
      </c>
      <c r="AO104" s="2">
        <f t="shared" si="94"/>
        <v>204</v>
      </c>
    </row>
    <row r="105" spans="1:41">
      <c r="A105" s="1">
        <v>103</v>
      </c>
      <c r="B105" s="153">
        <f ca="1">VLOOKUP(A105,装备基础值!$A$5:$L$154,12,0)</f>
        <v>1897</v>
      </c>
      <c r="C105" s="153">
        <f>VLOOKUP(A105,装备强化表!$A$5:$M$154,13,0)</f>
        <v>15244</v>
      </c>
      <c r="D105" s="1">
        <f ca="1" t="shared" si="54"/>
        <v>17141</v>
      </c>
      <c r="E105" s="1">
        <f ca="1" t="shared" si="95"/>
        <v>2371</v>
      </c>
      <c r="F105" s="1">
        <f t="shared" si="81"/>
        <v>19055</v>
      </c>
      <c r="G105" s="1">
        <f ca="1" t="shared" si="82"/>
        <v>21426</v>
      </c>
      <c r="H105" s="1">
        <f ca="1" t="shared" si="55"/>
        <v>2940</v>
      </c>
      <c r="I105" s="1">
        <f t="shared" si="56"/>
        <v>23628</v>
      </c>
      <c r="J105" s="1">
        <f ca="1" t="shared" si="57"/>
        <v>26568</v>
      </c>
      <c r="K105" s="1">
        <f ca="1" t="shared" si="58"/>
        <v>3699</v>
      </c>
      <c r="L105" s="1">
        <f t="shared" si="59"/>
        <v>29725</v>
      </c>
      <c r="M105" s="1">
        <f ca="1" t="shared" si="60"/>
        <v>33424</v>
      </c>
      <c r="N105" s="111">
        <f ca="1" t="shared" si="61"/>
        <v>4742</v>
      </c>
      <c r="O105" s="111">
        <f t="shared" si="62"/>
        <v>38110</v>
      </c>
      <c r="P105" s="111">
        <f ca="1" t="shared" si="63"/>
        <v>42852</v>
      </c>
      <c r="Q105" s="117">
        <f ca="1" t="shared" si="64"/>
        <v>6070</v>
      </c>
      <c r="R105" s="117">
        <f t="shared" si="65"/>
        <v>48780</v>
      </c>
      <c r="S105" s="117">
        <f ca="1" t="shared" si="66"/>
        <v>54851</v>
      </c>
      <c r="W105" s="1">
        <v>103</v>
      </c>
      <c r="X105" s="1">
        <f ca="1" t="shared" si="80"/>
        <v>54851</v>
      </c>
      <c r="Y105" s="1">
        <f ca="1" t="shared" si="84"/>
        <v>21940</v>
      </c>
      <c r="Z105" s="1">
        <f ca="1" t="shared" si="85"/>
        <v>32911</v>
      </c>
      <c r="AA105" s="2">
        <f ca="1" t="shared" si="86"/>
        <v>5485</v>
      </c>
      <c r="AB105" s="2">
        <f ca="1" t="shared" si="87"/>
        <v>8228</v>
      </c>
      <c r="AD105" s="2">
        <f ca="1" t="shared" si="88"/>
        <v>22340</v>
      </c>
      <c r="AE105" s="2">
        <f ca="1" t="shared" si="89"/>
        <v>5585</v>
      </c>
      <c r="AG105" s="2">
        <f ca="1" t="shared" si="83"/>
        <v>32911</v>
      </c>
      <c r="AH105" s="2">
        <f ca="1" t="shared" si="90"/>
        <v>8228</v>
      </c>
      <c r="AJ105" s="2">
        <v>103</v>
      </c>
      <c r="AK105" s="126">
        <v>103000</v>
      </c>
      <c r="AL105" s="2">
        <f t="shared" si="91"/>
        <v>10300</v>
      </c>
      <c r="AM105" s="2">
        <f t="shared" si="92"/>
        <v>2575</v>
      </c>
      <c r="AN105" s="2">
        <f t="shared" si="93"/>
        <v>686</v>
      </c>
      <c r="AO105" s="2">
        <f t="shared" si="94"/>
        <v>206</v>
      </c>
    </row>
    <row r="106" spans="1:41">
      <c r="A106" s="1">
        <v>104</v>
      </c>
      <c r="B106" s="153">
        <f ca="1">VLOOKUP(A106,装备基础值!$A$5:$L$154,12,0)</f>
        <v>1897</v>
      </c>
      <c r="C106" s="153">
        <f>VLOOKUP(A106,装备强化表!$A$5:$M$154,13,0)</f>
        <v>15392</v>
      </c>
      <c r="D106" s="1">
        <f ca="1" t="shared" si="54"/>
        <v>17289</v>
      </c>
      <c r="E106" s="1">
        <f ca="1" t="shared" si="95"/>
        <v>2371</v>
      </c>
      <c r="F106" s="1">
        <f t="shared" si="81"/>
        <v>19240</v>
      </c>
      <c r="G106" s="1">
        <f ca="1" t="shared" si="82"/>
        <v>21611</v>
      </c>
      <c r="H106" s="1">
        <f ca="1" t="shared" si="55"/>
        <v>2940</v>
      </c>
      <c r="I106" s="1">
        <f t="shared" si="56"/>
        <v>23857</v>
      </c>
      <c r="J106" s="1">
        <f ca="1" t="shared" si="57"/>
        <v>26797</v>
      </c>
      <c r="K106" s="1">
        <f ca="1" t="shared" si="58"/>
        <v>3699</v>
      </c>
      <c r="L106" s="1">
        <f t="shared" si="59"/>
        <v>30014</v>
      </c>
      <c r="M106" s="1">
        <f ca="1" t="shared" si="60"/>
        <v>33713</v>
      </c>
      <c r="N106" s="111">
        <f ca="1" t="shared" si="61"/>
        <v>4742</v>
      </c>
      <c r="O106" s="111">
        <f t="shared" si="62"/>
        <v>38480</v>
      </c>
      <c r="P106" s="111">
        <f ca="1" t="shared" si="63"/>
        <v>43222</v>
      </c>
      <c r="Q106" s="117">
        <f ca="1" t="shared" si="64"/>
        <v>6070</v>
      </c>
      <c r="R106" s="117">
        <f t="shared" si="65"/>
        <v>49254</v>
      </c>
      <c r="S106" s="117">
        <f ca="1" t="shared" si="66"/>
        <v>55324</v>
      </c>
      <c r="W106" s="1">
        <v>104</v>
      </c>
      <c r="X106" s="1">
        <f ca="1" t="shared" si="80"/>
        <v>55324</v>
      </c>
      <c r="Y106" s="1">
        <f ca="1" t="shared" si="84"/>
        <v>22130</v>
      </c>
      <c r="Z106" s="1">
        <f ca="1" t="shared" si="85"/>
        <v>33194</v>
      </c>
      <c r="AA106" s="2">
        <f ca="1" t="shared" si="86"/>
        <v>5533</v>
      </c>
      <c r="AB106" s="2">
        <f ca="1" t="shared" si="87"/>
        <v>8299</v>
      </c>
      <c r="AD106" s="2">
        <f ca="1" t="shared" si="88"/>
        <v>22530</v>
      </c>
      <c r="AE106" s="2">
        <f ca="1" t="shared" si="89"/>
        <v>5633</v>
      </c>
      <c r="AG106" s="2">
        <f ca="1" t="shared" si="83"/>
        <v>33194</v>
      </c>
      <c r="AH106" s="2">
        <f ca="1" t="shared" si="90"/>
        <v>8299</v>
      </c>
      <c r="AJ106" s="2">
        <v>104</v>
      </c>
      <c r="AK106" s="126">
        <v>104000</v>
      </c>
      <c r="AL106" s="2">
        <f t="shared" si="91"/>
        <v>10400</v>
      </c>
      <c r="AM106" s="2">
        <f t="shared" si="92"/>
        <v>2600</v>
      </c>
      <c r="AN106" s="2">
        <f t="shared" si="93"/>
        <v>693</v>
      </c>
      <c r="AO106" s="2">
        <f t="shared" si="94"/>
        <v>208</v>
      </c>
    </row>
    <row r="107" spans="1:41">
      <c r="A107" s="1">
        <v>105</v>
      </c>
      <c r="B107" s="153">
        <f ca="1">VLOOKUP(A107,装备基础值!$A$5:$L$154,12,0)</f>
        <v>1992</v>
      </c>
      <c r="C107" s="153">
        <f>VLOOKUP(A107,装备强化表!$A$5:$M$154,13,0)</f>
        <v>15540</v>
      </c>
      <c r="D107" s="1">
        <f ca="1" t="shared" si="54"/>
        <v>17532</v>
      </c>
      <c r="E107" s="1">
        <f ca="1" t="shared" si="95"/>
        <v>2490</v>
      </c>
      <c r="F107" s="1">
        <f t="shared" si="81"/>
        <v>19425</v>
      </c>
      <c r="G107" s="1">
        <f ca="1" t="shared" si="82"/>
        <v>21915</v>
      </c>
      <c r="H107" s="1">
        <f ca="1" t="shared" si="55"/>
        <v>3087</v>
      </c>
      <c r="I107" s="1">
        <f t="shared" si="56"/>
        <v>24087</v>
      </c>
      <c r="J107" s="1">
        <f ca="1" t="shared" si="57"/>
        <v>27174</v>
      </c>
      <c r="K107" s="1">
        <f ca="1" t="shared" si="58"/>
        <v>3884</v>
      </c>
      <c r="L107" s="1">
        <f t="shared" si="59"/>
        <v>30303</v>
      </c>
      <c r="M107" s="1">
        <f ca="1" t="shared" si="60"/>
        <v>34187</v>
      </c>
      <c r="N107" s="111">
        <f ca="1" t="shared" si="61"/>
        <v>4980</v>
      </c>
      <c r="O107" s="111">
        <f t="shared" si="62"/>
        <v>38850</v>
      </c>
      <c r="P107" s="111">
        <f ca="1" t="shared" si="63"/>
        <v>43830</v>
      </c>
      <c r="Q107" s="117">
        <f ca="1" t="shared" si="64"/>
        <v>6374</v>
      </c>
      <c r="R107" s="117">
        <f t="shared" si="65"/>
        <v>49728</v>
      </c>
      <c r="S107" s="117">
        <f ca="1" t="shared" si="66"/>
        <v>56102</v>
      </c>
      <c r="W107" s="1">
        <v>105</v>
      </c>
      <c r="X107" s="1">
        <f ca="1" t="shared" si="80"/>
        <v>56102</v>
      </c>
      <c r="Y107" s="1">
        <f ca="1" t="shared" si="84"/>
        <v>22441</v>
      </c>
      <c r="Z107" s="1">
        <f ca="1" t="shared" si="85"/>
        <v>33661</v>
      </c>
      <c r="AA107" s="2">
        <f ca="1" t="shared" si="86"/>
        <v>5610</v>
      </c>
      <c r="AB107" s="2">
        <f ca="1" t="shared" si="87"/>
        <v>8415</v>
      </c>
      <c r="AD107" s="2">
        <f ca="1" t="shared" si="88"/>
        <v>22841</v>
      </c>
      <c r="AE107" s="2">
        <f ca="1" t="shared" si="89"/>
        <v>5710</v>
      </c>
      <c r="AG107" s="2">
        <f ca="1" t="shared" si="83"/>
        <v>33661</v>
      </c>
      <c r="AH107" s="2">
        <f ca="1" t="shared" si="90"/>
        <v>8415</v>
      </c>
      <c r="AJ107" s="2">
        <v>105</v>
      </c>
      <c r="AK107" s="126">
        <v>105000</v>
      </c>
      <c r="AL107" s="2">
        <f t="shared" si="91"/>
        <v>10500</v>
      </c>
      <c r="AM107" s="2">
        <f t="shared" si="92"/>
        <v>2625</v>
      </c>
      <c r="AN107" s="2">
        <f t="shared" si="93"/>
        <v>700</v>
      </c>
      <c r="AO107" s="2">
        <f t="shared" si="94"/>
        <v>210</v>
      </c>
    </row>
    <row r="108" spans="1:41">
      <c r="A108" s="1">
        <v>106</v>
      </c>
      <c r="B108" s="153">
        <f ca="1">VLOOKUP(A108,装备基础值!$A$5:$L$154,12,0)</f>
        <v>1992</v>
      </c>
      <c r="C108" s="153">
        <f>VLOOKUP(A108,装备强化表!$A$5:$M$154,13,0)</f>
        <v>15688</v>
      </c>
      <c r="D108" s="1">
        <f ca="1" t="shared" si="54"/>
        <v>17680</v>
      </c>
      <c r="E108" s="1">
        <f ca="1" t="shared" si="95"/>
        <v>2490</v>
      </c>
      <c r="F108" s="1">
        <f t="shared" si="81"/>
        <v>19610</v>
      </c>
      <c r="G108" s="1">
        <f ca="1" t="shared" si="82"/>
        <v>22100</v>
      </c>
      <c r="H108" s="1">
        <f ca="1" t="shared" si="55"/>
        <v>3087</v>
      </c>
      <c r="I108" s="1">
        <f t="shared" si="56"/>
        <v>24316</v>
      </c>
      <c r="J108" s="1">
        <f ca="1" t="shared" si="57"/>
        <v>27404</v>
      </c>
      <c r="K108" s="1">
        <f ca="1" t="shared" si="58"/>
        <v>3884</v>
      </c>
      <c r="L108" s="1">
        <f t="shared" si="59"/>
        <v>30591</v>
      </c>
      <c r="M108" s="1">
        <f ca="1" t="shared" si="60"/>
        <v>34476</v>
      </c>
      <c r="N108" s="111">
        <f ca="1" t="shared" si="61"/>
        <v>4980</v>
      </c>
      <c r="O108" s="111">
        <f t="shared" si="62"/>
        <v>39220</v>
      </c>
      <c r="P108" s="111">
        <f ca="1" t="shared" si="63"/>
        <v>44200</v>
      </c>
      <c r="Q108" s="117">
        <f ca="1" t="shared" si="64"/>
        <v>6374</v>
      </c>
      <c r="R108" s="117">
        <f t="shared" si="65"/>
        <v>50201</v>
      </c>
      <c r="S108" s="117">
        <f ca="1" t="shared" si="66"/>
        <v>56576</v>
      </c>
      <c r="W108" s="1">
        <v>106</v>
      </c>
      <c r="X108" s="1">
        <f ca="1" t="shared" si="80"/>
        <v>56576</v>
      </c>
      <c r="Y108" s="1">
        <f ca="1" t="shared" si="84"/>
        <v>22630</v>
      </c>
      <c r="Z108" s="1">
        <f ca="1" t="shared" si="85"/>
        <v>33946</v>
      </c>
      <c r="AA108" s="2">
        <f ca="1" t="shared" si="86"/>
        <v>5658</v>
      </c>
      <c r="AB108" s="2">
        <f ca="1" t="shared" si="87"/>
        <v>8487</v>
      </c>
      <c r="AD108" s="2">
        <f ca="1" t="shared" si="88"/>
        <v>23030</v>
      </c>
      <c r="AE108" s="2">
        <f ca="1" t="shared" si="89"/>
        <v>5758</v>
      </c>
      <c r="AG108" s="2">
        <f ca="1" t="shared" si="83"/>
        <v>33946</v>
      </c>
      <c r="AH108" s="2">
        <f ca="1" t="shared" si="90"/>
        <v>8487</v>
      </c>
      <c r="AJ108" s="2">
        <v>106</v>
      </c>
      <c r="AK108" s="126">
        <v>106000</v>
      </c>
      <c r="AL108" s="2">
        <f t="shared" si="91"/>
        <v>10600</v>
      </c>
      <c r="AM108" s="2">
        <f t="shared" si="92"/>
        <v>2650</v>
      </c>
      <c r="AN108" s="2">
        <f t="shared" si="93"/>
        <v>706</v>
      </c>
      <c r="AO108" s="2">
        <f t="shared" si="94"/>
        <v>212</v>
      </c>
    </row>
    <row r="109" spans="1:41">
      <c r="A109" s="1">
        <v>107</v>
      </c>
      <c r="B109" s="153">
        <f ca="1">VLOOKUP(A109,装备基础值!$A$5:$L$154,12,0)</f>
        <v>1992</v>
      </c>
      <c r="C109" s="153">
        <f>VLOOKUP(A109,装备强化表!$A$5:$M$154,13,0)</f>
        <v>15836</v>
      </c>
      <c r="D109" s="1">
        <f ca="1" t="shared" si="54"/>
        <v>17828</v>
      </c>
      <c r="E109" s="1">
        <f ca="1" t="shared" si="95"/>
        <v>2490</v>
      </c>
      <c r="F109" s="1">
        <f t="shared" si="81"/>
        <v>19795</v>
      </c>
      <c r="G109" s="1">
        <f ca="1" t="shared" si="82"/>
        <v>22285</v>
      </c>
      <c r="H109" s="1">
        <f ca="1" t="shared" si="55"/>
        <v>3087</v>
      </c>
      <c r="I109" s="1">
        <f t="shared" si="56"/>
        <v>24545</v>
      </c>
      <c r="J109" s="1">
        <f ca="1" t="shared" si="57"/>
        <v>27633</v>
      </c>
      <c r="K109" s="1">
        <f ca="1" t="shared" si="58"/>
        <v>3884</v>
      </c>
      <c r="L109" s="1">
        <f t="shared" si="59"/>
        <v>30880</v>
      </c>
      <c r="M109" s="1">
        <f ca="1" t="shared" si="60"/>
        <v>34764</v>
      </c>
      <c r="N109" s="111">
        <f ca="1" t="shared" si="61"/>
        <v>4980</v>
      </c>
      <c r="O109" s="111">
        <f t="shared" si="62"/>
        <v>39590</v>
      </c>
      <c r="P109" s="111">
        <f ca="1" t="shared" si="63"/>
        <v>44570</v>
      </c>
      <c r="Q109" s="117">
        <f ca="1" t="shared" si="64"/>
        <v>6374</v>
      </c>
      <c r="R109" s="117">
        <f t="shared" si="65"/>
        <v>50675</v>
      </c>
      <c r="S109" s="117">
        <f ca="1" t="shared" si="66"/>
        <v>57049</v>
      </c>
      <c r="W109" s="1">
        <v>107</v>
      </c>
      <c r="X109" s="1">
        <f ca="1" t="shared" si="80"/>
        <v>57049</v>
      </c>
      <c r="Y109" s="1">
        <f ca="1" t="shared" si="84"/>
        <v>22820</v>
      </c>
      <c r="Z109" s="1">
        <f ca="1" t="shared" si="85"/>
        <v>34229</v>
      </c>
      <c r="AA109" s="2">
        <f ca="1" t="shared" si="86"/>
        <v>5705</v>
      </c>
      <c r="AB109" s="2">
        <f ca="1" t="shared" si="87"/>
        <v>8557</v>
      </c>
      <c r="AD109" s="2">
        <f ca="1" t="shared" si="88"/>
        <v>23220</v>
      </c>
      <c r="AE109" s="2">
        <f ca="1" t="shared" si="89"/>
        <v>5805</v>
      </c>
      <c r="AG109" s="2">
        <f ca="1" t="shared" si="83"/>
        <v>34229</v>
      </c>
      <c r="AH109" s="2">
        <f ca="1" t="shared" si="90"/>
        <v>8557</v>
      </c>
      <c r="AJ109" s="2">
        <v>107</v>
      </c>
      <c r="AK109" s="126">
        <v>107000</v>
      </c>
      <c r="AL109" s="2">
        <f t="shared" si="91"/>
        <v>10700</v>
      </c>
      <c r="AM109" s="2">
        <f t="shared" si="92"/>
        <v>2675</v>
      </c>
      <c r="AN109" s="2">
        <f t="shared" si="93"/>
        <v>713</v>
      </c>
      <c r="AO109" s="2">
        <f t="shared" si="94"/>
        <v>214</v>
      </c>
    </row>
    <row r="110" spans="1:41">
      <c r="A110" s="1">
        <v>108</v>
      </c>
      <c r="B110" s="153">
        <f ca="1">VLOOKUP(A110,装备基础值!$A$5:$L$154,12,0)</f>
        <v>1992</v>
      </c>
      <c r="C110" s="153">
        <f>VLOOKUP(A110,装备强化表!$A$5:$M$154,13,0)</f>
        <v>15984</v>
      </c>
      <c r="D110" s="1">
        <f ca="1" t="shared" si="54"/>
        <v>17976</v>
      </c>
      <c r="E110" s="1">
        <f ca="1" t="shared" si="95"/>
        <v>2490</v>
      </c>
      <c r="F110" s="1">
        <f t="shared" si="81"/>
        <v>19980</v>
      </c>
      <c r="G110" s="1">
        <f ca="1" t="shared" si="82"/>
        <v>22470</v>
      </c>
      <c r="H110" s="1">
        <f ca="1" t="shared" si="55"/>
        <v>3087</v>
      </c>
      <c r="I110" s="1">
        <f t="shared" si="56"/>
        <v>24775</v>
      </c>
      <c r="J110" s="1">
        <f ca="1" t="shared" si="57"/>
        <v>27862</v>
      </c>
      <c r="K110" s="1">
        <f ca="1" t="shared" si="58"/>
        <v>3884</v>
      </c>
      <c r="L110" s="1">
        <f t="shared" si="59"/>
        <v>31168</v>
      </c>
      <c r="M110" s="1">
        <f ca="1" t="shared" si="60"/>
        <v>35053</v>
      </c>
      <c r="N110" s="111">
        <f ca="1" t="shared" si="61"/>
        <v>4980</v>
      </c>
      <c r="O110" s="111">
        <f t="shared" si="62"/>
        <v>39960</v>
      </c>
      <c r="P110" s="111">
        <f ca="1" t="shared" si="63"/>
        <v>44940</v>
      </c>
      <c r="Q110" s="117">
        <f ca="1" t="shared" si="64"/>
        <v>6374</v>
      </c>
      <c r="R110" s="117">
        <f t="shared" si="65"/>
        <v>51148</v>
      </c>
      <c r="S110" s="117">
        <f ca="1" t="shared" si="66"/>
        <v>57523</v>
      </c>
      <c r="W110" s="1">
        <v>108</v>
      </c>
      <c r="X110" s="1">
        <f ca="1" t="shared" si="80"/>
        <v>57523</v>
      </c>
      <c r="Y110" s="1">
        <f ca="1" t="shared" si="84"/>
        <v>23009</v>
      </c>
      <c r="Z110" s="1">
        <f ca="1" t="shared" si="85"/>
        <v>34514</v>
      </c>
      <c r="AA110" s="2">
        <f ca="1" t="shared" si="86"/>
        <v>5752</v>
      </c>
      <c r="AB110" s="2">
        <f ca="1" t="shared" si="87"/>
        <v>8629</v>
      </c>
      <c r="AD110" s="2">
        <f ca="1" t="shared" si="88"/>
        <v>23409</v>
      </c>
      <c r="AE110" s="2">
        <f ca="1" t="shared" si="89"/>
        <v>5852</v>
      </c>
      <c r="AG110" s="2">
        <f ca="1" t="shared" si="83"/>
        <v>34514</v>
      </c>
      <c r="AH110" s="2">
        <f ca="1" t="shared" si="90"/>
        <v>8629</v>
      </c>
      <c r="AJ110" s="2">
        <v>108</v>
      </c>
      <c r="AK110" s="126">
        <v>108000</v>
      </c>
      <c r="AL110" s="2">
        <f t="shared" si="91"/>
        <v>10800</v>
      </c>
      <c r="AM110" s="2">
        <f t="shared" si="92"/>
        <v>2700</v>
      </c>
      <c r="AN110" s="2">
        <f t="shared" si="93"/>
        <v>720</v>
      </c>
      <c r="AO110" s="2">
        <f t="shared" si="94"/>
        <v>216</v>
      </c>
    </row>
    <row r="111" spans="1:41">
      <c r="A111" s="1">
        <v>109</v>
      </c>
      <c r="B111" s="153">
        <f ca="1">VLOOKUP(A111,装备基础值!$A$5:$L$154,12,0)</f>
        <v>1992</v>
      </c>
      <c r="C111" s="153">
        <f>VLOOKUP(A111,装备强化表!$A$5:$M$154,13,0)</f>
        <v>16132</v>
      </c>
      <c r="D111" s="1">
        <f ca="1" t="shared" si="54"/>
        <v>18124</v>
      </c>
      <c r="E111" s="1">
        <f ca="1" t="shared" si="95"/>
        <v>2490</v>
      </c>
      <c r="F111" s="1">
        <f t="shared" si="81"/>
        <v>20165</v>
      </c>
      <c r="G111" s="1">
        <f ca="1" t="shared" si="82"/>
        <v>22655</v>
      </c>
      <c r="H111" s="1">
        <f ca="1" t="shared" si="55"/>
        <v>3087</v>
      </c>
      <c r="I111" s="1">
        <f t="shared" si="56"/>
        <v>25004</v>
      </c>
      <c r="J111" s="1">
        <f ca="1" t="shared" si="57"/>
        <v>28092</v>
      </c>
      <c r="K111" s="1">
        <f ca="1" t="shared" si="58"/>
        <v>3884</v>
      </c>
      <c r="L111" s="1">
        <f t="shared" si="59"/>
        <v>31457</v>
      </c>
      <c r="M111" s="1">
        <f ca="1" t="shared" si="60"/>
        <v>35341</v>
      </c>
      <c r="N111" s="111">
        <f ca="1" t="shared" si="61"/>
        <v>4980</v>
      </c>
      <c r="O111" s="111">
        <f t="shared" si="62"/>
        <v>40330</v>
      </c>
      <c r="P111" s="111">
        <f ca="1" t="shared" si="63"/>
        <v>45310</v>
      </c>
      <c r="Q111" s="117">
        <f ca="1" t="shared" si="64"/>
        <v>6374</v>
      </c>
      <c r="R111" s="117">
        <f t="shared" si="65"/>
        <v>51622</v>
      </c>
      <c r="S111" s="117">
        <f ca="1" t="shared" si="66"/>
        <v>57996</v>
      </c>
      <c r="W111" s="1">
        <v>109</v>
      </c>
      <c r="X111" s="1">
        <f ca="1" t="shared" si="80"/>
        <v>57996</v>
      </c>
      <c r="Y111" s="1">
        <f ca="1" t="shared" si="84"/>
        <v>23198</v>
      </c>
      <c r="Z111" s="1">
        <f ca="1" t="shared" si="85"/>
        <v>34798</v>
      </c>
      <c r="AA111" s="2">
        <f ca="1" t="shared" si="86"/>
        <v>5800</v>
      </c>
      <c r="AB111" s="2">
        <f ca="1" t="shared" si="87"/>
        <v>8700</v>
      </c>
      <c r="AD111" s="2">
        <f ca="1" t="shared" si="88"/>
        <v>23598</v>
      </c>
      <c r="AE111" s="2">
        <f ca="1" t="shared" si="89"/>
        <v>5900</v>
      </c>
      <c r="AG111" s="2">
        <f ca="1" t="shared" si="83"/>
        <v>34798</v>
      </c>
      <c r="AH111" s="2">
        <f ca="1" t="shared" si="90"/>
        <v>8700</v>
      </c>
      <c r="AJ111" s="2">
        <v>109</v>
      </c>
      <c r="AK111" s="126">
        <v>109000</v>
      </c>
      <c r="AL111" s="2">
        <f t="shared" si="91"/>
        <v>10900</v>
      </c>
      <c r="AM111" s="2">
        <f t="shared" si="92"/>
        <v>2725</v>
      </c>
      <c r="AN111" s="2">
        <f t="shared" si="93"/>
        <v>726</v>
      </c>
      <c r="AO111" s="2">
        <f t="shared" si="94"/>
        <v>218</v>
      </c>
    </row>
    <row r="112" spans="1:41">
      <c r="A112" s="1">
        <v>110</v>
      </c>
      <c r="B112" s="153">
        <f ca="1">VLOOKUP(A112,装备基础值!$A$5:$L$154,12,0)</f>
        <v>2087</v>
      </c>
      <c r="C112" s="153">
        <f>VLOOKUP(A112,装备强化表!$A$5:$M$154,13,0)</f>
        <v>16280</v>
      </c>
      <c r="D112" s="1">
        <f ca="1" t="shared" si="54"/>
        <v>18367</v>
      </c>
      <c r="E112" s="1">
        <f ca="1" t="shared" si="95"/>
        <v>2608</v>
      </c>
      <c r="F112" s="1">
        <f t="shared" si="81"/>
        <v>20350</v>
      </c>
      <c r="G112" s="1">
        <f ca="1" t="shared" si="82"/>
        <v>22958</v>
      </c>
      <c r="H112" s="1">
        <f ca="1" t="shared" si="55"/>
        <v>3234</v>
      </c>
      <c r="I112" s="1">
        <f t="shared" si="56"/>
        <v>25234</v>
      </c>
      <c r="J112" s="1">
        <f ca="1" t="shared" si="57"/>
        <v>28468</v>
      </c>
      <c r="K112" s="1">
        <f ca="1" t="shared" si="58"/>
        <v>4069</v>
      </c>
      <c r="L112" s="1">
        <f t="shared" si="59"/>
        <v>31746</v>
      </c>
      <c r="M112" s="1">
        <f ca="1" t="shared" si="60"/>
        <v>35815</v>
      </c>
      <c r="N112" s="111">
        <f ca="1" t="shared" si="61"/>
        <v>5217</v>
      </c>
      <c r="O112" s="111">
        <f t="shared" si="62"/>
        <v>40700</v>
      </c>
      <c r="P112" s="111">
        <f ca="1" t="shared" si="63"/>
        <v>45917</v>
      </c>
      <c r="Q112" s="117">
        <f ca="1" t="shared" si="64"/>
        <v>6678</v>
      </c>
      <c r="R112" s="117">
        <f t="shared" si="65"/>
        <v>52096</v>
      </c>
      <c r="S112" s="117">
        <f ca="1" t="shared" si="66"/>
        <v>58774</v>
      </c>
      <c r="W112" s="1">
        <v>110</v>
      </c>
      <c r="X112" s="1">
        <f ca="1" t="shared" si="80"/>
        <v>58774</v>
      </c>
      <c r="Y112" s="1">
        <f ca="1" t="shared" si="84"/>
        <v>23510</v>
      </c>
      <c r="Z112" s="1">
        <f ca="1" t="shared" si="85"/>
        <v>35264</v>
      </c>
      <c r="AA112" s="2">
        <f ca="1" t="shared" si="86"/>
        <v>5878</v>
      </c>
      <c r="AB112" s="2">
        <f ca="1" t="shared" si="87"/>
        <v>8816</v>
      </c>
      <c r="AD112" s="2">
        <f ca="1" t="shared" si="88"/>
        <v>23910</v>
      </c>
      <c r="AE112" s="2">
        <f ca="1" t="shared" si="89"/>
        <v>5978</v>
      </c>
      <c r="AG112" s="2">
        <f ca="1" t="shared" si="83"/>
        <v>35264</v>
      </c>
      <c r="AH112" s="2">
        <f ca="1" t="shared" si="90"/>
        <v>8816</v>
      </c>
      <c r="AJ112" s="2">
        <v>110</v>
      </c>
      <c r="AK112" s="126">
        <v>110000</v>
      </c>
      <c r="AL112" s="2">
        <f t="shared" si="91"/>
        <v>11000</v>
      </c>
      <c r="AM112" s="2">
        <f t="shared" si="92"/>
        <v>2750</v>
      </c>
      <c r="AN112" s="2">
        <f t="shared" si="93"/>
        <v>733</v>
      </c>
      <c r="AO112" s="2">
        <f t="shared" si="94"/>
        <v>220</v>
      </c>
    </row>
    <row r="113" spans="1:41">
      <c r="A113" s="1">
        <v>111</v>
      </c>
      <c r="B113" s="153">
        <f ca="1">VLOOKUP(A113,装备基础值!$A$5:$L$154,12,0)</f>
        <v>2087</v>
      </c>
      <c r="C113" s="153">
        <f>VLOOKUP(A113,装备强化表!$A$5:$M$154,13,0)</f>
        <v>16428</v>
      </c>
      <c r="D113" s="1">
        <f ca="1" t="shared" si="54"/>
        <v>18515</v>
      </c>
      <c r="E113" s="1">
        <f ca="1" t="shared" si="95"/>
        <v>2608</v>
      </c>
      <c r="F113" s="1">
        <f t="shared" si="81"/>
        <v>20535</v>
      </c>
      <c r="G113" s="1">
        <f ca="1" t="shared" si="82"/>
        <v>23143</v>
      </c>
      <c r="H113" s="1">
        <f ca="1" t="shared" si="55"/>
        <v>3234</v>
      </c>
      <c r="I113" s="1">
        <f t="shared" si="56"/>
        <v>25463</v>
      </c>
      <c r="J113" s="1">
        <f ca="1" t="shared" si="57"/>
        <v>28698</v>
      </c>
      <c r="K113" s="1">
        <f ca="1" t="shared" si="58"/>
        <v>4069</v>
      </c>
      <c r="L113" s="1">
        <f t="shared" si="59"/>
        <v>32034</v>
      </c>
      <c r="M113" s="1">
        <f ca="1" t="shared" si="60"/>
        <v>36104</v>
      </c>
      <c r="N113" s="111">
        <f ca="1" t="shared" si="61"/>
        <v>5217</v>
      </c>
      <c r="O113" s="111">
        <f t="shared" si="62"/>
        <v>41070</v>
      </c>
      <c r="P113" s="111">
        <f ca="1" t="shared" si="63"/>
        <v>46287</v>
      </c>
      <c r="Q113" s="117">
        <f ca="1" t="shared" si="64"/>
        <v>6678</v>
      </c>
      <c r="R113" s="117">
        <f t="shared" si="65"/>
        <v>52569</v>
      </c>
      <c r="S113" s="117">
        <f ca="1" t="shared" si="66"/>
        <v>59248</v>
      </c>
      <c r="W113" s="1">
        <v>111</v>
      </c>
      <c r="X113" s="1">
        <f ca="1" t="shared" si="80"/>
        <v>59248</v>
      </c>
      <c r="Y113" s="1">
        <f ca="1" t="shared" si="84"/>
        <v>23699</v>
      </c>
      <c r="Z113" s="1">
        <f ca="1" t="shared" si="85"/>
        <v>35549</v>
      </c>
      <c r="AA113" s="2">
        <f ca="1" t="shared" si="86"/>
        <v>5925</v>
      </c>
      <c r="AB113" s="2">
        <f ca="1" t="shared" si="87"/>
        <v>8887</v>
      </c>
      <c r="AD113" s="2">
        <f ca="1" t="shared" si="88"/>
        <v>24099</v>
      </c>
      <c r="AE113" s="2">
        <f ca="1" t="shared" si="89"/>
        <v>6025</v>
      </c>
      <c r="AG113" s="2">
        <f ca="1" t="shared" si="83"/>
        <v>35549</v>
      </c>
      <c r="AH113" s="2">
        <f ca="1" t="shared" si="90"/>
        <v>8887</v>
      </c>
      <c r="AJ113" s="2">
        <v>111</v>
      </c>
      <c r="AK113" s="126">
        <v>111000</v>
      </c>
      <c r="AL113" s="2">
        <f t="shared" si="91"/>
        <v>11100</v>
      </c>
      <c r="AM113" s="2">
        <f t="shared" si="92"/>
        <v>2775</v>
      </c>
      <c r="AN113" s="2">
        <f t="shared" si="93"/>
        <v>740</v>
      </c>
      <c r="AO113" s="2">
        <f t="shared" si="94"/>
        <v>222</v>
      </c>
    </row>
    <row r="114" spans="1:41">
      <c r="A114" s="1">
        <v>112</v>
      </c>
      <c r="B114" s="153">
        <f ca="1">VLOOKUP(A114,装备基础值!$A$5:$L$154,12,0)</f>
        <v>2087</v>
      </c>
      <c r="C114" s="153">
        <f>VLOOKUP(A114,装备强化表!$A$5:$M$154,13,0)</f>
        <v>16576</v>
      </c>
      <c r="D114" s="1">
        <f ca="1" t="shared" si="54"/>
        <v>18663</v>
      </c>
      <c r="E114" s="1">
        <f ca="1" t="shared" si="95"/>
        <v>2608</v>
      </c>
      <c r="F114" s="1">
        <f t="shared" si="81"/>
        <v>20720</v>
      </c>
      <c r="G114" s="1">
        <f ca="1" t="shared" si="82"/>
        <v>23328</v>
      </c>
      <c r="H114" s="1">
        <f ca="1" t="shared" si="55"/>
        <v>3234</v>
      </c>
      <c r="I114" s="1">
        <f t="shared" si="56"/>
        <v>25692</v>
      </c>
      <c r="J114" s="1">
        <f ca="1" t="shared" si="57"/>
        <v>28927</v>
      </c>
      <c r="K114" s="1">
        <f ca="1" t="shared" si="58"/>
        <v>4069</v>
      </c>
      <c r="L114" s="1">
        <f t="shared" si="59"/>
        <v>32323</v>
      </c>
      <c r="M114" s="1">
        <f ca="1" t="shared" si="60"/>
        <v>36392</v>
      </c>
      <c r="N114" s="111">
        <f ca="1" t="shared" si="61"/>
        <v>5217</v>
      </c>
      <c r="O114" s="111">
        <f t="shared" si="62"/>
        <v>41440</v>
      </c>
      <c r="P114" s="111">
        <f ca="1" t="shared" si="63"/>
        <v>46657</v>
      </c>
      <c r="Q114" s="117">
        <f ca="1" t="shared" si="64"/>
        <v>6678</v>
      </c>
      <c r="R114" s="117">
        <f t="shared" si="65"/>
        <v>53043</v>
      </c>
      <c r="S114" s="117">
        <f ca="1" t="shared" si="66"/>
        <v>59721</v>
      </c>
      <c r="W114" s="1">
        <v>112</v>
      </c>
      <c r="X114" s="1">
        <f ca="1" t="shared" si="80"/>
        <v>59721</v>
      </c>
      <c r="Y114" s="1">
        <f ca="1" t="shared" si="84"/>
        <v>23888</v>
      </c>
      <c r="Z114" s="1">
        <f ca="1" t="shared" si="85"/>
        <v>35833</v>
      </c>
      <c r="AA114" s="2">
        <f ca="1" t="shared" si="86"/>
        <v>5972</v>
      </c>
      <c r="AB114" s="2">
        <f ca="1" t="shared" si="87"/>
        <v>8958</v>
      </c>
      <c r="AD114" s="2">
        <f ca="1" t="shared" si="88"/>
        <v>24288</v>
      </c>
      <c r="AE114" s="2">
        <f ca="1" t="shared" si="89"/>
        <v>6072</v>
      </c>
      <c r="AG114" s="2">
        <f ca="1" t="shared" si="83"/>
        <v>35833</v>
      </c>
      <c r="AH114" s="2">
        <f ca="1" t="shared" si="90"/>
        <v>8958</v>
      </c>
      <c r="AJ114" s="2">
        <v>112</v>
      </c>
      <c r="AK114" s="126">
        <v>112000</v>
      </c>
      <c r="AL114" s="2">
        <f t="shared" si="91"/>
        <v>11200</v>
      </c>
      <c r="AM114" s="2">
        <f t="shared" si="92"/>
        <v>2800</v>
      </c>
      <c r="AN114" s="2">
        <f t="shared" si="93"/>
        <v>746</v>
      </c>
      <c r="AO114" s="2">
        <f t="shared" si="94"/>
        <v>224</v>
      </c>
    </row>
    <row r="115" spans="1:41">
      <c r="A115" s="1">
        <v>113</v>
      </c>
      <c r="B115" s="153">
        <f ca="1">VLOOKUP(A115,装备基础值!$A$5:$L$154,12,0)</f>
        <v>2087</v>
      </c>
      <c r="C115" s="153">
        <f>VLOOKUP(A115,装备强化表!$A$5:$M$154,13,0)</f>
        <v>16724</v>
      </c>
      <c r="D115" s="1">
        <f ca="1" t="shared" si="54"/>
        <v>18811</v>
      </c>
      <c r="E115" s="1">
        <f ca="1" t="shared" si="95"/>
        <v>2608</v>
      </c>
      <c r="F115" s="1">
        <f t="shared" si="81"/>
        <v>20905</v>
      </c>
      <c r="G115" s="1">
        <f ca="1" t="shared" si="82"/>
        <v>23513</v>
      </c>
      <c r="H115" s="1">
        <f ca="1" t="shared" si="55"/>
        <v>3234</v>
      </c>
      <c r="I115" s="1">
        <f t="shared" si="56"/>
        <v>25922</v>
      </c>
      <c r="J115" s="1">
        <f ca="1" t="shared" si="57"/>
        <v>29157</v>
      </c>
      <c r="K115" s="1">
        <f ca="1" t="shared" si="58"/>
        <v>4069</v>
      </c>
      <c r="L115" s="1">
        <f t="shared" si="59"/>
        <v>32611</v>
      </c>
      <c r="M115" s="1">
        <f ca="1" t="shared" si="60"/>
        <v>36681</v>
      </c>
      <c r="N115" s="111">
        <f ca="1" t="shared" si="61"/>
        <v>5217</v>
      </c>
      <c r="O115" s="111">
        <f t="shared" si="62"/>
        <v>41810</v>
      </c>
      <c r="P115" s="111">
        <f ca="1" t="shared" si="63"/>
        <v>47027</v>
      </c>
      <c r="Q115" s="117">
        <f ca="1" t="shared" si="64"/>
        <v>6678</v>
      </c>
      <c r="R115" s="117">
        <f t="shared" si="65"/>
        <v>53516</v>
      </c>
      <c r="S115" s="117">
        <f ca="1" t="shared" si="66"/>
        <v>60195</v>
      </c>
      <c r="W115" s="1">
        <v>113</v>
      </c>
      <c r="X115" s="1">
        <f ca="1" t="shared" si="80"/>
        <v>60195</v>
      </c>
      <c r="Y115" s="1">
        <f ca="1" t="shared" si="84"/>
        <v>24078</v>
      </c>
      <c r="Z115" s="1">
        <f ca="1" t="shared" si="85"/>
        <v>36117</v>
      </c>
      <c r="AA115" s="2">
        <f ca="1" t="shared" si="86"/>
        <v>6020</v>
      </c>
      <c r="AB115" s="2">
        <f ca="1" t="shared" si="87"/>
        <v>9029</v>
      </c>
      <c r="AD115" s="2">
        <f ca="1" t="shared" si="88"/>
        <v>24478</v>
      </c>
      <c r="AE115" s="2">
        <f ca="1" t="shared" si="89"/>
        <v>6120</v>
      </c>
      <c r="AG115" s="2">
        <f ca="1" t="shared" si="83"/>
        <v>36117</v>
      </c>
      <c r="AH115" s="2">
        <f ca="1" t="shared" si="90"/>
        <v>9029</v>
      </c>
      <c r="AJ115" s="2">
        <v>113</v>
      </c>
      <c r="AK115" s="126">
        <v>113000</v>
      </c>
      <c r="AL115" s="2">
        <f t="shared" si="91"/>
        <v>11300</v>
      </c>
      <c r="AM115" s="2">
        <f t="shared" si="92"/>
        <v>2825</v>
      </c>
      <c r="AN115" s="2">
        <f t="shared" si="93"/>
        <v>753</v>
      </c>
      <c r="AO115" s="2">
        <f t="shared" si="94"/>
        <v>226</v>
      </c>
    </row>
    <row r="116" spans="1:41">
      <c r="A116" s="1">
        <v>114</v>
      </c>
      <c r="B116" s="153">
        <f ca="1">VLOOKUP(A116,装备基础值!$A$5:$L$154,12,0)</f>
        <v>2087</v>
      </c>
      <c r="C116" s="153">
        <f>VLOOKUP(A116,装备强化表!$A$5:$M$154,13,0)</f>
        <v>16872</v>
      </c>
      <c r="D116" s="1">
        <f ca="1" t="shared" si="54"/>
        <v>18959</v>
      </c>
      <c r="E116" s="1">
        <f ca="1" t="shared" si="95"/>
        <v>2608</v>
      </c>
      <c r="F116" s="1">
        <f t="shared" si="81"/>
        <v>21090</v>
      </c>
      <c r="G116" s="1">
        <f ca="1" t="shared" si="82"/>
        <v>23698</v>
      </c>
      <c r="H116" s="1">
        <f ca="1" t="shared" si="55"/>
        <v>3234</v>
      </c>
      <c r="I116" s="1">
        <f t="shared" si="56"/>
        <v>26151</v>
      </c>
      <c r="J116" s="1">
        <f ca="1" t="shared" si="57"/>
        <v>29386</v>
      </c>
      <c r="K116" s="1">
        <f ca="1" t="shared" si="58"/>
        <v>4069</v>
      </c>
      <c r="L116" s="1">
        <f t="shared" si="59"/>
        <v>32900</v>
      </c>
      <c r="M116" s="1">
        <f ca="1" t="shared" si="60"/>
        <v>36970</v>
      </c>
      <c r="N116" s="111">
        <f ca="1" t="shared" si="61"/>
        <v>5217</v>
      </c>
      <c r="O116" s="111">
        <f t="shared" si="62"/>
        <v>42180</v>
      </c>
      <c r="P116" s="111">
        <f ca="1" t="shared" si="63"/>
        <v>47397</v>
      </c>
      <c r="Q116" s="117">
        <f ca="1" t="shared" si="64"/>
        <v>6678</v>
      </c>
      <c r="R116" s="117">
        <f t="shared" si="65"/>
        <v>53990</v>
      </c>
      <c r="S116" s="117">
        <f ca="1" t="shared" si="66"/>
        <v>60668</v>
      </c>
      <c r="W116" s="1">
        <v>114</v>
      </c>
      <c r="X116" s="1">
        <f ca="1" t="shared" si="80"/>
        <v>60668</v>
      </c>
      <c r="Y116" s="1">
        <f ca="1" t="shared" si="84"/>
        <v>24267</v>
      </c>
      <c r="Z116" s="1">
        <f ca="1" t="shared" si="85"/>
        <v>36401</v>
      </c>
      <c r="AA116" s="2">
        <f ca="1" t="shared" si="86"/>
        <v>6067</v>
      </c>
      <c r="AB116" s="2">
        <f ca="1" t="shared" si="87"/>
        <v>9100</v>
      </c>
      <c r="AD116" s="2">
        <f ca="1" t="shared" si="88"/>
        <v>24667</v>
      </c>
      <c r="AE116" s="2">
        <f ca="1" t="shared" si="89"/>
        <v>6167</v>
      </c>
      <c r="AG116" s="2">
        <f ca="1" t="shared" si="83"/>
        <v>36401</v>
      </c>
      <c r="AH116" s="2">
        <f ca="1" t="shared" si="90"/>
        <v>9100</v>
      </c>
      <c r="AJ116" s="2">
        <v>114</v>
      </c>
      <c r="AK116" s="126">
        <v>114000</v>
      </c>
      <c r="AL116" s="2">
        <f t="shared" si="91"/>
        <v>11400</v>
      </c>
      <c r="AM116" s="2">
        <f t="shared" si="92"/>
        <v>2850</v>
      </c>
      <c r="AN116" s="2">
        <f t="shared" si="93"/>
        <v>760</v>
      </c>
      <c r="AO116" s="2">
        <f t="shared" si="94"/>
        <v>228</v>
      </c>
    </row>
    <row r="117" spans="1:41">
      <c r="A117" s="1">
        <v>115</v>
      </c>
      <c r="B117" s="153">
        <f ca="1">VLOOKUP(A117,装备基础值!$A$5:$L$154,12,0)</f>
        <v>2182</v>
      </c>
      <c r="C117" s="153">
        <f>VLOOKUP(A117,装备强化表!$A$5:$M$154,13,0)</f>
        <v>17020</v>
      </c>
      <c r="D117" s="1">
        <f ca="1" t="shared" si="54"/>
        <v>19202</v>
      </c>
      <c r="E117" s="1">
        <f ca="1" t="shared" si="95"/>
        <v>2727</v>
      </c>
      <c r="F117" s="1">
        <f t="shared" si="81"/>
        <v>21275</v>
      </c>
      <c r="G117" s="1">
        <f ca="1" t="shared" si="82"/>
        <v>24002</v>
      </c>
      <c r="H117" s="1">
        <f ca="1" t="shared" si="55"/>
        <v>3382</v>
      </c>
      <c r="I117" s="1">
        <f t="shared" si="56"/>
        <v>26381</v>
      </c>
      <c r="J117" s="1">
        <f ca="1" t="shared" si="57"/>
        <v>29763</v>
      </c>
      <c r="K117" s="1">
        <f ca="1" t="shared" si="58"/>
        <v>4254</v>
      </c>
      <c r="L117" s="1">
        <f t="shared" si="59"/>
        <v>33189</v>
      </c>
      <c r="M117" s="1">
        <f ca="1" t="shared" si="60"/>
        <v>37443</v>
      </c>
      <c r="N117" s="111">
        <f ca="1" t="shared" si="61"/>
        <v>5455</v>
      </c>
      <c r="O117" s="111">
        <f t="shared" si="62"/>
        <v>42550</v>
      </c>
      <c r="P117" s="111">
        <f ca="1" t="shared" si="63"/>
        <v>48005</v>
      </c>
      <c r="Q117" s="117">
        <f ca="1" t="shared" si="64"/>
        <v>6982</v>
      </c>
      <c r="R117" s="117">
        <f t="shared" si="65"/>
        <v>54464</v>
      </c>
      <c r="S117" s="117">
        <f ca="1" t="shared" si="66"/>
        <v>61446</v>
      </c>
      <c r="W117" s="1">
        <v>115</v>
      </c>
      <c r="X117" s="1">
        <f ca="1" t="shared" si="80"/>
        <v>61446</v>
      </c>
      <c r="Y117" s="1">
        <f ca="1" t="shared" si="84"/>
        <v>24578</v>
      </c>
      <c r="Z117" s="1">
        <f ca="1" t="shared" si="85"/>
        <v>36868</v>
      </c>
      <c r="AA117" s="2">
        <f ca="1" t="shared" si="86"/>
        <v>6145</v>
      </c>
      <c r="AB117" s="2">
        <f ca="1" t="shared" si="87"/>
        <v>9217</v>
      </c>
      <c r="AD117" s="2">
        <f ca="1" t="shared" si="88"/>
        <v>24978</v>
      </c>
      <c r="AE117" s="2">
        <f ca="1" t="shared" si="89"/>
        <v>6245</v>
      </c>
      <c r="AG117" s="2">
        <f ca="1" t="shared" si="83"/>
        <v>36868</v>
      </c>
      <c r="AH117" s="2">
        <f ca="1" t="shared" si="90"/>
        <v>9217</v>
      </c>
      <c r="AJ117" s="2">
        <v>115</v>
      </c>
      <c r="AK117" s="126">
        <v>115000</v>
      </c>
      <c r="AL117" s="2">
        <f t="shared" si="91"/>
        <v>11500</v>
      </c>
      <c r="AM117" s="2">
        <f t="shared" si="92"/>
        <v>2875</v>
      </c>
      <c r="AN117" s="2">
        <f t="shared" si="93"/>
        <v>766</v>
      </c>
      <c r="AO117" s="2">
        <f t="shared" si="94"/>
        <v>230</v>
      </c>
    </row>
    <row r="118" spans="1:41">
      <c r="A118" s="1">
        <v>116</v>
      </c>
      <c r="B118" s="153">
        <f ca="1">VLOOKUP(A118,装备基础值!$A$5:$L$154,12,0)</f>
        <v>2182</v>
      </c>
      <c r="C118" s="153">
        <f>VLOOKUP(A118,装备强化表!$A$5:$M$154,13,0)</f>
        <v>17168</v>
      </c>
      <c r="D118" s="1">
        <f ca="1" t="shared" si="54"/>
        <v>19350</v>
      </c>
      <c r="E118" s="1">
        <f ca="1" t="shared" si="95"/>
        <v>2727</v>
      </c>
      <c r="F118" s="1">
        <f t="shared" si="81"/>
        <v>21460</v>
      </c>
      <c r="G118" s="1">
        <f ca="1" t="shared" si="82"/>
        <v>24187</v>
      </c>
      <c r="H118" s="1">
        <f ca="1" t="shared" si="55"/>
        <v>3382</v>
      </c>
      <c r="I118" s="1">
        <f t="shared" si="56"/>
        <v>26610</v>
      </c>
      <c r="J118" s="1">
        <f ca="1" t="shared" si="57"/>
        <v>29992</v>
      </c>
      <c r="K118" s="1">
        <f ca="1" t="shared" si="58"/>
        <v>4254</v>
      </c>
      <c r="L118" s="1">
        <f t="shared" si="59"/>
        <v>33477</v>
      </c>
      <c r="M118" s="1">
        <f ca="1" t="shared" si="60"/>
        <v>37732</v>
      </c>
      <c r="N118" s="111">
        <f ca="1" t="shared" si="61"/>
        <v>5455</v>
      </c>
      <c r="O118" s="111">
        <f t="shared" si="62"/>
        <v>42920</v>
      </c>
      <c r="P118" s="111">
        <f ca="1" t="shared" si="63"/>
        <v>48375</v>
      </c>
      <c r="Q118" s="117">
        <f ca="1" t="shared" si="64"/>
        <v>6982</v>
      </c>
      <c r="R118" s="117">
        <f t="shared" si="65"/>
        <v>54937</v>
      </c>
      <c r="S118" s="117">
        <f ca="1" t="shared" si="66"/>
        <v>61920</v>
      </c>
      <c r="W118" s="1">
        <v>116</v>
      </c>
      <c r="X118" s="1">
        <f ca="1" t="shared" si="80"/>
        <v>61920</v>
      </c>
      <c r="Y118" s="1">
        <f ca="1" t="shared" si="84"/>
        <v>24768</v>
      </c>
      <c r="Z118" s="1">
        <f ca="1" t="shared" si="85"/>
        <v>37152</v>
      </c>
      <c r="AA118" s="2">
        <f ca="1" t="shared" si="86"/>
        <v>6192</v>
      </c>
      <c r="AB118" s="2">
        <f ca="1" t="shared" si="87"/>
        <v>9288</v>
      </c>
      <c r="AD118" s="2">
        <f ca="1" t="shared" si="88"/>
        <v>25168</v>
      </c>
      <c r="AE118" s="2">
        <f ca="1" t="shared" si="89"/>
        <v>6292</v>
      </c>
      <c r="AG118" s="2">
        <f ca="1" t="shared" si="83"/>
        <v>37152</v>
      </c>
      <c r="AH118" s="2">
        <f ca="1" t="shared" si="90"/>
        <v>9288</v>
      </c>
      <c r="AJ118" s="2">
        <v>116</v>
      </c>
      <c r="AK118" s="126">
        <v>116000</v>
      </c>
      <c r="AL118" s="2">
        <f t="shared" si="91"/>
        <v>11600</v>
      </c>
      <c r="AM118" s="2">
        <f t="shared" si="92"/>
        <v>2900</v>
      </c>
      <c r="AN118" s="2">
        <f t="shared" si="93"/>
        <v>773</v>
      </c>
      <c r="AO118" s="2">
        <f t="shared" si="94"/>
        <v>232</v>
      </c>
    </row>
    <row r="119" spans="1:41">
      <c r="A119" s="1">
        <v>117</v>
      </c>
      <c r="B119" s="153">
        <f ca="1">VLOOKUP(A119,装备基础值!$A$5:$L$154,12,0)</f>
        <v>2182</v>
      </c>
      <c r="C119" s="153">
        <f>VLOOKUP(A119,装备强化表!$A$5:$M$154,13,0)</f>
        <v>17316</v>
      </c>
      <c r="D119" s="1">
        <f ca="1" t="shared" si="54"/>
        <v>19498</v>
      </c>
      <c r="E119" s="1">
        <f ca="1" t="shared" si="95"/>
        <v>2727</v>
      </c>
      <c r="F119" s="1">
        <f t="shared" si="81"/>
        <v>21645</v>
      </c>
      <c r="G119" s="1">
        <f ca="1" t="shared" si="82"/>
        <v>24372</v>
      </c>
      <c r="H119" s="1">
        <f ca="1" t="shared" si="55"/>
        <v>3382</v>
      </c>
      <c r="I119" s="1">
        <f t="shared" si="56"/>
        <v>26839</v>
      </c>
      <c r="J119" s="1">
        <f ca="1" t="shared" si="57"/>
        <v>30221</v>
      </c>
      <c r="K119" s="1">
        <f ca="1" t="shared" si="58"/>
        <v>4254</v>
      </c>
      <c r="L119" s="1">
        <f t="shared" si="59"/>
        <v>33766</v>
      </c>
      <c r="M119" s="1">
        <f ca="1" t="shared" si="60"/>
        <v>38021</v>
      </c>
      <c r="N119" s="111">
        <f ca="1" t="shared" si="61"/>
        <v>5455</v>
      </c>
      <c r="O119" s="111">
        <f t="shared" si="62"/>
        <v>43290</v>
      </c>
      <c r="P119" s="111">
        <f ca="1" t="shared" si="63"/>
        <v>48745</v>
      </c>
      <c r="Q119" s="117">
        <f ca="1" t="shared" si="64"/>
        <v>6982</v>
      </c>
      <c r="R119" s="117">
        <f t="shared" si="65"/>
        <v>55411</v>
      </c>
      <c r="S119" s="117">
        <f ca="1" t="shared" si="66"/>
        <v>62393</v>
      </c>
      <c r="W119" s="1">
        <v>117</v>
      </c>
      <c r="X119" s="1">
        <f ca="1" t="shared" si="80"/>
        <v>62393</v>
      </c>
      <c r="Y119" s="1">
        <f ca="1" t="shared" si="84"/>
        <v>24957</v>
      </c>
      <c r="Z119" s="1">
        <f ca="1" t="shared" si="85"/>
        <v>37436</v>
      </c>
      <c r="AA119" s="2">
        <f ca="1" t="shared" si="86"/>
        <v>6239</v>
      </c>
      <c r="AB119" s="2">
        <f ca="1" t="shared" si="87"/>
        <v>9359</v>
      </c>
      <c r="AD119" s="2">
        <f ca="1" t="shared" si="88"/>
        <v>25357</v>
      </c>
      <c r="AE119" s="2">
        <f ca="1" t="shared" si="89"/>
        <v>6339</v>
      </c>
      <c r="AG119" s="2">
        <f ca="1" t="shared" si="83"/>
        <v>37436</v>
      </c>
      <c r="AH119" s="2">
        <f ca="1" t="shared" si="90"/>
        <v>9359</v>
      </c>
      <c r="AJ119" s="2">
        <v>117</v>
      </c>
      <c r="AK119" s="126">
        <v>117000</v>
      </c>
      <c r="AL119" s="2">
        <f t="shared" si="91"/>
        <v>11700</v>
      </c>
      <c r="AM119" s="2">
        <f t="shared" si="92"/>
        <v>2925</v>
      </c>
      <c r="AN119" s="2">
        <f t="shared" si="93"/>
        <v>780</v>
      </c>
      <c r="AO119" s="2">
        <f t="shared" si="94"/>
        <v>234</v>
      </c>
    </row>
    <row r="120" spans="1:41">
      <c r="A120" s="1">
        <v>118</v>
      </c>
      <c r="B120" s="153">
        <f ca="1">VLOOKUP(A120,装备基础值!$A$5:$L$154,12,0)</f>
        <v>2182</v>
      </c>
      <c r="C120" s="153">
        <f>VLOOKUP(A120,装备强化表!$A$5:$M$154,13,0)</f>
        <v>17464</v>
      </c>
      <c r="D120" s="1">
        <f ca="1" t="shared" si="54"/>
        <v>19646</v>
      </c>
      <c r="E120" s="1">
        <f ca="1" t="shared" si="95"/>
        <v>2727</v>
      </c>
      <c r="F120" s="1">
        <f t="shared" si="81"/>
        <v>21830</v>
      </c>
      <c r="G120" s="1">
        <f ca="1" t="shared" si="82"/>
        <v>24557</v>
      </c>
      <c r="H120" s="1">
        <f ca="1" t="shared" si="55"/>
        <v>3382</v>
      </c>
      <c r="I120" s="1">
        <f t="shared" si="56"/>
        <v>27069</v>
      </c>
      <c r="J120" s="1">
        <f ca="1" t="shared" si="57"/>
        <v>30451</v>
      </c>
      <c r="K120" s="1">
        <f ca="1" t="shared" si="58"/>
        <v>4254</v>
      </c>
      <c r="L120" s="1">
        <f t="shared" si="59"/>
        <v>34054</v>
      </c>
      <c r="M120" s="1">
        <f ca="1" t="shared" si="60"/>
        <v>38309</v>
      </c>
      <c r="N120" s="111">
        <f ca="1" t="shared" si="61"/>
        <v>5455</v>
      </c>
      <c r="O120" s="111">
        <f t="shared" si="62"/>
        <v>43660</v>
      </c>
      <c r="P120" s="111">
        <f ca="1" t="shared" si="63"/>
        <v>49115</v>
      </c>
      <c r="Q120" s="117">
        <f ca="1" t="shared" si="64"/>
        <v>6982</v>
      </c>
      <c r="R120" s="117">
        <f t="shared" si="65"/>
        <v>55884</v>
      </c>
      <c r="S120" s="117">
        <f ca="1" t="shared" si="66"/>
        <v>62867</v>
      </c>
      <c r="W120" s="1">
        <v>118</v>
      </c>
      <c r="X120" s="1">
        <f ca="1" t="shared" si="80"/>
        <v>62867</v>
      </c>
      <c r="Y120" s="1">
        <f ca="1" t="shared" si="84"/>
        <v>25147</v>
      </c>
      <c r="Z120" s="1">
        <f ca="1" t="shared" si="85"/>
        <v>37720</v>
      </c>
      <c r="AA120" s="2">
        <f ca="1" t="shared" si="86"/>
        <v>6287</v>
      </c>
      <c r="AB120" s="2">
        <f ca="1" t="shared" si="87"/>
        <v>9430</v>
      </c>
      <c r="AD120" s="2">
        <f ca="1" t="shared" si="88"/>
        <v>25547</v>
      </c>
      <c r="AE120" s="2">
        <f ca="1" t="shared" si="89"/>
        <v>6387</v>
      </c>
      <c r="AG120" s="2">
        <f ca="1" t="shared" si="83"/>
        <v>37720</v>
      </c>
      <c r="AH120" s="2">
        <f ca="1" t="shared" si="90"/>
        <v>9430</v>
      </c>
      <c r="AJ120" s="2">
        <v>118</v>
      </c>
      <c r="AK120" s="126">
        <v>118000</v>
      </c>
      <c r="AL120" s="2">
        <f t="shared" si="91"/>
        <v>11800</v>
      </c>
      <c r="AM120" s="2">
        <f t="shared" si="92"/>
        <v>2950</v>
      </c>
      <c r="AN120" s="2">
        <f t="shared" si="93"/>
        <v>786</v>
      </c>
      <c r="AO120" s="2">
        <f t="shared" si="94"/>
        <v>236</v>
      </c>
    </row>
    <row r="121" spans="1:41">
      <c r="A121" s="1">
        <v>119</v>
      </c>
      <c r="B121" s="153">
        <f ca="1">VLOOKUP(A121,装备基础值!$A$5:$L$154,12,0)</f>
        <v>2182</v>
      </c>
      <c r="C121" s="153">
        <f>VLOOKUP(A121,装备强化表!$A$5:$M$154,13,0)</f>
        <v>17612</v>
      </c>
      <c r="D121" s="1">
        <f ca="1" t="shared" si="54"/>
        <v>19794</v>
      </c>
      <c r="E121" s="1">
        <f ca="1" t="shared" si="95"/>
        <v>2727</v>
      </c>
      <c r="F121" s="1">
        <f t="shared" si="81"/>
        <v>22015</v>
      </c>
      <c r="G121" s="1">
        <f ca="1" t="shared" si="82"/>
        <v>24742</v>
      </c>
      <c r="H121" s="1">
        <f ca="1" t="shared" si="55"/>
        <v>3382</v>
      </c>
      <c r="I121" s="1">
        <f t="shared" si="56"/>
        <v>27298</v>
      </c>
      <c r="J121" s="1">
        <f ca="1" t="shared" si="57"/>
        <v>30680</v>
      </c>
      <c r="K121" s="1">
        <f ca="1" t="shared" si="58"/>
        <v>4254</v>
      </c>
      <c r="L121" s="1">
        <f t="shared" si="59"/>
        <v>34343</v>
      </c>
      <c r="M121" s="1">
        <f ca="1" t="shared" si="60"/>
        <v>38598</v>
      </c>
      <c r="N121" s="111">
        <f ca="1" t="shared" si="61"/>
        <v>5455</v>
      </c>
      <c r="O121" s="111">
        <f t="shared" si="62"/>
        <v>44030</v>
      </c>
      <c r="P121" s="111">
        <f ca="1" t="shared" si="63"/>
        <v>49485</v>
      </c>
      <c r="Q121" s="117">
        <f ca="1" t="shared" si="64"/>
        <v>6982</v>
      </c>
      <c r="R121" s="117">
        <f t="shared" si="65"/>
        <v>56358</v>
      </c>
      <c r="S121" s="117">
        <f ca="1" t="shared" si="66"/>
        <v>63340</v>
      </c>
      <c r="W121" s="1">
        <v>119</v>
      </c>
      <c r="X121" s="1">
        <f ca="1" t="shared" si="80"/>
        <v>63340</v>
      </c>
      <c r="Y121" s="1">
        <f ca="1" t="shared" si="84"/>
        <v>25336</v>
      </c>
      <c r="Z121" s="1">
        <f ca="1" t="shared" si="85"/>
        <v>38004</v>
      </c>
      <c r="AA121" s="2">
        <f ca="1" t="shared" si="86"/>
        <v>6334</v>
      </c>
      <c r="AB121" s="2">
        <f ca="1" t="shared" si="87"/>
        <v>9501</v>
      </c>
      <c r="AD121" s="2">
        <f ca="1" t="shared" si="88"/>
        <v>25736</v>
      </c>
      <c r="AE121" s="2">
        <f ca="1" t="shared" si="89"/>
        <v>6434</v>
      </c>
      <c r="AG121" s="2">
        <f ca="1" t="shared" si="83"/>
        <v>38004</v>
      </c>
      <c r="AH121" s="2">
        <f ca="1" t="shared" si="90"/>
        <v>9501</v>
      </c>
      <c r="AJ121" s="2">
        <v>119</v>
      </c>
      <c r="AK121" s="126">
        <v>119000</v>
      </c>
      <c r="AL121" s="2">
        <f t="shared" si="91"/>
        <v>11900</v>
      </c>
      <c r="AM121" s="2">
        <f t="shared" si="92"/>
        <v>2975</v>
      </c>
      <c r="AN121" s="2">
        <f t="shared" si="93"/>
        <v>793</v>
      </c>
      <c r="AO121" s="2">
        <f t="shared" si="94"/>
        <v>238</v>
      </c>
    </row>
    <row r="122" spans="1:41">
      <c r="A122" s="1">
        <v>120</v>
      </c>
      <c r="B122" s="153">
        <f ca="1">VLOOKUP(A122,装备基础值!$A$5:$L$154,12,0)</f>
        <v>2277</v>
      </c>
      <c r="C122" s="153">
        <f>VLOOKUP(A122,装备强化表!$A$5:$M$154,13,0)</f>
        <v>17760</v>
      </c>
      <c r="D122" s="1">
        <f ca="1" t="shared" si="54"/>
        <v>20037</v>
      </c>
      <c r="E122" s="1">
        <f ca="1" t="shared" si="95"/>
        <v>2846</v>
      </c>
      <c r="F122" s="1">
        <f t="shared" si="81"/>
        <v>22200</v>
      </c>
      <c r="G122" s="1">
        <f ca="1" t="shared" si="82"/>
        <v>25046</v>
      </c>
      <c r="H122" s="1">
        <f ca="1" t="shared" si="55"/>
        <v>3529</v>
      </c>
      <c r="I122" s="1">
        <f t="shared" si="56"/>
        <v>27528</v>
      </c>
      <c r="J122" s="1">
        <f ca="1" t="shared" si="57"/>
        <v>31057</v>
      </c>
      <c r="K122" s="1">
        <f ca="1" t="shared" si="58"/>
        <v>4440</v>
      </c>
      <c r="L122" s="1">
        <f t="shared" si="59"/>
        <v>34632</v>
      </c>
      <c r="M122" s="1">
        <f ca="1" t="shared" si="60"/>
        <v>39072</v>
      </c>
      <c r="N122" s="111">
        <f ca="1" t="shared" si="61"/>
        <v>5692</v>
      </c>
      <c r="O122" s="111">
        <f t="shared" si="62"/>
        <v>44400</v>
      </c>
      <c r="P122" s="111">
        <f ca="1" t="shared" si="63"/>
        <v>50092</v>
      </c>
      <c r="Q122" s="117">
        <f ca="1" t="shared" si="64"/>
        <v>7286</v>
      </c>
      <c r="R122" s="117">
        <f t="shared" si="65"/>
        <v>56832</v>
      </c>
      <c r="S122" s="117">
        <f ca="1" t="shared" si="66"/>
        <v>64118</v>
      </c>
      <c r="W122" s="1">
        <v>120</v>
      </c>
      <c r="X122" s="1">
        <f ca="1" t="shared" si="80"/>
        <v>64118</v>
      </c>
      <c r="Y122" s="1">
        <f ca="1" t="shared" si="84"/>
        <v>25647</v>
      </c>
      <c r="Z122" s="1">
        <f ca="1" t="shared" si="85"/>
        <v>38471</v>
      </c>
      <c r="AA122" s="2">
        <f ca="1" t="shared" si="86"/>
        <v>6412</v>
      </c>
      <c r="AB122" s="2">
        <f ca="1" t="shared" si="87"/>
        <v>9618</v>
      </c>
      <c r="AD122" s="2">
        <f ca="1" t="shared" si="88"/>
        <v>26047</v>
      </c>
      <c r="AE122" s="2">
        <f ca="1" t="shared" si="89"/>
        <v>6512</v>
      </c>
      <c r="AG122" s="2">
        <f ca="1" t="shared" si="83"/>
        <v>38471</v>
      </c>
      <c r="AH122" s="2">
        <f ca="1" t="shared" si="90"/>
        <v>9618</v>
      </c>
      <c r="AJ122" s="2">
        <v>120</v>
      </c>
      <c r="AK122" s="126">
        <v>120000</v>
      </c>
      <c r="AL122" s="2">
        <f t="shared" si="91"/>
        <v>12000</v>
      </c>
      <c r="AM122" s="2">
        <f t="shared" si="92"/>
        <v>3000</v>
      </c>
      <c r="AN122" s="2">
        <f t="shared" si="93"/>
        <v>800</v>
      </c>
      <c r="AO122" s="2">
        <f t="shared" si="94"/>
        <v>240</v>
      </c>
    </row>
    <row r="123" spans="1:41">
      <c r="A123" s="1">
        <v>121</v>
      </c>
      <c r="B123" s="153">
        <f ca="1">VLOOKUP(A123,装备基础值!$A$5:$L$154,12,0)</f>
        <v>2277</v>
      </c>
      <c r="C123" s="153">
        <f>VLOOKUP(A123,装备强化表!$A$5:$M$154,13,0)</f>
        <v>17908</v>
      </c>
      <c r="D123" s="1">
        <f ca="1" t="shared" si="54"/>
        <v>20185</v>
      </c>
      <c r="E123" s="1">
        <f ca="1" t="shared" si="95"/>
        <v>2846</v>
      </c>
      <c r="F123" s="1">
        <f t="shared" si="81"/>
        <v>22385</v>
      </c>
      <c r="G123" s="1">
        <f ca="1" t="shared" si="82"/>
        <v>25231</v>
      </c>
      <c r="H123" s="1">
        <f ca="1" t="shared" si="55"/>
        <v>3529</v>
      </c>
      <c r="I123" s="1">
        <f t="shared" si="56"/>
        <v>27757</v>
      </c>
      <c r="J123" s="1">
        <f ca="1" t="shared" si="57"/>
        <v>31286</v>
      </c>
      <c r="K123" s="1">
        <f ca="1" t="shared" si="58"/>
        <v>4440</v>
      </c>
      <c r="L123" s="1">
        <f t="shared" si="59"/>
        <v>34920</v>
      </c>
      <c r="M123" s="1">
        <f ca="1" t="shared" si="60"/>
        <v>39360</v>
      </c>
      <c r="N123" s="111">
        <f ca="1" t="shared" si="61"/>
        <v>5692</v>
      </c>
      <c r="O123" s="111">
        <f t="shared" si="62"/>
        <v>44770</v>
      </c>
      <c r="P123" s="111">
        <f ca="1" t="shared" si="63"/>
        <v>50462</v>
      </c>
      <c r="Q123" s="117">
        <f ca="1" t="shared" si="64"/>
        <v>7286</v>
      </c>
      <c r="R123" s="117">
        <f t="shared" si="65"/>
        <v>57305</v>
      </c>
      <c r="S123" s="117">
        <f ca="1" t="shared" si="66"/>
        <v>64592</v>
      </c>
      <c r="W123" s="1">
        <v>121</v>
      </c>
      <c r="X123" s="1">
        <f ca="1" t="shared" si="80"/>
        <v>64592</v>
      </c>
      <c r="Y123" s="1">
        <f ca="1" t="shared" si="84"/>
        <v>25837</v>
      </c>
      <c r="Z123" s="1">
        <f ca="1" t="shared" si="85"/>
        <v>38755</v>
      </c>
      <c r="AA123" s="2">
        <f ca="1" t="shared" si="86"/>
        <v>6459</v>
      </c>
      <c r="AB123" s="2">
        <f ca="1" t="shared" si="87"/>
        <v>9689</v>
      </c>
      <c r="AD123" s="2">
        <f ca="1" t="shared" si="88"/>
        <v>26237</v>
      </c>
      <c r="AE123" s="2">
        <f ca="1" t="shared" si="89"/>
        <v>6559</v>
      </c>
      <c r="AG123" s="2">
        <f ca="1" t="shared" si="83"/>
        <v>38755</v>
      </c>
      <c r="AH123" s="2">
        <f ca="1" t="shared" si="90"/>
        <v>9689</v>
      </c>
      <c r="AJ123" s="2">
        <v>121</v>
      </c>
      <c r="AK123" s="126">
        <v>121000</v>
      </c>
      <c r="AL123" s="2">
        <f t="shared" si="91"/>
        <v>12100</v>
      </c>
      <c r="AM123" s="2">
        <f t="shared" si="92"/>
        <v>3025</v>
      </c>
      <c r="AN123" s="2">
        <f t="shared" si="93"/>
        <v>806</v>
      </c>
      <c r="AO123" s="2">
        <f t="shared" si="94"/>
        <v>242</v>
      </c>
    </row>
    <row r="124" spans="1:41">
      <c r="A124" s="1">
        <v>122</v>
      </c>
      <c r="B124" s="153">
        <f ca="1">VLOOKUP(A124,装备基础值!$A$5:$L$154,12,0)</f>
        <v>2277</v>
      </c>
      <c r="C124" s="153">
        <f>VLOOKUP(A124,装备强化表!$A$5:$M$154,13,0)</f>
        <v>18056</v>
      </c>
      <c r="D124" s="1">
        <f ca="1" t="shared" si="54"/>
        <v>20333</v>
      </c>
      <c r="E124" s="1">
        <f ca="1" t="shared" si="95"/>
        <v>2846</v>
      </c>
      <c r="F124" s="1">
        <f t="shared" si="81"/>
        <v>22570</v>
      </c>
      <c r="G124" s="1">
        <f ca="1" t="shared" si="82"/>
        <v>25416</v>
      </c>
      <c r="H124" s="1">
        <f ca="1" t="shared" si="55"/>
        <v>3529</v>
      </c>
      <c r="I124" s="1">
        <f t="shared" si="56"/>
        <v>27986</v>
      </c>
      <c r="J124" s="1">
        <f ca="1" t="shared" si="57"/>
        <v>31516</v>
      </c>
      <c r="K124" s="1">
        <f ca="1" t="shared" si="58"/>
        <v>4440</v>
      </c>
      <c r="L124" s="1">
        <f t="shared" si="59"/>
        <v>35209</v>
      </c>
      <c r="M124" s="1">
        <f ca="1" t="shared" si="60"/>
        <v>39649</v>
      </c>
      <c r="N124" s="111">
        <f ca="1" t="shared" si="61"/>
        <v>5692</v>
      </c>
      <c r="O124" s="111">
        <f t="shared" si="62"/>
        <v>45140</v>
      </c>
      <c r="P124" s="111">
        <f ca="1" t="shared" si="63"/>
        <v>50832</v>
      </c>
      <c r="Q124" s="117">
        <f ca="1" t="shared" si="64"/>
        <v>7286</v>
      </c>
      <c r="R124" s="117">
        <f t="shared" si="65"/>
        <v>57779</v>
      </c>
      <c r="S124" s="117">
        <f ca="1" t="shared" si="66"/>
        <v>65065</v>
      </c>
      <c r="W124" s="1">
        <v>122</v>
      </c>
      <c r="X124" s="1">
        <f ca="1" t="shared" si="80"/>
        <v>65065</v>
      </c>
      <c r="Y124" s="1">
        <f ca="1" t="shared" si="84"/>
        <v>26026</v>
      </c>
      <c r="Z124" s="1">
        <f ca="1" t="shared" si="85"/>
        <v>39039</v>
      </c>
      <c r="AA124" s="2">
        <f ca="1" t="shared" si="86"/>
        <v>6507</v>
      </c>
      <c r="AB124" s="2">
        <f ca="1" t="shared" si="87"/>
        <v>9760</v>
      </c>
      <c r="AD124" s="2">
        <f ca="1" t="shared" si="88"/>
        <v>26426</v>
      </c>
      <c r="AE124" s="2">
        <f ca="1" t="shared" si="89"/>
        <v>6607</v>
      </c>
      <c r="AG124" s="2">
        <f ca="1" t="shared" si="83"/>
        <v>39039</v>
      </c>
      <c r="AH124" s="2">
        <f ca="1" t="shared" si="90"/>
        <v>9760</v>
      </c>
      <c r="AJ124" s="2">
        <v>122</v>
      </c>
      <c r="AK124" s="126">
        <v>122000</v>
      </c>
      <c r="AL124" s="2">
        <f t="shared" si="91"/>
        <v>12200</v>
      </c>
      <c r="AM124" s="2">
        <f t="shared" si="92"/>
        <v>3050</v>
      </c>
      <c r="AN124" s="2">
        <f t="shared" si="93"/>
        <v>813</v>
      </c>
      <c r="AO124" s="2">
        <f t="shared" si="94"/>
        <v>244</v>
      </c>
    </row>
    <row r="125" spans="1:41">
      <c r="A125" s="1">
        <v>123</v>
      </c>
      <c r="B125" s="153">
        <f ca="1">VLOOKUP(A125,装备基础值!$A$5:$L$154,12,0)</f>
        <v>2277</v>
      </c>
      <c r="C125" s="153">
        <f>VLOOKUP(A125,装备强化表!$A$5:$M$154,13,0)</f>
        <v>18204</v>
      </c>
      <c r="D125" s="1">
        <f ca="1" t="shared" si="54"/>
        <v>20481</v>
      </c>
      <c r="E125" s="1">
        <f ca="1" t="shared" si="95"/>
        <v>2846</v>
      </c>
      <c r="F125" s="1">
        <f t="shared" si="81"/>
        <v>22755</v>
      </c>
      <c r="G125" s="1">
        <f ca="1" t="shared" si="82"/>
        <v>25601</v>
      </c>
      <c r="H125" s="1">
        <f ca="1" t="shared" si="55"/>
        <v>3529</v>
      </c>
      <c r="I125" s="1">
        <f t="shared" si="56"/>
        <v>28216</v>
      </c>
      <c r="J125" s="1">
        <f ca="1" t="shared" si="57"/>
        <v>31745</v>
      </c>
      <c r="K125" s="1">
        <f ca="1" t="shared" si="58"/>
        <v>4440</v>
      </c>
      <c r="L125" s="1">
        <f t="shared" si="59"/>
        <v>35497</v>
      </c>
      <c r="M125" s="1">
        <f ca="1" t="shared" si="60"/>
        <v>39937</v>
      </c>
      <c r="N125" s="111">
        <f ca="1" t="shared" si="61"/>
        <v>5692</v>
      </c>
      <c r="O125" s="111">
        <f t="shared" si="62"/>
        <v>45510</v>
      </c>
      <c r="P125" s="111">
        <f ca="1" t="shared" si="63"/>
        <v>51202</v>
      </c>
      <c r="Q125" s="117">
        <f ca="1" t="shared" si="64"/>
        <v>7286</v>
      </c>
      <c r="R125" s="117">
        <f t="shared" si="65"/>
        <v>58252</v>
      </c>
      <c r="S125" s="117">
        <f ca="1" t="shared" si="66"/>
        <v>65539</v>
      </c>
      <c r="W125" s="1">
        <v>123</v>
      </c>
      <c r="X125" s="1">
        <f ca="1" t="shared" si="80"/>
        <v>65539</v>
      </c>
      <c r="Y125" s="1">
        <f ca="1" t="shared" si="84"/>
        <v>26216</v>
      </c>
      <c r="Z125" s="1">
        <f ca="1" t="shared" si="85"/>
        <v>39323</v>
      </c>
      <c r="AA125" s="2">
        <f ca="1" t="shared" si="86"/>
        <v>6554</v>
      </c>
      <c r="AB125" s="2">
        <f ca="1" t="shared" si="87"/>
        <v>9831</v>
      </c>
      <c r="AD125" s="2">
        <f ca="1" t="shared" si="88"/>
        <v>26616</v>
      </c>
      <c r="AE125" s="2">
        <f ca="1" t="shared" si="89"/>
        <v>6654</v>
      </c>
      <c r="AG125" s="2">
        <f ca="1" t="shared" si="83"/>
        <v>39323</v>
      </c>
      <c r="AH125" s="2">
        <f ca="1" t="shared" si="90"/>
        <v>9831</v>
      </c>
      <c r="AJ125" s="2">
        <v>123</v>
      </c>
      <c r="AK125" s="126">
        <v>123000</v>
      </c>
      <c r="AL125" s="2">
        <f t="shared" si="91"/>
        <v>12300</v>
      </c>
      <c r="AM125" s="2">
        <f t="shared" si="92"/>
        <v>3075</v>
      </c>
      <c r="AN125" s="2">
        <f t="shared" si="93"/>
        <v>820</v>
      </c>
      <c r="AO125" s="2">
        <f t="shared" si="94"/>
        <v>246</v>
      </c>
    </row>
    <row r="126" spans="1:41">
      <c r="A126" s="1">
        <v>124</v>
      </c>
      <c r="B126" s="153">
        <f ca="1">VLOOKUP(A126,装备基础值!$A$5:$L$154,12,0)</f>
        <v>2277</v>
      </c>
      <c r="C126" s="153">
        <f>VLOOKUP(A126,装备强化表!$A$5:$M$154,13,0)</f>
        <v>18352</v>
      </c>
      <c r="D126" s="1">
        <f ca="1" t="shared" si="54"/>
        <v>20629</v>
      </c>
      <c r="E126" s="1">
        <f ca="1" t="shared" si="95"/>
        <v>2846</v>
      </c>
      <c r="F126" s="1">
        <f t="shared" si="81"/>
        <v>22940</v>
      </c>
      <c r="G126" s="1">
        <f ca="1" t="shared" si="82"/>
        <v>25786</v>
      </c>
      <c r="H126" s="1">
        <f ca="1" t="shared" si="55"/>
        <v>3529</v>
      </c>
      <c r="I126" s="1">
        <f t="shared" si="56"/>
        <v>28445</v>
      </c>
      <c r="J126" s="1">
        <f ca="1" t="shared" si="57"/>
        <v>31974</v>
      </c>
      <c r="K126" s="1">
        <f ca="1" t="shared" si="58"/>
        <v>4440</v>
      </c>
      <c r="L126" s="1">
        <f t="shared" si="59"/>
        <v>35786</v>
      </c>
      <c r="M126" s="1">
        <f ca="1" t="shared" si="60"/>
        <v>40226</v>
      </c>
      <c r="N126" s="111">
        <f ca="1" t="shared" si="61"/>
        <v>5692</v>
      </c>
      <c r="O126" s="111">
        <f t="shared" si="62"/>
        <v>45880</v>
      </c>
      <c r="P126" s="111">
        <f ca="1" t="shared" si="63"/>
        <v>51572</v>
      </c>
      <c r="Q126" s="117">
        <f ca="1" t="shared" si="64"/>
        <v>7286</v>
      </c>
      <c r="R126" s="117">
        <f t="shared" si="65"/>
        <v>58726</v>
      </c>
      <c r="S126" s="117">
        <f ca="1" t="shared" si="66"/>
        <v>66012</v>
      </c>
      <c r="W126" s="1">
        <v>124</v>
      </c>
      <c r="X126" s="1">
        <f ca="1" t="shared" si="80"/>
        <v>66012</v>
      </c>
      <c r="Y126" s="1">
        <f ca="1" t="shared" si="84"/>
        <v>26405</v>
      </c>
      <c r="Z126" s="1">
        <f ca="1" t="shared" si="85"/>
        <v>39607</v>
      </c>
      <c r="AA126" s="2">
        <f ca="1" t="shared" si="86"/>
        <v>6601</v>
      </c>
      <c r="AB126" s="2">
        <f ca="1" t="shared" si="87"/>
        <v>9902</v>
      </c>
      <c r="AD126" s="2">
        <f ca="1" t="shared" si="88"/>
        <v>26805</v>
      </c>
      <c r="AE126" s="2">
        <f ca="1" t="shared" si="89"/>
        <v>6701</v>
      </c>
      <c r="AG126" s="2">
        <f ca="1" t="shared" si="83"/>
        <v>39607</v>
      </c>
      <c r="AH126" s="2">
        <f ca="1" t="shared" si="90"/>
        <v>9902</v>
      </c>
      <c r="AJ126" s="2">
        <v>124</v>
      </c>
      <c r="AK126" s="126">
        <v>124000</v>
      </c>
      <c r="AL126" s="2">
        <f t="shared" si="91"/>
        <v>12400</v>
      </c>
      <c r="AM126" s="2">
        <f t="shared" si="92"/>
        <v>3100</v>
      </c>
      <c r="AN126" s="2">
        <f t="shared" si="93"/>
        <v>826</v>
      </c>
      <c r="AO126" s="2">
        <f t="shared" si="94"/>
        <v>248</v>
      </c>
    </row>
    <row r="127" spans="1:41">
      <c r="A127" s="1">
        <v>125</v>
      </c>
      <c r="B127" s="153">
        <f ca="1">VLOOKUP(A127,装备基础值!$A$5:$L$154,12,0)</f>
        <v>2372</v>
      </c>
      <c r="C127" s="153">
        <f>VLOOKUP(A127,装备强化表!$A$5:$M$154,13,0)</f>
        <v>18500</v>
      </c>
      <c r="D127" s="1">
        <f ca="1" t="shared" si="54"/>
        <v>20872</v>
      </c>
      <c r="E127" s="1">
        <f ca="1" t="shared" si="95"/>
        <v>2965</v>
      </c>
      <c r="F127" s="1">
        <f t="shared" si="81"/>
        <v>23125</v>
      </c>
      <c r="G127" s="1">
        <f ca="1" t="shared" si="82"/>
        <v>26090</v>
      </c>
      <c r="H127" s="1">
        <f ca="1" t="shared" si="55"/>
        <v>3676</v>
      </c>
      <c r="I127" s="1">
        <f t="shared" si="56"/>
        <v>28675</v>
      </c>
      <c r="J127" s="1">
        <f ca="1" t="shared" si="57"/>
        <v>32351</v>
      </c>
      <c r="K127" s="1">
        <f ca="1" t="shared" si="58"/>
        <v>4625</v>
      </c>
      <c r="L127" s="1">
        <f t="shared" si="59"/>
        <v>36075</v>
      </c>
      <c r="M127" s="1">
        <f ca="1" t="shared" si="60"/>
        <v>40700</v>
      </c>
      <c r="N127" s="111">
        <f ca="1" t="shared" si="61"/>
        <v>5930</v>
      </c>
      <c r="O127" s="111">
        <f t="shared" si="62"/>
        <v>46250</v>
      </c>
      <c r="P127" s="111">
        <f ca="1" t="shared" si="63"/>
        <v>52180</v>
      </c>
      <c r="Q127" s="117">
        <f ca="1" t="shared" si="64"/>
        <v>7590</v>
      </c>
      <c r="R127" s="117">
        <f t="shared" si="65"/>
        <v>59200</v>
      </c>
      <c r="S127" s="117">
        <f ca="1" t="shared" si="66"/>
        <v>66790</v>
      </c>
      <c r="W127" s="1">
        <v>125</v>
      </c>
      <c r="X127" s="1">
        <f ca="1" t="shared" si="80"/>
        <v>66790</v>
      </c>
      <c r="Y127" s="1">
        <f ca="1" t="shared" si="84"/>
        <v>26716</v>
      </c>
      <c r="Z127" s="1">
        <f ca="1" t="shared" si="85"/>
        <v>40074</v>
      </c>
      <c r="AA127" s="2">
        <f ca="1" t="shared" si="86"/>
        <v>6679</v>
      </c>
      <c r="AB127" s="2">
        <f ca="1" t="shared" si="87"/>
        <v>10019</v>
      </c>
      <c r="AD127" s="2">
        <f ca="1" t="shared" si="88"/>
        <v>27116</v>
      </c>
      <c r="AE127" s="2">
        <f ca="1" t="shared" si="89"/>
        <v>6779</v>
      </c>
      <c r="AG127" s="2">
        <f ca="1" t="shared" si="83"/>
        <v>40074</v>
      </c>
      <c r="AH127" s="2">
        <f ca="1" t="shared" si="90"/>
        <v>10019</v>
      </c>
      <c r="AJ127" s="2">
        <v>125</v>
      </c>
      <c r="AK127" s="126">
        <v>125000</v>
      </c>
      <c r="AL127" s="2">
        <f t="shared" si="91"/>
        <v>12500</v>
      </c>
      <c r="AM127" s="2">
        <f t="shared" si="92"/>
        <v>3125</v>
      </c>
      <c r="AN127" s="2">
        <f t="shared" si="93"/>
        <v>833</v>
      </c>
      <c r="AO127" s="2">
        <f t="shared" si="94"/>
        <v>250</v>
      </c>
    </row>
    <row r="128" spans="1:41">
      <c r="A128" s="1">
        <v>126</v>
      </c>
      <c r="B128" s="153">
        <f ca="1">VLOOKUP(A128,装备基础值!$A$5:$L$154,12,0)</f>
        <v>2372</v>
      </c>
      <c r="C128" s="153">
        <f>VLOOKUP(A128,装备强化表!$A$5:$M$154,13,0)</f>
        <v>18648</v>
      </c>
      <c r="D128" s="1">
        <f ca="1" t="shared" si="54"/>
        <v>21020</v>
      </c>
      <c r="E128" s="1">
        <f ca="1" t="shared" si="95"/>
        <v>2965</v>
      </c>
      <c r="F128" s="1">
        <f t="shared" si="81"/>
        <v>23310</v>
      </c>
      <c r="G128" s="1">
        <f ca="1" t="shared" si="82"/>
        <v>26275</v>
      </c>
      <c r="H128" s="1">
        <f ca="1" t="shared" si="55"/>
        <v>3676</v>
      </c>
      <c r="I128" s="1">
        <f t="shared" si="56"/>
        <v>28904</v>
      </c>
      <c r="J128" s="1">
        <f ca="1" t="shared" si="57"/>
        <v>32581</v>
      </c>
      <c r="K128" s="1">
        <f ca="1" t="shared" si="58"/>
        <v>4625</v>
      </c>
      <c r="L128" s="1">
        <f t="shared" si="59"/>
        <v>36363</v>
      </c>
      <c r="M128" s="1">
        <f ca="1" t="shared" si="60"/>
        <v>40989</v>
      </c>
      <c r="N128" s="111">
        <f ca="1" t="shared" si="61"/>
        <v>5930</v>
      </c>
      <c r="O128" s="111">
        <f t="shared" si="62"/>
        <v>46620</v>
      </c>
      <c r="P128" s="111">
        <f ca="1" t="shared" si="63"/>
        <v>52550</v>
      </c>
      <c r="Q128" s="117">
        <f ca="1" t="shared" si="64"/>
        <v>7590</v>
      </c>
      <c r="R128" s="117">
        <f t="shared" si="65"/>
        <v>59673</v>
      </c>
      <c r="S128" s="117">
        <f ca="1" t="shared" si="66"/>
        <v>67264</v>
      </c>
      <c r="W128" s="1">
        <v>126</v>
      </c>
      <c r="X128" s="1">
        <f ca="1" t="shared" si="80"/>
        <v>67264</v>
      </c>
      <c r="Y128" s="1">
        <f ca="1" t="shared" si="84"/>
        <v>26906</v>
      </c>
      <c r="Z128" s="1">
        <f ca="1" t="shared" si="85"/>
        <v>40358</v>
      </c>
      <c r="AA128" s="2">
        <f ca="1" t="shared" si="86"/>
        <v>6727</v>
      </c>
      <c r="AB128" s="2">
        <f ca="1" t="shared" si="87"/>
        <v>10090</v>
      </c>
      <c r="AD128" s="2">
        <f ca="1" t="shared" si="88"/>
        <v>27306</v>
      </c>
      <c r="AE128" s="2">
        <f ca="1" t="shared" si="89"/>
        <v>6827</v>
      </c>
      <c r="AG128" s="2">
        <f ca="1" t="shared" si="83"/>
        <v>40358</v>
      </c>
      <c r="AH128" s="2">
        <f ca="1" t="shared" si="90"/>
        <v>10090</v>
      </c>
      <c r="AJ128" s="2">
        <v>126</v>
      </c>
      <c r="AK128" s="126">
        <v>126000</v>
      </c>
      <c r="AL128" s="2">
        <f t="shared" si="91"/>
        <v>12600</v>
      </c>
      <c r="AM128" s="2">
        <f t="shared" si="92"/>
        <v>3150</v>
      </c>
      <c r="AN128" s="2">
        <f t="shared" si="93"/>
        <v>840</v>
      </c>
      <c r="AO128" s="2">
        <f t="shared" si="94"/>
        <v>252</v>
      </c>
    </row>
    <row r="129" spans="1:41">
      <c r="A129" s="1">
        <v>127</v>
      </c>
      <c r="B129" s="153">
        <f ca="1">VLOOKUP(A129,装备基础值!$A$5:$L$154,12,0)</f>
        <v>2372</v>
      </c>
      <c r="C129" s="153">
        <f>VLOOKUP(A129,装备强化表!$A$5:$M$154,13,0)</f>
        <v>18796</v>
      </c>
      <c r="D129" s="1">
        <f ca="1" t="shared" si="54"/>
        <v>21168</v>
      </c>
      <c r="E129" s="1">
        <f ca="1" t="shared" si="95"/>
        <v>2965</v>
      </c>
      <c r="F129" s="1">
        <f t="shared" si="81"/>
        <v>23495</v>
      </c>
      <c r="G129" s="1">
        <f ca="1" t="shared" si="82"/>
        <v>26460</v>
      </c>
      <c r="H129" s="1">
        <f ca="1" t="shared" si="55"/>
        <v>3676</v>
      </c>
      <c r="I129" s="1">
        <f t="shared" si="56"/>
        <v>29133</v>
      </c>
      <c r="J129" s="1">
        <f ca="1" t="shared" si="57"/>
        <v>32810</v>
      </c>
      <c r="K129" s="1">
        <f ca="1" t="shared" si="58"/>
        <v>4625</v>
      </c>
      <c r="L129" s="1">
        <f t="shared" si="59"/>
        <v>36652</v>
      </c>
      <c r="M129" s="1">
        <f ca="1" t="shared" si="60"/>
        <v>41277</v>
      </c>
      <c r="N129" s="111">
        <f ca="1" t="shared" si="61"/>
        <v>5930</v>
      </c>
      <c r="O129" s="111">
        <f t="shared" si="62"/>
        <v>46990</v>
      </c>
      <c r="P129" s="111">
        <f ca="1" t="shared" si="63"/>
        <v>52920</v>
      </c>
      <c r="Q129" s="117">
        <f ca="1" t="shared" si="64"/>
        <v>7590</v>
      </c>
      <c r="R129" s="117">
        <f t="shared" si="65"/>
        <v>60147</v>
      </c>
      <c r="S129" s="117">
        <f ca="1" t="shared" si="66"/>
        <v>67737</v>
      </c>
      <c r="W129" s="1">
        <v>127</v>
      </c>
      <c r="X129" s="1">
        <f ca="1" t="shared" si="80"/>
        <v>67737</v>
      </c>
      <c r="Y129" s="1">
        <f ca="1" t="shared" si="84"/>
        <v>27095</v>
      </c>
      <c r="Z129" s="1">
        <f ca="1" t="shared" si="85"/>
        <v>40642</v>
      </c>
      <c r="AA129" s="2">
        <f ca="1" t="shared" si="86"/>
        <v>6774</v>
      </c>
      <c r="AB129" s="2">
        <f ca="1" t="shared" si="87"/>
        <v>10161</v>
      </c>
      <c r="AD129" s="2">
        <f ca="1" t="shared" si="88"/>
        <v>27495</v>
      </c>
      <c r="AE129" s="2">
        <f ca="1" t="shared" si="89"/>
        <v>6874</v>
      </c>
      <c r="AG129" s="2">
        <f ca="1" t="shared" si="83"/>
        <v>40642</v>
      </c>
      <c r="AH129" s="2">
        <f ca="1" t="shared" si="90"/>
        <v>10161</v>
      </c>
      <c r="AJ129" s="2">
        <v>127</v>
      </c>
      <c r="AK129" s="126">
        <v>127000</v>
      </c>
      <c r="AL129" s="2">
        <f t="shared" si="91"/>
        <v>12700</v>
      </c>
      <c r="AM129" s="2">
        <f t="shared" si="92"/>
        <v>3175</v>
      </c>
      <c r="AN129" s="2">
        <f t="shared" si="93"/>
        <v>846</v>
      </c>
      <c r="AO129" s="2">
        <f t="shared" si="94"/>
        <v>254</v>
      </c>
    </row>
    <row r="130" spans="1:41">
      <c r="A130" s="1">
        <v>128</v>
      </c>
      <c r="B130" s="153">
        <f ca="1">VLOOKUP(A130,装备基础值!$A$5:$L$154,12,0)</f>
        <v>2372</v>
      </c>
      <c r="C130" s="153">
        <f>VLOOKUP(A130,装备强化表!$A$5:$M$154,13,0)</f>
        <v>18944</v>
      </c>
      <c r="D130" s="1">
        <f ca="1" t="shared" si="54"/>
        <v>21316</v>
      </c>
      <c r="E130" s="1">
        <f ca="1" t="shared" si="95"/>
        <v>2965</v>
      </c>
      <c r="F130" s="1">
        <f t="shared" si="81"/>
        <v>23680</v>
      </c>
      <c r="G130" s="1">
        <f ca="1" t="shared" si="82"/>
        <v>26645</v>
      </c>
      <c r="H130" s="1">
        <f ca="1" t="shared" si="55"/>
        <v>3676</v>
      </c>
      <c r="I130" s="1">
        <f t="shared" si="56"/>
        <v>29363</v>
      </c>
      <c r="J130" s="1">
        <f ca="1" t="shared" si="57"/>
        <v>33039</v>
      </c>
      <c r="K130" s="1">
        <f ca="1" t="shared" si="58"/>
        <v>4625</v>
      </c>
      <c r="L130" s="1">
        <f t="shared" si="59"/>
        <v>36940</v>
      </c>
      <c r="M130" s="1">
        <f ca="1" t="shared" si="60"/>
        <v>41566</v>
      </c>
      <c r="N130" s="111">
        <f ca="1" t="shared" si="61"/>
        <v>5930</v>
      </c>
      <c r="O130" s="111">
        <f t="shared" si="62"/>
        <v>47360</v>
      </c>
      <c r="P130" s="111">
        <f ca="1" t="shared" si="63"/>
        <v>53290</v>
      </c>
      <c r="Q130" s="117">
        <f ca="1" t="shared" si="64"/>
        <v>7590</v>
      </c>
      <c r="R130" s="117">
        <f t="shared" si="65"/>
        <v>60620</v>
      </c>
      <c r="S130" s="117">
        <f ca="1" t="shared" si="66"/>
        <v>68211</v>
      </c>
      <c r="W130" s="1">
        <v>128</v>
      </c>
      <c r="X130" s="1">
        <f ca="1" t="shared" si="80"/>
        <v>68211</v>
      </c>
      <c r="Y130" s="1">
        <f ca="1" t="shared" si="84"/>
        <v>27284</v>
      </c>
      <c r="Z130" s="1">
        <f ca="1" t="shared" si="85"/>
        <v>40927</v>
      </c>
      <c r="AA130" s="2">
        <f ca="1" t="shared" si="86"/>
        <v>6821</v>
      </c>
      <c r="AB130" s="2">
        <f ca="1" t="shared" si="87"/>
        <v>10232</v>
      </c>
      <c r="AD130" s="2">
        <f ca="1" t="shared" si="88"/>
        <v>27684</v>
      </c>
      <c r="AE130" s="2">
        <f ca="1" t="shared" si="89"/>
        <v>6921</v>
      </c>
      <c r="AG130" s="2">
        <f ca="1" t="shared" ref="AG130:AG152" si="96">Z130</f>
        <v>40927</v>
      </c>
      <c r="AH130" s="2">
        <f ca="1" t="shared" si="90"/>
        <v>10232</v>
      </c>
      <c r="AJ130" s="2">
        <v>128</v>
      </c>
      <c r="AK130" s="126">
        <v>128000</v>
      </c>
      <c r="AL130" s="2">
        <f t="shared" si="91"/>
        <v>12800</v>
      </c>
      <c r="AM130" s="2">
        <f t="shared" si="92"/>
        <v>3200</v>
      </c>
      <c r="AN130" s="2">
        <f t="shared" si="93"/>
        <v>853</v>
      </c>
      <c r="AO130" s="2">
        <f t="shared" si="94"/>
        <v>256</v>
      </c>
    </row>
    <row r="131" spans="1:41">
      <c r="A131" s="1">
        <v>129</v>
      </c>
      <c r="B131" s="153">
        <f ca="1">VLOOKUP(A131,装备基础值!$A$5:$L$154,12,0)</f>
        <v>2372</v>
      </c>
      <c r="C131" s="153">
        <f>VLOOKUP(A131,装备强化表!$A$5:$M$154,13,0)</f>
        <v>19092</v>
      </c>
      <c r="D131" s="1">
        <f ca="1" t="shared" si="54"/>
        <v>21464</v>
      </c>
      <c r="E131" s="1">
        <f ca="1" t="shared" si="95"/>
        <v>2965</v>
      </c>
      <c r="F131" s="1">
        <f t="shared" si="81"/>
        <v>23865</v>
      </c>
      <c r="G131" s="1">
        <f ca="1" t="shared" si="82"/>
        <v>26830</v>
      </c>
      <c r="H131" s="1">
        <f ca="1" t="shared" si="55"/>
        <v>3676</v>
      </c>
      <c r="I131" s="1">
        <f t="shared" si="56"/>
        <v>29592</v>
      </c>
      <c r="J131" s="1">
        <f ca="1" t="shared" si="57"/>
        <v>33269</v>
      </c>
      <c r="K131" s="1">
        <f ca="1" t="shared" si="58"/>
        <v>4625</v>
      </c>
      <c r="L131" s="1">
        <f t="shared" si="59"/>
        <v>37229</v>
      </c>
      <c r="M131" s="1">
        <f ca="1" t="shared" si="60"/>
        <v>41854</v>
      </c>
      <c r="N131" s="111">
        <f ca="1" t="shared" si="61"/>
        <v>5930</v>
      </c>
      <c r="O131" s="111">
        <f t="shared" si="62"/>
        <v>47730</v>
      </c>
      <c r="P131" s="111">
        <f ca="1" t="shared" si="63"/>
        <v>53660</v>
      </c>
      <c r="Q131" s="117">
        <f ca="1" t="shared" si="64"/>
        <v>7590</v>
      </c>
      <c r="R131" s="117">
        <f t="shared" si="65"/>
        <v>61094</v>
      </c>
      <c r="S131" s="117">
        <f ca="1" t="shared" si="66"/>
        <v>68684</v>
      </c>
      <c r="W131" s="1">
        <v>129</v>
      </c>
      <c r="X131" s="1">
        <f ca="1" t="shared" si="80"/>
        <v>68684</v>
      </c>
      <c r="Y131" s="1">
        <f ca="1" t="shared" si="84"/>
        <v>27474</v>
      </c>
      <c r="Z131" s="1">
        <f ca="1" t="shared" si="85"/>
        <v>41210</v>
      </c>
      <c r="AA131" s="2">
        <f ca="1" t="shared" si="86"/>
        <v>6869</v>
      </c>
      <c r="AB131" s="2">
        <f ca="1" t="shared" si="87"/>
        <v>10303</v>
      </c>
      <c r="AD131" s="2">
        <f ca="1" t="shared" si="88"/>
        <v>27874</v>
      </c>
      <c r="AE131" s="2">
        <f ca="1" t="shared" si="89"/>
        <v>6969</v>
      </c>
      <c r="AG131" s="2">
        <f ca="1" t="shared" si="96"/>
        <v>41210</v>
      </c>
      <c r="AH131" s="2">
        <f ca="1" t="shared" si="90"/>
        <v>10303</v>
      </c>
      <c r="AJ131" s="2">
        <v>129</v>
      </c>
      <c r="AK131" s="126">
        <v>129000</v>
      </c>
      <c r="AL131" s="2">
        <f t="shared" si="91"/>
        <v>12900</v>
      </c>
      <c r="AM131" s="2">
        <f t="shared" si="92"/>
        <v>3225</v>
      </c>
      <c r="AN131" s="2">
        <f t="shared" si="93"/>
        <v>860</v>
      </c>
      <c r="AO131" s="2">
        <f t="shared" si="94"/>
        <v>258</v>
      </c>
    </row>
    <row r="132" spans="1:41">
      <c r="A132" s="1">
        <v>130</v>
      </c>
      <c r="B132" s="153">
        <f ca="1">VLOOKUP(A132,装备基础值!$A$5:$L$154,12,0)</f>
        <v>2467</v>
      </c>
      <c r="C132" s="153">
        <f>VLOOKUP(A132,装备强化表!$A$5:$M$154,13,0)</f>
        <v>19240</v>
      </c>
      <c r="D132" s="1">
        <f ca="1" t="shared" ref="D132:D152" si="97">B132+C132</f>
        <v>21707</v>
      </c>
      <c r="E132" s="1">
        <f ca="1" t="shared" si="95"/>
        <v>3083</v>
      </c>
      <c r="F132" s="1">
        <f t="shared" si="81"/>
        <v>24050</v>
      </c>
      <c r="G132" s="1">
        <f ca="1" t="shared" si="82"/>
        <v>27133</v>
      </c>
      <c r="H132" s="1">
        <f ca="1" t="shared" ref="H132:J152" si="98">INT(B132*1.55)</f>
        <v>3823</v>
      </c>
      <c r="I132" s="1">
        <f t="shared" si="98"/>
        <v>29822</v>
      </c>
      <c r="J132" s="1">
        <f ca="1" t="shared" si="98"/>
        <v>33645</v>
      </c>
      <c r="K132" s="1">
        <f ca="1" t="shared" ref="K132:M152" si="99">INT(B132*1.95)</f>
        <v>4810</v>
      </c>
      <c r="L132" s="1">
        <f t="shared" si="99"/>
        <v>37518</v>
      </c>
      <c r="M132" s="1">
        <f ca="1" t="shared" si="99"/>
        <v>42328</v>
      </c>
      <c r="N132" s="111">
        <f ca="1" t="shared" ref="N132:P152" si="100">INT(B132*2.5)</f>
        <v>6167</v>
      </c>
      <c r="O132" s="111">
        <f t="shared" si="100"/>
        <v>48100</v>
      </c>
      <c r="P132" s="111">
        <f ca="1" t="shared" si="100"/>
        <v>54267</v>
      </c>
      <c r="Q132" s="117">
        <f ca="1" t="shared" ref="Q132:Q152" si="101">INT(B132*3.2)</f>
        <v>7894</v>
      </c>
      <c r="R132" s="117">
        <f t="shared" ref="R132:R152" si="102">INT(C132*3.2)</f>
        <v>61568</v>
      </c>
      <c r="S132" s="117">
        <f ca="1" t="shared" ref="S132:S152" si="103">INT(D132*3.2)</f>
        <v>69462</v>
      </c>
      <c r="W132" s="1">
        <v>130</v>
      </c>
      <c r="X132" s="1">
        <f ca="1" t="shared" si="80"/>
        <v>69462</v>
      </c>
      <c r="Y132" s="1">
        <f ca="1" t="shared" ref="Y132:Y152" si="104">ROUND(X132*$Y$2,0)</f>
        <v>27785</v>
      </c>
      <c r="Z132" s="1">
        <f ca="1" t="shared" ref="Z132:Z152" si="105">ROUND(X132*$Z$2,0)</f>
        <v>41677</v>
      </c>
      <c r="AA132" s="2">
        <f ca="1" t="shared" ref="AA132:AA152" si="106">ROUND(Y132/4,0)</f>
        <v>6946</v>
      </c>
      <c r="AB132" s="2">
        <f ca="1" t="shared" ref="AB132:AB152" si="107">ROUND(Z132/4,0)</f>
        <v>10419</v>
      </c>
      <c r="AD132" s="2">
        <f ca="1" t="shared" ref="AD132:AD152" si="108">Y132+400</f>
        <v>28185</v>
      </c>
      <c r="AE132" s="2">
        <f ca="1" t="shared" ref="AE132:AE152" si="109">AA132+100</f>
        <v>7046</v>
      </c>
      <c r="AG132" s="2">
        <f ca="1" t="shared" si="96"/>
        <v>41677</v>
      </c>
      <c r="AH132" s="2">
        <f ca="1" t="shared" ref="AH132:AH152" si="110">AB132</f>
        <v>10419</v>
      </c>
      <c r="AJ132" s="2">
        <v>130</v>
      </c>
      <c r="AK132" s="126">
        <v>130000</v>
      </c>
      <c r="AL132" s="2">
        <f t="shared" ref="AL132:AL152" si="111">INT(AK132/$AL$2)</f>
        <v>13000</v>
      </c>
      <c r="AM132" s="2">
        <f t="shared" ref="AM132:AM152" si="112">INT(AK132/$AM$2)</f>
        <v>3250</v>
      </c>
      <c r="AN132" s="2">
        <f t="shared" ref="AN132:AN152" si="113">INT(AK132/$AN$2)</f>
        <v>866</v>
      </c>
      <c r="AO132" s="2">
        <f t="shared" ref="AO132:AO152" si="114">INT(AK132/$AO$2)</f>
        <v>260</v>
      </c>
    </row>
    <row r="133" spans="1:41">
      <c r="A133" s="1">
        <v>131</v>
      </c>
      <c r="B133" s="153">
        <f ca="1">VLOOKUP(A133,装备基础值!$A$5:$L$154,12,0)</f>
        <v>2467</v>
      </c>
      <c r="C133" s="153">
        <f>VLOOKUP(A133,装备强化表!$A$5:$M$154,13,0)</f>
        <v>19388</v>
      </c>
      <c r="D133" s="1">
        <f ca="1" t="shared" si="97"/>
        <v>21855</v>
      </c>
      <c r="E133" s="1">
        <f ca="1" t="shared" si="95"/>
        <v>3083</v>
      </c>
      <c r="F133" s="1">
        <f t="shared" si="81"/>
        <v>24235</v>
      </c>
      <c r="G133" s="1">
        <f ca="1" t="shared" si="82"/>
        <v>27318</v>
      </c>
      <c r="H133" s="1">
        <f ca="1" t="shared" si="98"/>
        <v>3823</v>
      </c>
      <c r="I133" s="1">
        <f t="shared" si="98"/>
        <v>30051</v>
      </c>
      <c r="J133" s="1">
        <f ca="1" t="shared" si="98"/>
        <v>33875</v>
      </c>
      <c r="K133" s="1">
        <f ca="1" t="shared" si="99"/>
        <v>4810</v>
      </c>
      <c r="L133" s="1">
        <f t="shared" si="99"/>
        <v>37806</v>
      </c>
      <c r="M133" s="1">
        <f ca="1" t="shared" si="99"/>
        <v>42617</v>
      </c>
      <c r="N133" s="111">
        <f ca="1" t="shared" si="100"/>
        <v>6167</v>
      </c>
      <c r="O133" s="111">
        <f t="shared" si="100"/>
        <v>48470</v>
      </c>
      <c r="P133" s="111">
        <f ca="1" t="shared" si="100"/>
        <v>54637</v>
      </c>
      <c r="Q133" s="117">
        <f ca="1" t="shared" si="101"/>
        <v>7894</v>
      </c>
      <c r="R133" s="117">
        <f t="shared" si="102"/>
        <v>62041</v>
      </c>
      <c r="S133" s="117">
        <f ca="1" t="shared" si="103"/>
        <v>69936</v>
      </c>
      <c r="W133" s="1">
        <v>131</v>
      </c>
      <c r="X133" s="1">
        <f ca="1" t="shared" si="80"/>
        <v>69936</v>
      </c>
      <c r="Y133" s="1">
        <f ca="1" t="shared" si="104"/>
        <v>27974</v>
      </c>
      <c r="Z133" s="1">
        <f ca="1" t="shared" si="105"/>
        <v>41962</v>
      </c>
      <c r="AA133" s="2">
        <f ca="1" t="shared" si="106"/>
        <v>6994</v>
      </c>
      <c r="AB133" s="2">
        <f ca="1" t="shared" si="107"/>
        <v>10491</v>
      </c>
      <c r="AD133" s="2">
        <f ca="1" t="shared" si="108"/>
        <v>28374</v>
      </c>
      <c r="AE133" s="2">
        <f ca="1" t="shared" si="109"/>
        <v>7094</v>
      </c>
      <c r="AG133" s="2">
        <f ca="1" t="shared" si="96"/>
        <v>41962</v>
      </c>
      <c r="AH133" s="2">
        <f ca="1" t="shared" si="110"/>
        <v>10491</v>
      </c>
      <c r="AJ133" s="2">
        <v>131</v>
      </c>
      <c r="AK133" s="126">
        <v>131000</v>
      </c>
      <c r="AL133" s="2">
        <f t="shared" si="111"/>
        <v>13100</v>
      </c>
      <c r="AM133" s="2">
        <f t="shared" si="112"/>
        <v>3275</v>
      </c>
      <c r="AN133" s="2">
        <f t="shared" si="113"/>
        <v>873</v>
      </c>
      <c r="AO133" s="2">
        <f t="shared" si="114"/>
        <v>262</v>
      </c>
    </row>
    <row r="134" spans="1:41">
      <c r="A134" s="1">
        <v>132</v>
      </c>
      <c r="B134" s="153">
        <f ca="1">VLOOKUP(A134,装备基础值!$A$5:$L$154,12,0)</f>
        <v>2467</v>
      </c>
      <c r="C134" s="153">
        <f>VLOOKUP(A134,装备强化表!$A$5:$M$154,13,0)</f>
        <v>19536</v>
      </c>
      <c r="D134" s="1">
        <f ca="1" t="shared" si="97"/>
        <v>22003</v>
      </c>
      <c r="E134" s="1">
        <f ca="1" t="shared" si="95"/>
        <v>3083</v>
      </c>
      <c r="F134" s="1">
        <f t="shared" si="81"/>
        <v>24420</v>
      </c>
      <c r="G134" s="1">
        <f ca="1" t="shared" si="82"/>
        <v>27503</v>
      </c>
      <c r="H134" s="1">
        <f ca="1" t="shared" si="98"/>
        <v>3823</v>
      </c>
      <c r="I134" s="1">
        <f t="shared" si="98"/>
        <v>30280</v>
      </c>
      <c r="J134" s="1">
        <f ca="1" t="shared" si="98"/>
        <v>34104</v>
      </c>
      <c r="K134" s="1">
        <f ca="1" t="shared" si="99"/>
        <v>4810</v>
      </c>
      <c r="L134" s="1">
        <f t="shared" si="99"/>
        <v>38095</v>
      </c>
      <c r="M134" s="1">
        <f ca="1" t="shared" si="99"/>
        <v>42905</v>
      </c>
      <c r="N134" s="111">
        <f ca="1" t="shared" si="100"/>
        <v>6167</v>
      </c>
      <c r="O134" s="111">
        <f t="shared" si="100"/>
        <v>48840</v>
      </c>
      <c r="P134" s="111">
        <f ca="1" t="shared" si="100"/>
        <v>55007</v>
      </c>
      <c r="Q134" s="117">
        <f ca="1" t="shared" si="101"/>
        <v>7894</v>
      </c>
      <c r="R134" s="117">
        <f t="shared" si="102"/>
        <v>62515</v>
      </c>
      <c r="S134" s="117">
        <f ca="1" t="shared" si="103"/>
        <v>70409</v>
      </c>
      <c r="W134" s="1">
        <v>132</v>
      </c>
      <c r="X134" s="1">
        <f ca="1" t="shared" si="80"/>
        <v>70409</v>
      </c>
      <c r="Y134" s="1">
        <f ca="1" t="shared" si="104"/>
        <v>28164</v>
      </c>
      <c r="Z134" s="1">
        <f ca="1" t="shared" si="105"/>
        <v>42245</v>
      </c>
      <c r="AA134" s="2">
        <f ca="1" t="shared" si="106"/>
        <v>7041</v>
      </c>
      <c r="AB134" s="2">
        <f ca="1" t="shared" si="107"/>
        <v>10561</v>
      </c>
      <c r="AD134" s="2">
        <f ca="1" t="shared" si="108"/>
        <v>28564</v>
      </c>
      <c r="AE134" s="2">
        <f ca="1" t="shared" si="109"/>
        <v>7141</v>
      </c>
      <c r="AG134" s="2">
        <f ca="1" t="shared" si="96"/>
        <v>42245</v>
      </c>
      <c r="AH134" s="2">
        <f ca="1" t="shared" si="110"/>
        <v>10561</v>
      </c>
      <c r="AJ134" s="2">
        <v>132</v>
      </c>
      <c r="AK134" s="126">
        <v>132000</v>
      </c>
      <c r="AL134" s="2">
        <f t="shared" si="111"/>
        <v>13200</v>
      </c>
      <c r="AM134" s="2">
        <f t="shared" si="112"/>
        <v>3300</v>
      </c>
      <c r="AN134" s="2">
        <f t="shared" si="113"/>
        <v>880</v>
      </c>
      <c r="AO134" s="2">
        <f t="shared" si="114"/>
        <v>264</v>
      </c>
    </row>
    <row r="135" spans="1:41">
      <c r="A135" s="1">
        <v>133</v>
      </c>
      <c r="B135" s="153">
        <f ca="1">VLOOKUP(A135,装备基础值!$A$5:$L$154,12,0)</f>
        <v>2467</v>
      </c>
      <c r="C135" s="153">
        <f>VLOOKUP(A135,装备强化表!$A$5:$M$154,13,0)</f>
        <v>19684</v>
      </c>
      <c r="D135" s="1">
        <f ca="1" t="shared" si="97"/>
        <v>22151</v>
      </c>
      <c r="E135" s="1">
        <f ca="1" t="shared" si="95"/>
        <v>3083</v>
      </c>
      <c r="F135" s="1">
        <f t="shared" si="81"/>
        <v>24605</v>
      </c>
      <c r="G135" s="1">
        <f ca="1" t="shared" si="82"/>
        <v>27688</v>
      </c>
      <c r="H135" s="1">
        <f ca="1" t="shared" si="98"/>
        <v>3823</v>
      </c>
      <c r="I135" s="1">
        <f t="shared" si="98"/>
        <v>30510</v>
      </c>
      <c r="J135" s="1">
        <f ca="1" t="shared" si="98"/>
        <v>34334</v>
      </c>
      <c r="K135" s="1">
        <f ca="1" t="shared" si="99"/>
        <v>4810</v>
      </c>
      <c r="L135" s="1">
        <f t="shared" si="99"/>
        <v>38383</v>
      </c>
      <c r="M135" s="1">
        <f ca="1" t="shared" si="99"/>
        <v>43194</v>
      </c>
      <c r="N135" s="111">
        <f ca="1" t="shared" si="100"/>
        <v>6167</v>
      </c>
      <c r="O135" s="111">
        <f t="shared" si="100"/>
        <v>49210</v>
      </c>
      <c r="P135" s="111">
        <f ca="1" t="shared" si="100"/>
        <v>55377</v>
      </c>
      <c r="Q135" s="117">
        <f ca="1" t="shared" si="101"/>
        <v>7894</v>
      </c>
      <c r="R135" s="117">
        <f t="shared" si="102"/>
        <v>62988</v>
      </c>
      <c r="S135" s="117">
        <f ca="1" t="shared" si="103"/>
        <v>70883</v>
      </c>
      <c r="W135" s="1">
        <v>133</v>
      </c>
      <c r="X135" s="1">
        <f ca="1" t="shared" si="80"/>
        <v>70883</v>
      </c>
      <c r="Y135" s="1">
        <f ca="1" t="shared" si="104"/>
        <v>28353</v>
      </c>
      <c r="Z135" s="1">
        <f ca="1" t="shared" si="105"/>
        <v>42530</v>
      </c>
      <c r="AA135" s="2">
        <f ca="1" t="shared" si="106"/>
        <v>7088</v>
      </c>
      <c r="AB135" s="2">
        <f ca="1" t="shared" si="107"/>
        <v>10633</v>
      </c>
      <c r="AD135" s="2">
        <f ca="1" t="shared" si="108"/>
        <v>28753</v>
      </c>
      <c r="AE135" s="2">
        <f ca="1" t="shared" si="109"/>
        <v>7188</v>
      </c>
      <c r="AG135" s="2">
        <f ca="1" t="shared" si="96"/>
        <v>42530</v>
      </c>
      <c r="AH135" s="2">
        <f ca="1" t="shared" si="110"/>
        <v>10633</v>
      </c>
      <c r="AJ135" s="2">
        <v>133</v>
      </c>
      <c r="AK135" s="126">
        <v>133000</v>
      </c>
      <c r="AL135" s="2">
        <f t="shared" si="111"/>
        <v>13300</v>
      </c>
      <c r="AM135" s="2">
        <f t="shared" si="112"/>
        <v>3325</v>
      </c>
      <c r="AN135" s="2">
        <f t="shared" si="113"/>
        <v>886</v>
      </c>
      <c r="AO135" s="2">
        <f t="shared" si="114"/>
        <v>266</v>
      </c>
    </row>
    <row r="136" spans="1:41">
      <c r="A136" s="1">
        <v>134</v>
      </c>
      <c r="B136" s="153">
        <f ca="1">VLOOKUP(A136,装备基础值!$A$5:$L$154,12,0)</f>
        <v>2467</v>
      </c>
      <c r="C136" s="153">
        <f>VLOOKUP(A136,装备强化表!$A$5:$M$154,13,0)</f>
        <v>19832</v>
      </c>
      <c r="D136" s="1">
        <f ca="1" t="shared" si="97"/>
        <v>22299</v>
      </c>
      <c r="E136" s="1">
        <f ca="1" t="shared" si="95"/>
        <v>3083</v>
      </c>
      <c r="F136" s="1">
        <f t="shared" si="81"/>
        <v>24790</v>
      </c>
      <c r="G136" s="1">
        <f ca="1" t="shared" si="82"/>
        <v>27873</v>
      </c>
      <c r="H136" s="1">
        <f ca="1" t="shared" si="98"/>
        <v>3823</v>
      </c>
      <c r="I136" s="1">
        <f t="shared" si="98"/>
        <v>30739</v>
      </c>
      <c r="J136" s="1">
        <f ca="1" t="shared" si="98"/>
        <v>34563</v>
      </c>
      <c r="K136" s="1">
        <f ca="1" t="shared" si="99"/>
        <v>4810</v>
      </c>
      <c r="L136" s="1">
        <f t="shared" si="99"/>
        <v>38672</v>
      </c>
      <c r="M136" s="1">
        <f ca="1" t="shared" si="99"/>
        <v>43483</v>
      </c>
      <c r="N136" s="111">
        <f ca="1" t="shared" si="100"/>
        <v>6167</v>
      </c>
      <c r="O136" s="111">
        <f t="shared" si="100"/>
        <v>49580</v>
      </c>
      <c r="P136" s="111">
        <f ca="1" t="shared" si="100"/>
        <v>55747</v>
      </c>
      <c r="Q136" s="117">
        <f ca="1" t="shared" si="101"/>
        <v>7894</v>
      </c>
      <c r="R136" s="117">
        <f t="shared" si="102"/>
        <v>63462</v>
      </c>
      <c r="S136" s="117">
        <f ca="1" t="shared" si="103"/>
        <v>71356</v>
      </c>
      <c r="W136" s="1">
        <v>134</v>
      </c>
      <c r="X136" s="1">
        <f ca="1" t="shared" si="80"/>
        <v>71356</v>
      </c>
      <c r="Y136" s="1">
        <f ca="1" t="shared" si="104"/>
        <v>28542</v>
      </c>
      <c r="Z136" s="1">
        <f ca="1" t="shared" si="105"/>
        <v>42814</v>
      </c>
      <c r="AA136" s="2">
        <f ca="1" t="shared" si="106"/>
        <v>7136</v>
      </c>
      <c r="AB136" s="2">
        <f ca="1" t="shared" si="107"/>
        <v>10704</v>
      </c>
      <c r="AD136" s="2">
        <f ca="1" t="shared" si="108"/>
        <v>28942</v>
      </c>
      <c r="AE136" s="2">
        <f ca="1" t="shared" si="109"/>
        <v>7236</v>
      </c>
      <c r="AG136" s="2">
        <f ca="1" t="shared" si="96"/>
        <v>42814</v>
      </c>
      <c r="AH136" s="2">
        <f ca="1" t="shared" si="110"/>
        <v>10704</v>
      </c>
      <c r="AJ136" s="2">
        <v>134</v>
      </c>
      <c r="AK136" s="126">
        <v>134000</v>
      </c>
      <c r="AL136" s="2">
        <f t="shared" si="111"/>
        <v>13400</v>
      </c>
      <c r="AM136" s="2">
        <f t="shared" si="112"/>
        <v>3350</v>
      </c>
      <c r="AN136" s="2">
        <f t="shared" si="113"/>
        <v>893</v>
      </c>
      <c r="AO136" s="2">
        <f t="shared" si="114"/>
        <v>268</v>
      </c>
    </row>
    <row r="137" spans="1:41">
      <c r="A137" s="1">
        <v>135</v>
      </c>
      <c r="B137" s="153">
        <f ca="1">VLOOKUP(A137,装备基础值!$A$5:$L$154,12,0)</f>
        <v>2562</v>
      </c>
      <c r="C137" s="153">
        <f>VLOOKUP(A137,装备强化表!$A$5:$M$154,13,0)</f>
        <v>19980</v>
      </c>
      <c r="D137" s="1">
        <f ca="1" t="shared" si="97"/>
        <v>22542</v>
      </c>
      <c r="E137" s="1">
        <f ca="1" t="shared" si="95"/>
        <v>3202</v>
      </c>
      <c r="F137" s="1">
        <f t="shared" si="81"/>
        <v>24975</v>
      </c>
      <c r="G137" s="1">
        <f ca="1" t="shared" si="82"/>
        <v>28177</v>
      </c>
      <c r="H137" s="1">
        <f ca="1" t="shared" si="98"/>
        <v>3971</v>
      </c>
      <c r="I137" s="1">
        <f t="shared" si="98"/>
        <v>30969</v>
      </c>
      <c r="J137" s="1">
        <f ca="1" t="shared" si="98"/>
        <v>34940</v>
      </c>
      <c r="K137" s="1">
        <f ca="1" t="shared" si="99"/>
        <v>4995</v>
      </c>
      <c r="L137" s="1">
        <f t="shared" si="99"/>
        <v>38961</v>
      </c>
      <c r="M137" s="1">
        <f ca="1" t="shared" si="99"/>
        <v>43956</v>
      </c>
      <c r="N137" s="111">
        <f ca="1" t="shared" si="100"/>
        <v>6405</v>
      </c>
      <c r="O137" s="111">
        <f t="shared" si="100"/>
        <v>49950</v>
      </c>
      <c r="P137" s="111">
        <f ca="1" t="shared" si="100"/>
        <v>56355</v>
      </c>
      <c r="Q137" s="117">
        <f ca="1" t="shared" si="101"/>
        <v>8198</v>
      </c>
      <c r="R137" s="117">
        <f t="shared" si="102"/>
        <v>63936</v>
      </c>
      <c r="S137" s="117">
        <f ca="1" t="shared" si="103"/>
        <v>72134</v>
      </c>
      <c r="W137" s="1">
        <v>135</v>
      </c>
      <c r="X137" s="1">
        <f ca="1" t="shared" si="80"/>
        <v>72134</v>
      </c>
      <c r="Y137" s="1">
        <f ca="1" t="shared" si="104"/>
        <v>28854</v>
      </c>
      <c r="Z137" s="1">
        <f ca="1" t="shared" si="105"/>
        <v>43280</v>
      </c>
      <c r="AA137" s="2">
        <f ca="1" t="shared" si="106"/>
        <v>7214</v>
      </c>
      <c r="AB137" s="2">
        <f ca="1" t="shared" si="107"/>
        <v>10820</v>
      </c>
      <c r="AD137" s="2">
        <f ca="1" t="shared" si="108"/>
        <v>29254</v>
      </c>
      <c r="AE137" s="2">
        <f ca="1" t="shared" si="109"/>
        <v>7314</v>
      </c>
      <c r="AG137" s="2">
        <f ca="1" t="shared" si="96"/>
        <v>43280</v>
      </c>
      <c r="AH137" s="2">
        <f ca="1" t="shared" si="110"/>
        <v>10820</v>
      </c>
      <c r="AJ137" s="2">
        <v>135</v>
      </c>
      <c r="AK137" s="126">
        <v>135000</v>
      </c>
      <c r="AL137" s="2">
        <f t="shared" si="111"/>
        <v>13500</v>
      </c>
      <c r="AM137" s="2">
        <f t="shared" si="112"/>
        <v>3375</v>
      </c>
      <c r="AN137" s="2">
        <f t="shared" si="113"/>
        <v>900</v>
      </c>
      <c r="AO137" s="2">
        <f t="shared" si="114"/>
        <v>270</v>
      </c>
    </row>
    <row r="138" spans="1:41">
      <c r="A138" s="1">
        <v>136</v>
      </c>
      <c r="B138" s="153">
        <f ca="1">VLOOKUP(A138,装备基础值!$A$5:$L$154,12,0)</f>
        <v>2562</v>
      </c>
      <c r="C138" s="153">
        <f>VLOOKUP(A138,装备强化表!$A$5:$M$154,13,0)</f>
        <v>20128</v>
      </c>
      <c r="D138" s="1">
        <f ca="1" t="shared" si="97"/>
        <v>22690</v>
      </c>
      <c r="E138" s="1">
        <f ca="1" t="shared" si="95"/>
        <v>3202</v>
      </c>
      <c r="F138" s="1">
        <f t="shared" si="81"/>
        <v>25160</v>
      </c>
      <c r="G138" s="1">
        <f ca="1" t="shared" si="82"/>
        <v>28362</v>
      </c>
      <c r="H138" s="1">
        <f ca="1" t="shared" si="98"/>
        <v>3971</v>
      </c>
      <c r="I138" s="1">
        <f t="shared" si="98"/>
        <v>31198</v>
      </c>
      <c r="J138" s="1">
        <f ca="1" t="shared" si="98"/>
        <v>35169</v>
      </c>
      <c r="K138" s="1">
        <f ca="1" t="shared" si="99"/>
        <v>4995</v>
      </c>
      <c r="L138" s="1">
        <f t="shared" si="99"/>
        <v>39249</v>
      </c>
      <c r="M138" s="1">
        <f ca="1" t="shared" si="99"/>
        <v>44245</v>
      </c>
      <c r="N138" s="111">
        <f ca="1" t="shared" si="100"/>
        <v>6405</v>
      </c>
      <c r="O138" s="111">
        <f t="shared" si="100"/>
        <v>50320</v>
      </c>
      <c r="P138" s="111">
        <f ca="1" t="shared" si="100"/>
        <v>56725</v>
      </c>
      <c r="Q138" s="117">
        <f ca="1" t="shared" si="101"/>
        <v>8198</v>
      </c>
      <c r="R138" s="117">
        <f t="shared" si="102"/>
        <v>64409</v>
      </c>
      <c r="S138" s="117">
        <f ca="1" t="shared" si="103"/>
        <v>72608</v>
      </c>
      <c r="W138" s="1">
        <v>136</v>
      </c>
      <c r="X138" s="1">
        <f ca="1" t="shared" si="80"/>
        <v>72608</v>
      </c>
      <c r="Y138" s="1">
        <f ca="1" t="shared" si="104"/>
        <v>29043</v>
      </c>
      <c r="Z138" s="1">
        <f ca="1" t="shared" si="105"/>
        <v>43565</v>
      </c>
      <c r="AA138" s="2">
        <f ca="1" t="shared" si="106"/>
        <v>7261</v>
      </c>
      <c r="AB138" s="2">
        <f ca="1" t="shared" si="107"/>
        <v>10891</v>
      </c>
      <c r="AD138" s="2">
        <f ca="1" t="shared" si="108"/>
        <v>29443</v>
      </c>
      <c r="AE138" s="2">
        <f ca="1" t="shared" si="109"/>
        <v>7361</v>
      </c>
      <c r="AG138" s="2">
        <f ca="1" t="shared" si="96"/>
        <v>43565</v>
      </c>
      <c r="AH138" s="2">
        <f ca="1" t="shared" si="110"/>
        <v>10891</v>
      </c>
      <c r="AJ138" s="2">
        <v>136</v>
      </c>
      <c r="AK138" s="126">
        <v>136000</v>
      </c>
      <c r="AL138" s="2">
        <f t="shared" si="111"/>
        <v>13600</v>
      </c>
      <c r="AM138" s="2">
        <f t="shared" si="112"/>
        <v>3400</v>
      </c>
      <c r="AN138" s="2">
        <f t="shared" si="113"/>
        <v>906</v>
      </c>
      <c r="AO138" s="2">
        <f t="shared" si="114"/>
        <v>272</v>
      </c>
    </row>
    <row r="139" spans="1:41">
      <c r="A139" s="1">
        <v>137</v>
      </c>
      <c r="B139" s="153">
        <f ca="1">VLOOKUP(A139,装备基础值!$A$5:$L$154,12,0)</f>
        <v>2562</v>
      </c>
      <c r="C139" s="153">
        <f>VLOOKUP(A139,装备强化表!$A$5:$M$154,13,0)</f>
        <v>20276</v>
      </c>
      <c r="D139" s="1">
        <f ca="1" t="shared" si="97"/>
        <v>22838</v>
      </c>
      <c r="E139" s="1">
        <f ca="1" t="shared" si="95"/>
        <v>3202</v>
      </c>
      <c r="F139" s="1">
        <f t="shared" si="81"/>
        <v>25345</v>
      </c>
      <c r="G139" s="1">
        <f ca="1" t="shared" si="82"/>
        <v>28547</v>
      </c>
      <c r="H139" s="1">
        <f ca="1" t="shared" si="98"/>
        <v>3971</v>
      </c>
      <c r="I139" s="1">
        <f t="shared" si="98"/>
        <v>31427</v>
      </c>
      <c r="J139" s="1">
        <f ca="1" t="shared" si="98"/>
        <v>35398</v>
      </c>
      <c r="K139" s="1">
        <f ca="1" t="shared" si="99"/>
        <v>4995</v>
      </c>
      <c r="L139" s="1">
        <f t="shared" si="99"/>
        <v>39538</v>
      </c>
      <c r="M139" s="1">
        <f ca="1" t="shared" si="99"/>
        <v>44534</v>
      </c>
      <c r="N139" s="111">
        <f ca="1" t="shared" si="100"/>
        <v>6405</v>
      </c>
      <c r="O139" s="111">
        <f t="shared" si="100"/>
        <v>50690</v>
      </c>
      <c r="P139" s="111">
        <f ca="1" t="shared" si="100"/>
        <v>57095</v>
      </c>
      <c r="Q139" s="117">
        <f ca="1" t="shared" si="101"/>
        <v>8198</v>
      </c>
      <c r="R139" s="117">
        <f t="shared" si="102"/>
        <v>64883</v>
      </c>
      <c r="S139" s="117">
        <f ca="1" t="shared" si="103"/>
        <v>73081</v>
      </c>
      <c r="W139" s="1">
        <v>137</v>
      </c>
      <c r="X139" s="1">
        <f ca="1" t="shared" si="80"/>
        <v>73081</v>
      </c>
      <c r="Y139" s="1">
        <f ca="1" t="shared" si="104"/>
        <v>29232</v>
      </c>
      <c r="Z139" s="1">
        <f ca="1" t="shared" si="105"/>
        <v>43849</v>
      </c>
      <c r="AA139" s="2">
        <f ca="1" t="shared" si="106"/>
        <v>7308</v>
      </c>
      <c r="AB139" s="2">
        <f ca="1" t="shared" si="107"/>
        <v>10962</v>
      </c>
      <c r="AD139" s="2">
        <f ca="1" t="shared" si="108"/>
        <v>29632</v>
      </c>
      <c r="AE139" s="2">
        <f ca="1" t="shared" si="109"/>
        <v>7408</v>
      </c>
      <c r="AG139" s="2">
        <f ca="1" t="shared" si="96"/>
        <v>43849</v>
      </c>
      <c r="AH139" s="2">
        <f ca="1" t="shared" si="110"/>
        <v>10962</v>
      </c>
      <c r="AJ139" s="2">
        <v>137</v>
      </c>
      <c r="AK139" s="126">
        <v>137000</v>
      </c>
      <c r="AL139" s="2">
        <f t="shared" si="111"/>
        <v>13700</v>
      </c>
      <c r="AM139" s="2">
        <f t="shared" si="112"/>
        <v>3425</v>
      </c>
      <c r="AN139" s="2">
        <f t="shared" si="113"/>
        <v>913</v>
      </c>
      <c r="AO139" s="2">
        <f t="shared" si="114"/>
        <v>274</v>
      </c>
    </row>
    <row r="140" spans="1:41">
      <c r="A140" s="1">
        <v>138</v>
      </c>
      <c r="B140" s="153">
        <f ca="1">VLOOKUP(A140,装备基础值!$A$5:$L$154,12,0)</f>
        <v>2562</v>
      </c>
      <c r="C140" s="153">
        <f>VLOOKUP(A140,装备强化表!$A$5:$M$154,13,0)</f>
        <v>20424</v>
      </c>
      <c r="D140" s="1">
        <f ca="1" t="shared" si="97"/>
        <v>22986</v>
      </c>
      <c r="E140" s="1">
        <f ca="1" t="shared" si="95"/>
        <v>3202</v>
      </c>
      <c r="F140" s="1">
        <f t="shared" si="81"/>
        <v>25530</v>
      </c>
      <c r="G140" s="1">
        <f ca="1" t="shared" si="82"/>
        <v>28732</v>
      </c>
      <c r="H140" s="1">
        <f ca="1" t="shared" si="98"/>
        <v>3971</v>
      </c>
      <c r="I140" s="1">
        <f t="shared" si="98"/>
        <v>31657</v>
      </c>
      <c r="J140" s="1">
        <f ca="1" t="shared" si="98"/>
        <v>35628</v>
      </c>
      <c r="K140" s="1">
        <f ca="1" t="shared" si="99"/>
        <v>4995</v>
      </c>
      <c r="L140" s="1">
        <f t="shared" si="99"/>
        <v>39826</v>
      </c>
      <c r="M140" s="1">
        <f ca="1" t="shared" si="99"/>
        <v>44822</v>
      </c>
      <c r="N140" s="111">
        <f ca="1" t="shared" si="100"/>
        <v>6405</v>
      </c>
      <c r="O140" s="111">
        <f t="shared" si="100"/>
        <v>51060</v>
      </c>
      <c r="P140" s="111">
        <f ca="1" t="shared" si="100"/>
        <v>57465</v>
      </c>
      <c r="Q140" s="117">
        <f ca="1" t="shared" si="101"/>
        <v>8198</v>
      </c>
      <c r="R140" s="117">
        <f t="shared" si="102"/>
        <v>65356</v>
      </c>
      <c r="S140" s="117">
        <f ca="1" t="shared" si="103"/>
        <v>73555</v>
      </c>
      <c r="W140" s="1">
        <v>138</v>
      </c>
      <c r="X140" s="1">
        <f ca="1" t="shared" si="80"/>
        <v>73555</v>
      </c>
      <c r="Y140" s="1">
        <f ca="1" t="shared" si="104"/>
        <v>29422</v>
      </c>
      <c r="Z140" s="1">
        <f ca="1" t="shared" si="105"/>
        <v>44133</v>
      </c>
      <c r="AA140" s="2">
        <f ca="1" t="shared" si="106"/>
        <v>7356</v>
      </c>
      <c r="AB140" s="2">
        <f ca="1" t="shared" si="107"/>
        <v>11033</v>
      </c>
      <c r="AD140" s="2">
        <f ca="1" t="shared" si="108"/>
        <v>29822</v>
      </c>
      <c r="AE140" s="2">
        <f ca="1" t="shared" si="109"/>
        <v>7456</v>
      </c>
      <c r="AG140" s="2">
        <f ca="1" t="shared" si="96"/>
        <v>44133</v>
      </c>
      <c r="AH140" s="2">
        <f ca="1" t="shared" si="110"/>
        <v>11033</v>
      </c>
      <c r="AJ140" s="2">
        <v>138</v>
      </c>
      <c r="AK140" s="126">
        <v>138000</v>
      </c>
      <c r="AL140" s="2">
        <f t="shared" si="111"/>
        <v>13800</v>
      </c>
      <c r="AM140" s="2">
        <f t="shared" si="112"/>
        <v>3450</v>
      </c>
      <c r="AN140" s="2">
        <f t="shared" si="113"/>
        <v>920</v>
      </c>
      <c r="AO140" s="2">
        <f t="shared" si="114"/>
        <v>276</v>
      </c>
    </row>
    <row r="141" spans="1:41">
      <c r="A141" s="1">
        <v>139</v>
      </c>
      <c r="B141" s="153">
        <f ca="1">VLOOKUP(A141,装备基础值!$A$5:$L$154,12,0)</f>
        <v>2562</v>
      </c>
      <c r="C141" s="153">
        <f>VLOOKUP(A141,装备强化表!$A$5:$M$154,13,0)</f>
        <v>20572</v>
      </c>
      <c r="D141" s="1">
        <f ca="1" t="shared" si="97"/>
        <v>23134</v>
      </c>
      <c r="E141" s="1">
        <f ca="1" t="shared" si="95"/>
        <v>3202</v>
      </c>
      <c r="F141" s="1">
        <f t="shared" si="81"/>
        <v>25715</v>
      </c>
      <c r="G141" s="1">
        <f ca="1" t="shared" si="82"/>
        <v>28917</v>
      </c>
      <c r="H141" s="1">
        <f ca="1" t="shared" si="98"/>
        <v>3971</v>
      </c>
      <c r="I141" s="1">
        <f t="shared" si="98"/>
        <v>31886</v>
      </c>
      <c r="J141" s="1">
        <f ca="1" t="shared" si="98"/>
        <v>35857</v>
      </c>
      <c r="K141" s="1">
        <f ca="1" t="shared" si="99"/>
        <v>4995</v>
      </c>
      <c r="L141" s="1">
        <f t="shared" si="99"/>
        <v>40115</v>
      </c>
      <c r="M141" s="1">
        <f ca="1" t="shared" si="99"/>
        <v>45111</v>
      </c>
      <c r="N141" s="111">
        <f ca="1" t="shared" si="100"/>
        <v>6405</v>
      </c>
      <c r="O141" s="111">
        <f t="shared" si="100"/>
        <v>51430</v>
      </c>
      <c r="P141" s="111">
        <f ca="1" t="shared" si="100"/>
        <v>57835</v>
      </c>
      <c r="Q141" s="117">
        <f ca="1" t="shared" si="101"/>
        <v>8198</v>
      </c>
      <c r="R141" s="117">
        <f t="shared" si="102"/>
        <v>65830</v>
      </c>
      <c r="S141" s="117">
        <f ca="1" t="shared" si="103"/>
        <v>74028</v>
      </c>
      <c r="W141" s="1">
        <v>139</v>
      </c>
      <c r="X141" s="1">
        <f ca="1" t="shared" si="80"/>
        <v>74028</v>
      </c>
      <c r="Y141" s="1">
        <f ca="1" t="shared" si="104"/>
        <v>29611</v>
      </c>
      <c r="Z141" s="1">
        <f ca="1" t="shared" si="105"/>
        <v>44417</v>
      </c>
      <c r="AA141" s="2">
        <f ca="1" t="shared" si="106"/>
        <v>7403</v>
      </c>
      <c r="AB141" s="2">
        <f ca="1" t="shared" si="107"/>
        <v>11104</v>
      </c>
      <c r="AD141" s="2">
        <f ca="1" t="shared" si="108"/>
        <v>30011</v>
      </c>
      <c r="AE141" s="2">
        <f ca="1" t="shared" si="109"/>
        <v>7503</v>
      </c>
      <c r="AG141" s="2">
        <f ca="1" t="shared" si="96"/>
        <v>44417</v>
      </c>
      <c r="AH141" s="2">
        <f ca="1" t="shared" si="110"/>
        <v>11104</v>
      </c>
      <c r="AJ141" s="2">
        <v>139</v>
      </c>
      <c r="AK141" s="126">
        <v>139000</v>
      </c>
      <c r="AL141" s="2">
        <f t="shared" si="111"/>
        <v>13900</v>
      </c>
      <c r="AM141" s="2">
        <f t="shared" si="112"/>
        <v>3475</v>
      </c>
      <c r="AN141" s="2">
        <f t="shared" si="113"/>
        <v>926</v>
      </c>
      <c r="AO141" s="2">
        <f t="shared" si="114"/>
        <v>278</v>
      </c>
    </row>
    <row r="142" spans="1:41">
      <c r="A142" s="1">
        <v>140</v>
      </c>
      <c r="B142" s="153">
        <f ca="1">VLOOKUP(A142,装备基础值!$A$5:$L$154,12,0)</f>
        <v>2656</v>
      </c>
      <c r="C142" s="153">
        <f>VLOOKUP(A142,装备强化表!$A$5:$M$154,13,0)</f>
        <v>20720</v>
      </c>
      <c r="D142" s="1">
        <f ca="1" t="shared" si="97"/>
        <v>23376</v>
      </c>
      <c r="E142" s="1">
        <f ca="1" t="shared" si="95"/>
        <v>3320</v>
      </c>
      <c r="F142" s="1">
        <f t="shared" si="81"/>
        <v>25900</v>
      </c>
      <c r="G142" s="1">
        <f ca="1" t="shared" si="82"/>
        <v>29220</v>
      </c>
      <c r="H142" s="1">
        <f ca="1" t="shared" si="98"/>
        <v>4116</v>
      </c>
      <c r="I142" s="1">
        <f t="shared" si="98"/>
        <v>32116</v>
      </c>
      <c r="J142" s="1">
        <f ca="1" t="shared" si="98"/>
        <v>36232</v>
      </c>
      <c r="K142" s="1">
        <f ca="1" t="shared" si="99"/>
        <v>5179</v>
      </c>
      <c r="L142" s="1">
        <f t="shared" si="99"/>
        <v>40404</v>
      </c>
      <c r="M142" s="1">
        <f ca="1" t="shared" si="99"/>
        <v>45583</v>
      </c>
      <c r="N142" s="111">
        <f ca="1" t="shared" si="100"/>
        <v>6640</v>
      </c>
      <c r="O142" s="111">
        <f t="shared" si="100"/>
        <v>51800</v>
      </c>
      <c r="P142" s="111">
        <f ca="1" t="shared" si="100"/>
        <v>58440</v>
      </c>
      <c r="Q142" s="117">
        <f ca="1" t="shared" si="101"/>
        <v>8499</v>
      </c>
      <c r="R142" s="117">
        <f t="shared" si="102"/>
        <v>66304</v>
      </c>
      <c r="S142" s="117">
        <f ca="1" t="shared" si="103"/>
        <v>74803</v>
      </c>
      <c r="W142" s="1">
        <v>140</v>
      </c>
      <c r="X142" s="1">
        <f ca="1" t="shared" si="80"/>
        <v>74803</v>
      </c>
      <c r="Y142" s="1">
        <f ca="1" t="shared" si="104"/>
        <v>29921</v>
      </c>
      <c r="Z142" s="1">
        <f ca="1" t="shared" si="105"/>
        <v>44882</v>
      </c>
      <c r="AA142" s="2">
        <f ca="1" t="shared" si="106"/>
        <v>7480</v>
      </c>
      <c r="AB142" s="2">
        <f ca="1" t="shared" si="107"/>
        <v>11221</v>
      </c>
      <c r="AD142" s="2">
        <f ca="1" t="shared" si="108"/>
        <v>30321</v>
      </c>
      <c r="AE142" s="2">
        <f ca="1" t="shared" si="109"/>
        <v>7580</v>
      </c>
      <c r="AG142" s="2">
        <f ca="1" t="shared" si="96"/>
        <v>44882</v>
      </c>
      <c r="AH142" s="2">
        <f ca="1" t="shared" si="110"/>
        <v>11221</v>
      </c>
      <c r="AJ142" s="2">
        <v>140</v>
      </c>
      <c r="AK142" s="126">
        <v>140000</v>
      </c>
      <c r="AL142" s="2">
        <f t="shared" si="111"/>
        <v>14000</v>
      </c>
      <c r="AM142" s="2">
        <f t="shared" si="112"/>
        <v>3500</v>
      </c>
      <c r="AN142" s="2">
        <f t="shared" si="113"/>
        <v>933</v>
      </c>
      <c r="AO142" s="2">
        <f t="shared" si="114"/>
        <v>280</v>
      </c>
    </row>
    <row r="143" spans="1:41">
      <c r="A143" s="1">
        <v>141</v>
      </c>
      <c r="B143" s="153">
        <f ca="1">VLOOKUP(A143,装备基础值!$A$5:$L$154,12,0)</f>
        <v>2656</v>
      </c>
      <c r="C143" s="153">
        <f>VLOOKUP(A143,装备强化表!$A$5:$M$154,13,0)</f>
        <v>20868</v>
      </c>
      <c r="D143" s="1">
        <f ca="1" t="shared" si="97"/>
        <v>23524</v>
      </c>
      <c r="E143" s="1">
        <f ca="1" t="shared" si="95"/>
        <v>3320</v>
      </c>
      <c r="F143" s="1">
        <f t="shared" si="81"/>
        <v>26085</v>
      </c>
      <c r="G143" s="1">
        <f ca="1" t="shared" si="82"/>
        <v>29405</v>
      </c>
      <c r="H143" s="1">
        <f ca="1" t="shared" si="98"/>
        <v>4116</v>
      </c>
      <c r="I143" s="1">
        <f t="shared" si="98"/>
        <v>32345</v>
      </c>
      <c r="J143" s="1">
        <f ca="1" t="shared" si="98"/>
        <v>36462</v>
      </c>
      <c r="K143" s="1">
        <f ca="1" t="shared" si="99"/>
        <v>5179</v>
      </c>
      <c r="L143" s="1">
        <f t="shared" si="99"/>
        <v>40692</v>
      </c>
      <c r="M143" s="1">
        <f ca="1" t="shared" si="99"/>
        <v>45871</v>
      </c>
      <c r="N143" s="111">
        <f ca="1" t="shared" si="100"/>
        <v>6640</v>
      </c>
      <c r="O143" s="111">
        <f t="shared" si="100"/>
        <v>52170</v>
      </c>
      <c r="P143" s="111">
        <f ca="1" t="shared" si="100"/>
        <v>58810</v>
      </c>
      <c r="Q143" s="117">
        <f ca="1" t="shared" si="101"/>
        <v>8499</v>
      </c>
      <c r="R143" s="117">
        <f t="shared" si="102"/>
        <v>66777</v>
      </c>
      <c r="S143" s="117">
        <f ca="1" t="shared" si="103"/>
        <v>75276</v>
      </c>
      <c r="W143" s="1">
        <v>141</v>
      </c>
      <c r="X143" s="1">
        <f ca="1" t="shared" si="80"/>
        <v>75276</v>
      </c>
      <c r="Y143" s="1">
        <f ca="1" t="shared" si="104"/>
        <v>30110</v>
      </c>
      <c r="Z143" s="1">
        <f ca="1" t="shared" si="105"/>
        <v>45166</v>
      </c>
      <c r="AA143" s="2">
        <f ca="1" t="shared" si="106"/>
        <v>7528</v>
      </c>
      <c r="AB143" s="2">
        <f ca="1" t="shared" si="107"/>
        <v>11292</v>
      </c>
      <c r="AD143" s="2">
        <f ca="1" t="shared" si="108"/>
        <v>30510</v>
      </c>
      <c r="AE143" s="2">
        <f ca="1" t="shared" si="109"/>
        <v>7628</v>
      </c>
      <c r="AG143" s="2">
        <f ca="1" t="shared" si="96"/>
        <v>45166</v>
      </c>
      <c r="AH143" s="2">
        <f ca="1" t="shared" si="110"/>
        <v>11292</v>
      </c>
      <c r="AJ143" s="2">
        <v>141</v>
      </c>
      <c r="AK143" s="126">
        <v>141000</v>
      </c>
      <c r="AL143" s="2">
        <f t="shared" si="111"/>
        <v>14100</v>
      </c>
      <c r="AM143" s="2">
        <f t="shared" si="112"/>
        <v>3525</v>
      </c>
      <c r="AN143" s="2">
        <f t="shared" si="113"/>
        <v>940</v>
      </c>
      <c r="AO143" s="2">
        <f t="shared" si="114"/>
        <v>282</v>
      </c>
    </row>
    <row r="144" spans="1:41">
      <c r="A144" s="1">
        <v>142</v>
      </c>
      <c r="B144" s="153">
        <f ca="1">VLOOKUP(A144,装备基础值!$A$5:$L$154,12,0)</f>
        <v>2656</v>
      </c>
      <c r="C144" s="153">
        <f>VLOOKUP(A144,装备强化表!$A$5:$M$154,13,0)</f>
        <v>21016</v>
      </c>
      <c r="D144" s="1">
        <f ca="1" t="shared" si="97"/>
        <v>23672</v>
      </c>
      <c r="E144" s="1">
        <f ca="1" t="shared" si="95"/>
        <v>3320</v>
      </c>
      <c r="F144" s="1">
        <f t="shared" si="81"/>
        <v>26270</v>
      </c>
      <c r="G144" s="1">
        <f ca="1" t="shared" si="82"/>
        <v>29590</v>
      </c>
      <c r="H144" s="1">
        <f ca="1" t="shared" si="98"/>
        <v>4116</v>
      </c>
      <c r="I144" s="1">
        <f t="shared" si="98"/>
        <v>32574</v>
      </c>
      <c r="J144" s="1">
        <f ca="1" t="shared" si="98"/>
        <v>36691</v>
      </c>
      <c r="K144" s="1">
        <f ca="1" t="shared" si="99"/>
        <v>5179</v>
      </c>
      <c r="L144" s="1">
        <f t="shared" si="99"/>
        <v>40981</v>
      </c>
      <c r="M144" s="1">
        <f ca="1" t="shared" si="99"/>
        <v>46160</v>
      </c>
      <c r="N144" s="111">
        <f ca="1" t="shared" si="100"/>
        <v>6640</v>
      </c>
      <c r="O144" s="111">
        <f t="shared" si="100"/>
        <v>52540</v>
      </c>
      <c r="P144" s="111">
        <f ca="1" t="shared" si="100"/>
        <v>59180</v>
      </c>
      <c r="Q144" s="117">
        <f ca="1" t="shared" si="101"/>
        <v>8499</v>
      </c>
      <c r="R144" s="117">
        <f t="shared" si="102"/>
        <v>67251</v>
      </c>
      <c r="S144" s="117">
        <f ca="1" t="shared" si="103"/>
        <v>75750</v>
      </c>
      <c r="W144" s="1">
        <v>142</v>
      </c>
      <c r="X144" s="1">
        <f ca="1" t="shared" si="80"/>
        <v>75750</v>
      </c>
      <c r="Y144" s="1">
        <f ca="1" t="shared" si="104"/>
        <v>30300</v>
      </c>
      <c r="Z144" s="1">
        <f ca="1" t="shared" si="105"/>
        <v>45450</v>
      </c>
      <c r="AA144" s="2">
        <f ca="1" t="shared" si="106"/>
        <v>7575</v>
      </c>
      <c r="AB144" s="2">
        <f ca="1" t="shared" si="107"/>
        <v>11363</v>
      </c>
      <c r="AD144" s="2">
        <f ca="1" t="shared" si="108"/>
        <v>30700</v>
      </c>
      <c r="AE144" s="2">
        <f ca="1" t="shared" si="109"/>
        <v>7675</v>
      </c>
      <c r="AG144" s="2">
        <f ca="1" t="shared" si="96"/>
        <v>45450</v>
      </c>
      <c r="AH144" s="2">
        <f ca="1" t="shared" si="110"/>
        <v>11363</v>
      </c>
      <c r="AJ144" s="2">
        <v>142</v>
      </c>
      <c r="AK144" s="126">
        <v>142000</v>
      </c>
      <c r="AL144" s="2">
        <f t="shared" si="111"/>
        <v>14200</v>
      </c>
      <c r="AM144" s="2">
        <f t="shared" si="112"/>
        <v>3550</v>
      </c>
      <c r="AN144" s="2">
        <f t="shared" si="113"/>
        <v>946</v>
      </c>
      <c r="AO144" s="2">
        <f t="shared" si="114"/>
        <v>284</v>
      </c>
    </row>
    <row r="145" spans="1:41">
      <c r="A145" s="1">
        <v>143</v>
      </c>
      <c r="B145" s="153">
        <f ca="1">VLOOKUP(A145,装备基础值!$A$5:$L$154,12,0)</f>
        <v>2656</v>
      </c>
      <c r="C145" s="153">
        <f>VLOOKUP(A145,装备强化表!$A$5:$M$154,13,0)</f>
        <v>21164</v>
      </c>
      <c r="D145" s="1">
        <f ca="1" t="shared" si="97"/>
        <v>23820</v>
      </c>
      <c r="E145" s="1">
        <f ca="1" t="shared" si="95"/>
        <v>3320</v>
      </c>
      <c r="F145" s="1">
        <f t="shared" si="81"/>
        <v>26455</v>
      </c>
      <c r="G145" s="1">
        <f ca="1" t="shared" si="82"/>
        <v>29775</v>
      </c>
      <c r="H145" s="1">
        <f ca="1" t="shared" si="98"/>
        <v>4116</v>
      </c>
      <c r="I145" s="1">
        <f t="shared" si="98"/>
        <v>32804</v>
      </c>
      <c r="J145" s="1">
        <f ca="1" t="shared" si="98"/>
        <v>36921</v>
      </c>
      <c r="K145" s="1">
        <f ca="1" t="shared" si="99"/>
        <v>5179</v>
      </c>
      <c r="L145" s="1">
        <f t="shared" si="99"/>
        <v>41269</v>
      </c>
      <c r="M145" s="1">
        <f ca="1" t="shared" si="99"/>
        <v>46449</v>
      </c>
      <c r="N145" s="111">
        <f ca="1" t="shared" si="100"/>
        <v>6640</v>
      </c>
      <c r="O145" s="111">
        <f t="shared" si="100"/>
        <v>52910</v>
      </c>
      <c r="P145" s="111">
        <f ca="1" t="shared" si="100"/>
        <v>59550</v>
      </c>
      <c r="Q145" s="117">
        <f ca="1" t="shared" si="101"/>
        <v>8499</v>
      </c>
      <c r="R145" s="117">
        <f t="shared" si="102"/>
        <v>67724</v>
      </c>
      <c r="S145" s="117">
        <f ca="1" t="shared" si="103"/>
        <v>76224</v>
      </c>
      <c r="W145" s="1">
        <v>143</v>
      </c>
      <c r="X145" s="1">
        <f ca="1" t="shared" si="80"/>
        <v>76224</v>
      </c>
      <c r="Y145" s="1">
        <f ca="1" t="shared" si="104"/>
        <v>30490</v>
      </c>
      <c r="Z145" s="1">
        <f ca="1" t="shared" si="105"/>
        <v>45734</v>
      </c>
      <c r="AA145" s="2">
        <f ca="1" t="shared" si="106"/>
        <v>7623</v>
      </c>
      <c r="AB145" s="2">
        <f ca="1" t="shared" si="107"/>
        <v>11434</v>
      </c>
      <c r="AD145" s="2">
        <f ca="1" t="shared" si="108"/>
        <v>30890</v>
      </c>
      <c r="AE145" s="2">
        <f ca="1" t="shared" si="109"/>
        <v>7723</v>
      </c>
      <c r="AG145" s="2">
        <f ca="1" t="shared" si="96"/>
        <v>45734</v>
      </c>
      <c r="AH145" s="2">
        <f ca="1" t="shared" si="110"/>
        <v>11434</v>
      </c>
      <c r="AJ145" s="2">
        <v>143</v>
      </c>
      <c r="AK145" s="126">
        <v>143000</v>
      </c>
      <c r="AL145" s="2">
        <f t="shared" si="111"/>
        <v>14300</v>
      </c>
      <c r="AM145" s="2">
        <f t="shared" si="112"/>
        <v>3575</v>
      </c>
      <c r="AN145" s="2">
        <f t="shared" si="113"/>
        <v>953</v>
      </c>
      <c r="AO145" s="2">
        <f t="shared" si="114"/>
        <v>286</v>
      </c>
    </row>
    <row r="146" spans="1:41">
      <c r="A146" s="1">
        <v>144</v>
      </c>
      <c r="B146" s="153">
        <f ca="1">VLOOKUP(A146,装备基础值!$A$5:$L$154,12,0)</f>
        <v>2656</v>
      </c>
      <c r="C146" s="153">
        <f>VLOOKUP(A146,装备强化表!$A$5:$M$154,13,0)</f>
        <v>21312</v>
      </c>
      <c r="D146" s="1">
        <f ca="1" t="shared" si="97"/>
        <v>23968</v>
      </c>
      <c r="E146" s="1">
        <f ca="1" t="shared" si="95"/>
        <v>3320</v>
      </c>
      <c r="F146" s="1">
        <f t="shared" si="81"/>
        <v>26640</v>
      </c>
      <c r="G146" s="1">
        <f ca="1" t="shared" si="82"/>
        <v>29960</v>
      </c>
      <c r="H146" s="1">
        <f ca="1" t="shared" si="98"/>
        <v>4116</v>
      </c>
      <c r="I146" s="1">
        <f t="shared" si="98"/>
        <v>33033</v>
      </c>
      <c r="J146" s="1">
        <f ca="1" t="shared" si="98"/>
        <v>37150</v>
      </c>
      <c r="K146" s="1">
        <f ca="1" t="shared" si="99"/>
        <v>5179</v>
      </c>
      <c r="L146" s="1">
        <f t="shared" si="99"/>
        <v>41558</v>
      </c>
      <c r="M146" s="1">
        <f ca="1" t="shared" si="99"/>
        <v>46737</v>
      </c>
      <c r="N146" s="111">
        <f ca="1" t="shared" si="100"/>
        <v>6640</v>
      </c>
      <c r="O146" s="111">
        <f t="shared" si="100"/>
        <v>53280</v>
      </c>
      <c r="P146" s="111">
        <f ca="1" t="shared" si="100"/>
        <v>59920</v>
      </c>
      <c r="Q146" s="117">
        <f ca="1" t="shared" si="101"/>
        <v>8499</v>
      </c>
      <c r="R146" s="117">
        <f t="shared" si="102"/>
        <v>68198</v>
      </c>
      <c r="S146" s="117">
        <f ca="1" t="shared" si="103"/>
        <v>76697</v>
      </c>
      <c r="W146" s="1">
        <v>144</v>
      </c>
      <c r="X146" s="1">
        <f ca="1" t="shared" si="80"/>
        <v>76697</v>
      </c>
      <c r="Y146" s="1">
        <f ca="1" t="shared" si="104"/>
        <v>30679</v>
      </c>
      <c r="Z146" s="1">
        <f ca="1" t="shared" si="105"/>
        <v>46018</v>
      </c>
      <c r="AA146" s="2">
        <f ca="1" t="shared" si="106"/>
        <v>7670</v>
      </c>
      <c r="AB146" s="2">
        <f ca="1" t="shared" si="107"/>
        <v>11505</v>
      </c>
      <c r="AD146" s="2">
        <f ca="1" t="shared" si="108"/>
        <v>31079</v>
      </c>
      <c r="AE146" s="2">
        <f ca="1" t="shared" si="109"/>
        <v>7770</v>
      </c>
      <c r="AG146" s="2">
        <f ca="1" t="shared" si="96"/>
        <v>46018</v>
      </c>
      <c r="AH146" s="2">
        <f ca="1" t="shared" si="110"/>
        <v>11505</v>
      </c>
      <c r="AJ146" s="2">
        <v>144</v>
      </c>
      <c r="AK146" s="126">
        <v>144000</v>
      </c>
      <c r="AL146" s="2">
        <f t="shared" si="111"/>
        <v>14400</v>
      </c>
      <c r="AM146" s="2">
        <f t="shared" si="112"/>
        <v>3600</v>
      </c>
      <c r="AN146" s="2">
        <f t="shared" si="113"/>
        <v>960</v>
      </c>
      <c r="AO146" s="2">
        <f t="shared" si="114"/>
        <v>288</v>
      </c>
    </row>
    <row r="147" spans="1:41">
      <c r="A147" s="1">
        <v>145</v>
      </c>
      <c r="B147" s="153">
        <f ca="1">VLOOKUP(A147,装备基础值!$A$5:$L$154,12,0)</f>
        <v>2751</v>
      </c>
      <c r="C147" s="153">
        <f>VLOOKUP(A147,装备强化表!$A$5:$M$154,13,0)</f>
        <v>21460</v>
      </c>
      <c r="D147" s="1">
        <f ca="1" t="shared" si="97"/>
        <v>24211</v>
      </c>
      <c r="E147" s="1">
        <f ca="1" t="shared" si="95"/>
        <v>3438</v>
      </c>
      <c r="F147" s="1">
        <f t="shared" si="81"/>
        <v>26825</v>
      </c>
      <c r="G147" s="1">
        <f ca="1" t="shared" si="82"/>
        <v>30263</v>
      </c>
      <c r="H147" s="1">
        <f ca="1" t="shared" si="98"/>
        <v>4264</v>
      </c>
      <c r="I147" s="1">
        <f t="shared" si="98"/>
        <v>33263</v>
      </c>
      <c r="J147" s="1">
        <f ca="1" t="shared" si="98"/>
        <v>37527</v>
      </c>
      <c r="K147" s="1">
        <f ca="1" t="shared" si="99"/>
        <v>5364</v>
      </c>
      <c r="L147" s="1">
        <f t="shared" si="99"/>
        <v>41847</v>
      </c>
      <c r="M147" s="1">
        <f ca="1" t="shared" si="99"/>
        <v>47211</v>
      </c>
      <c r="N147" s="111">
        <f ca="1" t="shared" si="100"/>
        <v>6877</v>
      </c>
      <c r="O147" s="111">
        <f t="shared" si="100"/>
        <v>53650</v>
      </c>
      <c r="P147" s="111">
        <f ca="1" t="shared" si="100"/>
        <v>60527</v>
      </c>
      <c r="Q147" s="117">
        <f ca="1" t="shared" si="101"/>
        <v>8803</v>
      </c>
      <c r="R147" s="117">
        <f t="shared" si="102"/>
        <v>68672</v>
      </c>
      <c r="S147" s="117">
        <f ca="1" t="shared" si="103"/>
        <v>77475</v>
      </c>
      <c r="W147" s="1">
        <v>145</v>
      </c>
      <c r="X147" s="1">
        <f ca="1" t="shared" si="80"/>
        <v>77475</v>
      </c>
      <c r="Y147" s="1">
        <f ca="1" t="shared" si="104"/>
        <v>30990</v>
      </c>
      <c r="Z147" s="1">
        <f ca="1" t="shared" si="105"/>
        <v>46485</v>
      </c>
      <c r="AA147" s="2">
        <f ca="1" t="shared" si="106"/>
        <v>7748</v>
      </c>
      <c r="AB147" s="2">
        <f ca="1" t="shared" si="107"/>
        <v>11621</v>
      </c>
      <c r="AD147" s="2">
        <f ca="1" t="shared" si="108"/>
        <v>31390</v>
      </c>
      <c r="AE147" s="2">
        <f ca="1" t="shared" si="109"/>
        <v>7848</v>
      </c>
      <c r="AG147" s="2">
        <f ca="1" t="shared" si="96"/>
        <v>46485</v>
      </c>
      <c r="AH147" s="2">
        <f ca="1" t="shared" si="110"/>
        <v>11621</v>
      </c>
      <c r="AJ147" s="2">
        <v>145</v>
      </c>
      <c r="AK147" s="126">
        <v>145000</v>
      </c>
      <c r="AL147" s="2">
        <f t="shared" si="111"/>
        <v>14500</v>
      </c>
      <c r="AM147" s="2">
        <f t="shared" si="112"/>
        <v>3625</v>
      </c>
      <c r="AN147" s="2">
        <f t="shared" si="113"/>
        <v>966</v>
      </c>
      <c r="AO147" s="2">
        <f t="shared" si="114"/>
        <v>290</v>
      </c>
    </row>
    <row r="148" spans="1:41">
      <c r="A148" s="1">
        <v>146</v>
      </c>
      <c r="B148" s="153">
        <f ca="1">VLOOKUP(A148,装备基础值!$A$5:$L$154,12,0)</f>
        <v>2751</v>
      </c>
      <c r="C148" s="153">
        <f>VLOOKUP(A148,装备强化表!$A$5:$M$154,13,0)</f>
        <v>21608</v>
      </c>
      <c r="D148" s="1">
        <f ca="1" t="shared" si="97"/>
        <v>24359</v>
      </c>
      <c r="E148" s="1">
        <f ca="1" t="shared" si="95"/>
        <v>3438</v>
      </c>
      <c r="F148" s="1">
        <f t="shared" si="81"/>
        <v>27010</v>
      </c>
      <c r="G148" s="1">
        <f ca="1" t="shared" si="82"/>
        <v>30448</v>
      </c>
      <c r="H148" s="1">
        <f ca="1" t="shared" si="98"/>
        <v>4264</v>
      </c>
      <c r="I148" s="1">
        <f t="shared" si="98"/>
        <v>33492</v>
      </c>
      <c r="J148" s="1">
        <f ca="1" t="shared" si="98"/>
        <v>37756</v>
      </c>
      <c r="K148" s="1">
        <f ca="1" t="shared" si="99"/>
        <v>5364</v>
      </c>
      <c r="L148" s="1">
        <f t="shared" si="99"/>
        <v>42135</v>
      </c>
      <c r="M148" s="1">
        <f ca="1" t="shared" si="99"/>
        <v>47500</v>
      </c>
      <c r="N148" s="111">
        <f ca="1" t="shared" si="100"/>
        <v>6877</v>
      </c>
      <c r="O148" s="111">
        <f t="shared" si="100"/>
        <v>54020</v>
      </c>
      <c r="P148" s="111">
        <f ca="1" t="shared" si="100"/>
        <v>60897</v>
      </c>
      <c r="Q148" s="117">
        <f ca="1" t="shared" si="101"/>
        <v>8803</v>
      </c>
      <c r="R148" s="117">
        <f t="shared" si="102"/>
        <v>69145</v>
      </c>
      <c r="S148" s="117">
        <f ca="1" t="shared" si="103"/>
        <v>77948</v>
      </c>
      <c r="W148" s="1">
        <v>146</v>
      </c>
      <c r="X148" s="1">
        <f ca="1" t="shared" si="80"/>
        <v>77948</v>
      </c>
      <c r="Y148" s="1">
        <f ca="1" t="shared" si="104"/>
        <v>31179</v>
      </c>
      <c r="Z148" s="1">
        <f ca="1" t="shared" si="105"/>
        <v>46769</v>
      </c>
      <c r="AA148" s="2">
        <f ca="1" t="shared" si="106"/>
        <v>7795</v>
      </c>
      <c r="AB148" s="2">
        <f ca="1" t="shared" si="107"/>
        <v>11692</v>
      </c>
      <c r="AD148" s="2">
        <f ca="1" t="shared" si="108"/>
        <v>31579</v>
      </c>
      <c r="AE148" s="2">
        <f ca="1" t="shared" si="109"/>
        <v>7895</v>
      </c>
      <c r="AG148" s="2">
        <f ca="1" t="shared" si="96"/>
        <v>46769</v>
      </c>
      <c r="AH148" s="2">
        <f ca="1" t="shared" si="110"/>
        <v>11692</v>
      </c>
      <c r="AJ148" s="2">
        <v>146</v>
      </c>
      <c r="AK148" s="126">
        <v>146000</v>
      </c>
      <c r="AL148" s="2">
        <f t="shared" si="111"/>
        <v>14600</v>
      </c>
      <c r="AM148" s="2">
        <f t="shared" si="112"/>
        <v>3650</v>
      </c>
      <c r="AN148" s="2">
        <f t="shared" si="113"/>
        <v>973</v>
      </c>
      <c r="AO148" s="2">
        <f t="shared" si="114"/>
        <v>292</v>
      </c>
    </row>
    <row r="149" spans="1:41">
      <c r="A149" s="1">
        <v>147</v>
      </c>
      <c r="B149" s="153">
        <f ca="1">VLOOKUP(A149,装备基础值!$A$5:$L$154,12,0)</f>
        <v>2751</v>
      </c>
      <c r="C149" s="153">
        <f>VLOOKUP(A149,装备强化表!$A$5:$M$154,13,0)</f>
        <v>21756</v>
      </c>
      <c r="D149" s="1">
        <f ca="1" t="shared" si="97"/>
        <v>24507</v>
      </c>
      <c r="E149" s="1">
        <f ca="1" t="shared" si="95"/>
        <v>3438</v>
      </c>
      <c r="F149" s="1">
        <f t="shared" si="81"/>
        <v>27195</v>
      </c>
      <c r="G149" s="1">
        <f ca="1" t="shared" si="82"/>
        <v>30633</v>
      </c>
      <c r="H149" s="1">
        <f ca="1" t="shared" si="98"/>
        <v>4264</v>
      </c>
      <c r="I149" s="1">
        <f t="shared" si="98"/>
        <v>33721</v>
      </c>
      <c r="J149" s="1">
        <f ca="1" t="shared" si="98"/>
        <v>37985</v>
      </c>
      <c r="K149" s="1">
        <f ca="1" t="shared" si="99"/>
        <v>5364</v>
      </c>
      <c r="L149" s="1">
        <f t="shared" si="99"/>
        <v>42424</v>
      </c>
      <c r="M149" s="1">
        <f ca="1" t="shared" si="99"/>
        <v>47788</v>
      </c>
      <c r="N149" s="111">
        <f ca="1" t="shared" si="100"/>
        <v>6877</v>
      </c>
      <c r="O149" s="111">
        <f t="shared" si="100"/>
        <v>54390</v>
      </c>
      <c r="P149" s="111">
        <f ca="1" t="shared" si="100"/>
        <v>61267</v>
      </c>
      <c r="Q149" s="117">
        <f ca="1" t="shared" si="101"/>
        <v>8803</v>
      </c>
      <c r="R149" s="117">
        <f t="shared" si="102"/>
        <v>69619</v>
      </c>
      <c r="S149" s="117">
        <f ca="1" t="shared" si="103"/>
        <v>78422</v>
      </c>
      <c r="W149" s="1">
        <v>147</v>
      </c>
      <c r="X149" s="1">
        <f ca="1" t="shared" si="80"/>
        <v>78422</v>
      </c>
      <c r="Y149" s="1">
        <f ca="1" t="shared" si="104"/>
        <v>31369</v>
      </c>
      <c r="Z149" s="1">
        <f ca="1" t="shared" si="105"/>
        <v>47053</v>
      </c>
      <c r="AA149" s="2">
        <f ca="1" t="shared" si="106"/>
        <v>7842</v>
      </c>
      <c r="AB149" s="2">
        <f ca="1" t="shared" si="107"/>
        <v>11763</v>
      </c>
      <c r="AD149" s="2">
        <f ca="1" t="shared" si="108"/>
        <v>31769</v>
      </c>
      <c r="AE149" s="2">
        <f ca="1" t="shared" si="109"/>
        <v>7942</v>
      </c>
      <c r="AG149" s="2">
        <f ca="1" t="shared" si="96"/>
        <v>47053</v>
      </c>
      <c r="AH149" s="2">
        <f ca="1" t="shared" si="110"/>
        <v>11763</v>
      </c>
      <c r="AJ149" s="2">
        <v>147</v>
      </c>
      <c r="AK149" s="126">
        <v>147000</v>
      </c>
      <c r="AL149" s="2">
        <f t="shared" si="111"/>
        <v>14700</v>
      </c>
      <c r="AM149" s="2">
        <f t="shared" si="112"/>
        <v>3675</v>
      </c>
      <c r="AN149" s="2">
        <f t="shared" si="113"/>
        <v>980</v>
      </c>
      <c r="AO149" s="2">
        <f t="shared" si="114"/>
        <v>294</v>
      </c>
    </row>
    <row r="150" spans="1:41">
      <c r="A150" s="1">
        <v>148</v>
      </c>
      <c r="B150" s="153">
        <f ca="1">VLOOKUP(A150,装备基础值!$A$5:$L$154,12,0)</f>
        <v>2751</v>
      </c>
      <c r="C150" s="153">
        <f>VLOOKUP(A150,装备强化表!$A$5:$M$154,13,0)</f>
        <v>21904</v>
      </c>
      <c r="D150" s="1">
        <f ca="1" t="shared" si="97"/>
        <v>24655</v>
      </c>
      <c r="E150" s="1">
        <f ca="1" t="shared" si="95"/>
        <v>3438</v>
      </c>
      <c r="F150" s="1">
        <f t="shared" si="81"/>
        <v>27380</v>
      </c>
      <c r="G150" s="1">
        <f ca="1" t="shared" si="82"/>
        <v>30818</v>
      </c>
      <c r="H150" s="1">
        <f ca="1" t="shared" si="98"/>
        <v>4264</v>
      </c>
      <c r="I150" s="1">
        <f t="shared" si="98"/>
        <v>33951</v>
      </c>
      <c r="J150" s="1">
        <f ca="1" t="shared" si="98"/>
        <v>38215</v>
      </c>
      <c r="K150" s="1">
        <f ca="1" t="shared" si="99"/>
        <v>5364</v>
      </c>
      <c r="L150" s="1">
        <f t="shared" si="99"/>
        <v>42712</v>
      </c>
      <c r="M150" s="1">
        <f ca="1" t="shared" si="99"/>
        <v>48077</v>
      </c>
      <c r="N150" s="111">
        <f ca="1" t="shared" si="100"/>
        <v>6877</v>
      </c>
      <c r="O150" s="111">
        <f t="shared" si="100"/>
        <v>54760</v>
      </c>
      <c r="P150" s="111">
        <f ca="1" t="shared" si="100"/>
        <v>61637</v>
      </c>
      <c r="Q150" s="117">
        <f ca="1" t="shared" si="101"/>
        <v>8803</v>
      </c>
      <c r="R150" s="117">
        <f t="shared" si="102"/>
        <v>70092</v>
      </c>
      <c r="S150" s="117">
        <f ca="1" t="shared" si="103"/>
        <v>78896</v>
      </c>
      <c r="W150" s="1">
        <v>148</v>
      </c>
      <c r="X150" s="1">
        <f ca="1" t="shared" si="80"/>
        <v>78896</v>
      </c>
      <c r="Y150" s="1">
        <f ca="1" t="shared" si="104"/>
        <v>31558</v>
      </c>
      <c r="Z150" s="1">
        <f ca="1" t="shared" si="105"/>
        <v>47338</v>
      </c>
      <c r="AA150" s="2">
        <f ca="1" t="shared" si="106"/>
        <v>7890</v>
      </c>
      <c r="AB150" s="2">
        <f ca="1" t="shared" si="107"/>
        <v>11835</v>
      </c>
      <c r="AD150" s="2">
        <f ca="1" t="shared" si="108"/>
        <v>31958</v>
      </c>
      <c r="AE150" s="2">
        <f ca="1" t="shared" si="109"/>
        <v>7990</v>
      </c>
      <c r="AG150" s="2">
        <f ca="1" t="shared" si="96"/>
        <v>47338</v>
      </c>
      <c r="AH150" s="2">
        <f ca="1" t="shared" si="110"/>
        <v>11835</v>
      </c>
      <c r="AJ150" s="2">
        <v>148</v>
      </c>
      <c r="AK150" s="126">
        <v>148000</v>
      </c>
      <c r="AL150" s="2">
        <f t="shared" si="111"/>
        <v>14800</v>
      </c>
      <c r="AM150" s="2">
        <f t="shared" si="112"/>
        <v>3700</v>
      </c>
      <c r="AN150" s="2">
        <f t="shared" si="113"/>
        <v>986</v>
      </c>
      <c r="AO150" s="2">
        <f t="shared" si="114"/>
        <v>296</v>
      </c>
    </row>
    <row r="151" spans="1:41">
      <c r="A151" s="1">
        <v>149</v>
      </c>
      <c r="B151" s="153">
        <f ca="1">VLOOKUP(A151,装备基础值!$A$5:$L$154,12,0)</f>
        <v>2751</v>
      </c>
      <c r="C151" s="153">
        <f>VLOOKUP(A151,装备强化表!$A$5:$M$154,13,0)</f>
        <v>22052</v>
      </c>
      <c r="D151" s="1">
        <f ca="1" t="shared" si="97"/>
        <v>24803</v>
      </c>
      <c r="E151" s="1">
        <f ca="1" t="shared" si="95"/>
        <v>3438</v>
      </c>
      <c r="F151" s="1">
        <f t="shared" si="81"/>
        <v>27565</v>
      </c>
      <c r="G151" s="1">
        <f ca="1" t="shared" si="82"/>
        <v>31003</v>
      </c>
      <c r="H151" s="1">
        <f ca="1" t="shared" si="98"/>
        <v>4264</v>
      </c>
      <c r="I151" s="1">
        <f t="shared" si="98"/>
        <v>34180</v>
      </c>
      <c r="J151" s="1">
        <f ca="1" t="shared" si="98"/>
        <v>38444</v>
      </c>
      <c r="K151" s="1">
        <f ca="1" t="shared" si="99"/>
        <v>5364</v>
      </c>
      <c r="L151" s="1">
        <f t="shared" si="99"/>
        <v>43001</v>
      </c>
      <c r="M151" s="1">
        <f ca="1" t="shared" si="99"/>
        <v>48365</v>
      </c>
      <c r="N151" s="111">
        <f ca="1" t="shared" si="100"/>
        <v>6877</v>
      </c>
      <c r="O151" s="111">
        <f t="shared" si="100"/>
        <v>55130</v>
      </c>
      <c r="P151" s="111">
        <f ca="1" t="shared" si="100"/>
        <v>62007</v>
      </c>
      <c r="Q151" s="117">
        <f ca="1" t="shared" si="101"/>
        <v>8803</v>
      </c>
      <c r="R151" s="117">
        <f t="shared" si="102"/>
        <v>70566</v>
      </c>
      <c r="S151" s="117">
        <f ca="1" t="shared" si="103"/>
        <v>79369</v>
      </c>
      <c r="W151" s="1">
        <v>149</v>
      </c>
      <c r="X151" s="1">
        <f ca="1" t="shared" ref="X151:X152" si="115">S151</f>
        <v>79369</v>
      </c>
      <c r="Y151" s="1">
        <f ca="1" t="shared" si="104"/>
        <v>31748</v>
      </c>
      <c r="Z151" s="1">
        <f ca="1" t="shared" si="105"/>
        <v>47621</v>
      </c>
      <c r="AA151" s="2">
        <f ca="1" t="shared" si="106"/>
        <v>7937</v>
      </c>
      <c r="AB151" s="2">
        <f ca="1" t="shared" si="107"/>
        <v>11905</v>
      </c>
      <c r="AD151" s="2">
        <f ca="1" t="shared" si="108"/>
        <v>32148</v>
      </c>
      <c r="AE151" s="2">
        <f ca="1" t="shared" si="109"/>
        <v>8037</v>
      </c>
      <c r="AG151" s="2">
        <f ca="1" t="shared" si="96"/>
        <v>47621</v>
      </c>
      <c r="AH151" s="2">
        <f ca="1" t="shared" si="110"/>
        <v>11905</v>
      </c>
      <c r="AJ151" s="2">
        <v>149</v>
      </c>
      <c r="AK151" s="126">
        <v>149000</v>
      </c>
      <c r="AL151" s="2">
        <f t="shared" si="111"/>
        <v>14900</v>
      </c>
      <c r="AM151" s="2">
        <f t="shared" si="112"/>
        <v>3725</v>
      </c>
      <c r="AN151" s="2">
        <f t="shared" si="113"/>
        <v>993</v>
      </c>
      <c r="AO151" s="2">
        <f t="shared" si="114"/>
        <v>298</v>
      </c>
    </row>
    <row r="152" spans="1:41">
      <c r="A152" s="1">
        <v>150</v>
      </c>
      <c r="B152" s="153">
        <f ca="1">VLOOKUP(A152,装备基础值!$A$5:$L$154,12,0)</f>
        <v>2846</v>
      </c>
      <c r="C152" s="153">
        <f>VLOOKUP(A152,装备强化表!$A$5:$M$154,13,0)</f>
        <v>22200</v>
      </c>
      <c r="D152" s="1">
        <f ca="1" t="shared" si="97"/>
        <v>25046</v>
      </c>
      <c r="E152" s="1">
        <f ca="1" t="shared" si="95"/>
        <v>3557</v>
      </c>
      <c r="F152" s="1">
        <f t="shared" si="81"/>
        <v>27750</v>
      </c>
      <c r="G152" s="1">
        <f ca="1" t="shared" si="82"/>
        <v>31307</v>
      </c>
      <c r="H152" s="1">
        <f ca="1" t="shared" si="98"/>
        <v>4411</v>
      </c>
      <c r="I152" s="1">
        <f t="shared" si="98"/>
        <v>34410</v>
      </c>
      <c r="J152" s="1">
        <f ca="1" t="shared" si="98"/>
        <v>38821</v>
      </c>
      <c r="K152" s="1">
        <f ca="1" t="shared" si="99"/>
        <v>5549</v>
      </c>
      <c r="L152" s="1">
        <f t="shared" si="99"/>
        <v>43290</v>
      </c>
      <c r="M152" s="1">
        <f ca="1" t="shared" si="99"/>
        <v>48839</v>
      </c>
      <c r="N152" s="111">
        <f ca="1" t="shared" si="100"/>
        <v>7115</v>
      </c>
      <c r="O152" s="111">
        <f t="shared" si="100"/>
        <v>55500</v>
      </c>
      <c r="P152" s="111">
        <f ca="1" t="shared" si="100"/>
        <v>62615</v>
      </c>
      <c r="Q152" s="117">
        <f ca="1" t="shared" si="101"/>
        <v>9107</v>
      </c>
      <c r="R152" s="117">
        <f t="shared" si="102"/>
        <v>71040</v>
      </c>
      <c r="S152" s="117">
        <f ca="1" t="shared" si="103"/>
        <v>80147</v>
      </c>
      <c r="W152" s="1">
        <v>150</v>
      </c>
      <c r="X152" s="1">
        <f ca="1" t="shared" si="115"/>
        <v>80147</v>
      </c>
      <c r="Y152" s="1">
        <f ca="1" t="shared" si="104"/>
        <v>32059</v>
      </c>
      <c r="Z152" s="1">
        <f ca="1" t="shared" si="105"/>
        <v>48088</v>
      </c>
      <c r="AA152" s="2">
        <f ca="1" t="shared" si="106"/>
        <v>8015</v>
      </c>
      <c r="AB152" s="2">
        <f ca="1" t="shared" si="107"/>
        <v>12022</v>
      </c>
      <c r="AD152" s="2">
        <f ca="1" t="shared" si="108"/>
        <v>32459</v>
      </c>
      <c r="AE152" s="2">
        <f ca="1" t="shared" si="109"/>
        <v>8115</v>
      </c>
      <c r="AG152" s="2">
        <f ca="1" t="shared" si="96"/>
        <v>48088</v>
      </c>
      <c r="AH152" s="2">
        <f ca="1" t="shared" si="110"/>
        <v>12022</v>
      </c>
      <c r="AJ152" s="2">
        <v>150</v>
      </c>
      <c r="AK152" s="126">
        <v>150000</v>
      </c>
      <c r="AL152" s="2">
        <f t="shared" si="111"/>
        <v>15000</v>
      </c>
      <c r="AM152" s="2">
        <f t="shared" si="112"/>
        <v>3750</v>
      </c>
      <c r="AN152" s="2">
        <f t="shared" si="113"/>
        <v>1000</v>
      </c>
      <c r="AO152" s="2">
        <f t="shared" si="114"/>
        <v>300</v>
      </c>
    </row>
  </sheetData>
  <mergeCells count="12">
    <mergeCell ref="B1:D1"/>
    <mergeCell ref="E1:G1"/>
    <mergeCell ref="H1:J1"/>
    <mergeCell ref="K1:M1"/>
    <mergeCell ref="N1:P1"/>
    <mergeCell ref="Q1:S1"/>
    <mergeCell ref="AA1:AB1"/>
    <mergeCell ref="A1:A2"/>
    <mergeCell ref="W1:W2"/>
    <mergeCell ref="X1:X2"/>
    <mergeCell ref="AJ1:AJ2"/>
    <mergeCell ref="AK1:AK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M306"/>
  <sheetViews>
    <sheetView topLeftCell="J1" workbookViewId="0">
      <selection activeCell="T28" sqref="T28"/>
    </sheetView>
  </sheetViews>
  <sheetFormatPr defaultColWidth="9" defaultRowHeight="13.5"/>
  <cols>
    <col min="14" max="14" width="3.125" customWidth="1"/>
    <col min="27" max="27" width="3.5" customWidth="1"/>
    <col min="40" max="40" width="3.625" customWidth="1"/>
    <col min="53" max="53" width="3.25833333333333" customWidth="1"/>
    <col min="66" max="66" width="3.75833333333333" customWidth="1"/>
    <col min="79" max="79" width="4.75833333333333" customWidth="1"/>
  </cols>
  <sheetData>
    <row r="1" ht="16.5" spans="1:91">
      <c r="A1" s="78" t="s">
        <v>258</v>
      </c>
      <c r="B1" s="79" t="s">
        <v>259</v>
      </c>
      <c r="C1" s="80"/>
      <c r="D1" s="80"/>
      <c r="E1" s="80"/>
      <c r="F1" s="80"/>
      <c r="G1" s="80"/>
      <c r="H1" s="81"/>
      <c r="I1" s="79" t="s">
        <v>260</v>
      </c>
      <c r="J1" s="81"/>
      <c r="K1" s="79" t="s">
        <v>261</v>
      </c>
      <c r="L1" s="81"/>
      <c r="M1" s="78" t="s">
        <v>262</v>
      </c>
      <c r="O1" s="87" t="s">
        <v>263</v>
      </c>
      <c r="P1" s="88" t="s">
        <v>259</v>
      </c>
      <c r="Q1" s="91"/>
      <c r="R1" s="91"/>
      <c r="S1" s="91"/>
      <c r="T1" s="91"/>
      <c r="U1" s="92"/>
      <c r="V1" s="88" t="s">
        <v>260</v>
      </c>
      <c r="W1" s="92"/>
      <c r="X1" s="88" t="s">
        <v>261</v>
      </c>
      <c r="Y1" s="92"/>
      <c r="Z1" s="87" t="s">
        <v>262</v>
      </c>
      <c r="AB1" s="93" t="s">
        <v>264</v>
      </c>
      <c r="AC1" s="94" t="s">
        <v>259</v>
      </c>
      <c r="AD1" s="95"/>
      <c r="AE1" s="95"/>
      <c r="AF1" s="95"/>
      <c r="AG1" s="95"/>
      <c r="AH1" s="98"/>
      <c r="AI1" s="94" t="s">
        <v>260</v>
      </c>
      <c r="AJ1" s="98"/>
      <c r="AK1" s="94" t="s">
        <v>261</v>
      </c>
      <c r="AL1" s="98"/>
      <c r="AM1" s="93" t="s">
        <v>262</v>
      </c>
      <c r="AO1" s="99" t="s">
        <v>265</v>
      </c>
      <c r="AP1" s="100" t="s">
        <v>259</v>
      </c>
      <c r="AQ1" s="101"/>
      <c r="AR1" s="101"/>
      <c r="AS1" s="101"/>
      <c r="AT1" s="101"/>
      <c r="AU1" s="102"/>
      <c r="AV1" s="100" t="s">
        <v>260</v>
      </c>
      <c r="AW1" s="102"/>
      <c r="AX1" s="100" t="s">
        <v>261</v>
      </c>
      <c r="AY1" s="102"/>
      <c r="AZ1" s="99" t="s">
        <v>262</v>
      </c>
      <c r="BB1" s="105" t="s">
        <v>266</v>
      </c>
      <c r="BC1" s="106" t="s">
        <v>259</v>
      </c>
      <c r="BD1" s="107"/>
      <c r="BE1" s="107"/>
      <c r="BF1" s="107"/>
      <c r="BG1" s="107"/>
      <c r="BH1" s="110"/>
      <c r="BI1" s="106" t="s">
        <v>260</v>
      </c>
      <c r="BJ1" s="110"/>
      <c r="BK1" s="106" t="s">
        <v>261</v>
      </c>
      <c r="BL1" s="110"/>
      <c r="BM1" s="105" t="s">
        <v>262</v>
      </c>
      <c r="BO1" s="111" t="s">
        <v>267</v>
      </c>
      <c r="BP1" s="112" t="s">
        <v>259</v>
      </c>
      <c r="BQ1" s="113"/>
      <c r="BR1" s="113"/>
      <c r="BS1" s="113"/>
      <c r="BT1" s="113"/>
      <c r="BU1" s="116"/>
      <c r="BV1" s="112" t="s">
        <v>260</v>
      </c>
      <c r="BW1" s="116"/>
      <c r="BX1" s="112" t="s">
        <v>261</v>
      </c>
      <c r="BY1" s="116"/>
      <c r="BZ1" s="111" t="s">
        <v>262</v>
      </c>
      <c r="CB1" s="117" t="s">
        <v>268</v>
      </c>
      <c r="CC1" s="120" t="s">
        <v>259</v>
      </c>
      <c r="CD1" s="121"/>
      <c r="CE1" s="121"/>
      <c r="CF1" s="121"/>
      <c r="CG1" s="121"/>
      <c r="CH1" s="122"/>
      <c r="CI1" s="120" t="s">
        <v>260</v>
      </c>
      <c r="CJ1" s="122"/>
      <c r="CK1" s="120" t="s">
        <v>261</v>
      </c>
      <c r="CL1" s="122"/>
      <c r="CM1" s="117" t="s">
        <v>262</v>
      </c>
    </row>
    <row r="2" ht="16.5" spans="1:91">
      <c r="A2" s="78">
        <v>1</v>
      </c>
      <c r="B2" s="79">
        <v>1.5</v>
      </c>
      <c r="C2" s="80"/>
      <c r="D2" s="80"/>
      <c r="E2" s="80"/>
      <c r="F2" s="80"/>
      <c r="G2" s="80"/>
      <c r="H2" s="81"/>
      <c r="I2" s="79">
        <v>1</v>
      </c>
      <c r="J2" s="81"/>
      <c r="K2" s="79">
        <v>1</v>
      </c>
      <c r="L2" s="81"/>
      <c r="M2" s="78">
        <v>30</v>
      </c>
      <c r="O2" s="87">
        <v>1.25</v>
      </c>
      <c r="P2" s="88">
        <v>1.5</v>
      </c>
      <c r="Q2" s="91"/>
      <c r="R2" s="91"/>
      <c r="S2" s="91"/>
      <c r="T2" s="91"/>
      <c r="U2" s="92"/>
      <c r="V2" s="88">
        <v>1</v>
      </c>
      <c r="W2" s="92"/>
      <c r="X2" s="88">
        <v>1</v>
      </c>
      <c r="Y2" s="92"/>
      <c r="Z2" s="87">
        <v>10</v>
      </c>
      <c r="AB2" s="93">
        <v>1.55</v>
      </c>
      <c r="AC2" s="94">
        <v>1.5</v>
      </c>
      <c r="AD2" s="95"/>
      <c r="AE2" s="95"/>
      <c r="AF2" s="95"/>
      <c r="AG2" s="95"/>
      <c r="AH2" s="98"/>
      <c r="AI2" s="94">
        <v>1</v>
      </c>
      <c r="AJ2" s="98"/>
      <c r="AK2" s="94">
        <v>1</v>
      </c>
      <c r="AL2" s="98"/>
      <c r="AM2" s="93">
        <v>10</v>
      </c>
      <c r="AO2" s="99">
        <v>1.95</v>
      </c>
      <c r="AP2" s="100">
        <v>1.5</v>
      </c>
      <c r="AQ2" s="101"/>
      <c r="AR2" s="101"/>
      <c r="AS2" s="101"/>
      <c r="AT2" s="101"/>
      <c r="AU2" s="102"/>
      <c r="AV2" s="100">
        <v>1</v>
      </c>
      <c r="AW2" s="102"/>
      <c r="AX2" s="100">
        <v>1</v>
      </c>
      <c r="AY2" s="102"/>
      <c r="AZ2" s="99">
        <v>10</v>
      </c>
      <c r="BB2" s="105">
        <v>2.5</v>
      </c>
      <c r="BC2" s="106">
        <v>1.5</v>
      </c>
      <c r="BD2" s="107"/>
      <c r="BE2" s="107"/>
      <c r="BF2" s="107"/>
      <c r="BG2" s="107"/>
      <c r="BH2" s="110"/>
      <c r="BI2" s="106">
        <v>1</v>
      </c>
      <c r="BJ2" s="110"/>
      <c r="BK2" s="106">
        <v>1</v>
      </c>
      <c r="BL2" s="110"/>
      <c r="BM2" s="105">
        <v>10</v>
      </c>
      <c r="BO2" s="111">
        <v>3.2</v>
      </c>
      <c r="BP2" s="112">
        <v>1.5</v>
      </c>
      <c r="BQ2" s="113"/>
      <c r="BR2" s="113"/>
      <c r="BS2" s="113"/>
      <c r="BT2" s="113"/>
      <c r="BU2" s="116"/>
      <c r="BV2" s="112">
        <v>1</v>
      </c>
      <c r="BW2" s="116"/>
      <c r="BX2" s="112">
        <v>1</v>
      </c>
      <c r="BY2" s="116"/>
      <c r="BZ2" s="111">
        <v>10</v>
      </c>
      <c r="CB2" s="117">
        <v>4.2</v>
      </c>
      <c r="CC2" s="120">
        <v>1.5</v>
      </c>
      <c r="CD2" s="121"/>
      <c r="CE2" s="121"/>
      <c r="CF2" s="121"/>
      <c r="CG2" s="121"/>
      <c r="CH2" s="122"/>
      <c r="CI2" s="120">
        <v>1</v>
      </c>
      <c r="CJ2" s="122"/>
      <c r="CK2" s="120">
        <v>1</v>
      </c>
      <c r="CL2" s="122"/>
      <c r="CM2" s="117">
        <v>10</v>
      </c>
    </row>
    <row r="3" ht="16.5" spans="1:91">
      <c r="A3" s="82" t="s">
        <v>269</v>
      </c>
      <c r="B3" s="79" t="s">
        <v>14</v>
      </c>
      <c r="C3" s="81"/>
      <c r="D3" s="78" t="s">
        <v>15</v>
      </c>
      <c r="E3" s="78" t="s">
        <v>270</v>
      </c>
      <c r="F3" s="78" t="s">
        <v>271</v>
      </c>
      <c r="G3" s="78" t="s">
        <v>272</v>
      </c>
      <c r="H3" s="78" t="s">
        <v>273</v>
      </c>
      <c r="I3" s="78" t="s">
        <v>274</v>
      </c>
      <c r="J3" s="78" t="s">
        <v>21</v>
      </c>
      <c r="K3" s="78" t="s">
        <v>275</v>
      </c>
      <c r="L3" s="78" t="s">
        <v>23</v>
      </c>
      <c r="M3" s="82" t="s">
        <v>24</v>
      </c>
      <c r="O3" s="89" t="s">
        <v>269</v>
      </c>
      <c r="P3" s="88" t="s">
        <v>14</v>
      </c>
      <c r="Q3" s="87" t="s">
        <v>15</v>
      </c>
      <c r="R3" s="87" t="s">
        <v>270</v>
      </c>
      <c r="S3" s="87" t="s">
        <v>271</v>
      </c>
      <c r="T3" s="87" t="s">
        <v>272</v>
      </c>
      <c r="U3" s="87" t="s">
        <v>273</v>
      </c>
      <c r="V3" s="87" t="s">
        <v>274</v>
      </c>
      <c r="W3" s="87" t="s">
        <v>21</v>
      </c>
      <c r="X3" s="87" t="s">
        <v>275</v>
      </c>
      <c r="Y3" s="87" t="s">
        <v>23</v>
      </c>
      <c r="Z3" s="89" t="s">
        <v>24</v>
      </c>
      <c r="AB3" s="96" t="s">
        <v>269</v>
      </c>
      <c r="AC3" s="94" t="s">
        <v>14</v>
      </c>
      <c r="AD3" s="93" t="s">
        <v>15</v>
      </c>
      <c r="AE3" s="93" t="s">
        <v>270</v>
      </c>
      <c r="AF3" s="93" t="s">
        <v>271</v>
      </c>
      <c r="AG3" s="93" t="s">
        <v>272</v>
      </c>
      <c r="AH3" s="93" t="s">
        <v>273</v>
      </c>
      <c r="AI3" s="93" t="s">
        <v>274</v>
      </c>
      <c r="AJ3" s="93" t="s">
        <v>21</v>
      </c>
      <c r="AK3" s="93" t="s">
        <v>275</v>
      </c>
      <c r="AL3" s="93" t="s">
        <v>23</v>
      </c>
      <c r="AM3" s="96" t="s">
        <v>24</v>
      </c>
      <c r="AO3" s="103" t="s">
        <v>269</v>
      </c>
      <c r="AP3" s="100" t="s">
        <v>14</v>
      </c>
      <c r="AQ3" s="99" t="s">
        <v>15</v>
      </c>
      <c r="AR3" s="99" t="s">
        <v>270</v>
      </c>
      <c r="AS3" s="99" t="s">
        <v>271</v>
      </c>
      <c r="AT3" s="99" t="s">
        <v>272</v>
      </c>
      <c r="AU3" s="99" t="s">
        <v>273</v>
      </c>
      <c r="AV3" s="99" t="s">
        <v>274</v>
      </c>
      <c r="AW3" s="99" t="s">
        <v>21</v>
      </c>
      <c r="AX3" s="99" t="s">
        <v>275</v>
      </c>
      <c r="AY3" s="99" t="s">
        <v>23</v>
      </c>
      <c r="AZ3" s="103" t="s">
        <v>24</v>
      </c>
      <c r="BB3" s="108" t="s">
        <v>269</v>
      </c>
      <c r="BC3" s="106" t="s">
        <v>14</v>
      </c>
      <c r="BD3" s="105" t="s">
        <v>15</v>
      </c>
      <c r="BE3" s="105" t="s">
        <v>270</v>
      </c>
      <c r="BF3" s="105" t="s">
        <v>271</v>
      </c>
      <c r="BG3" s="105" t="s">
        <v>272</v>
      </c>
      <c r="BH3" s="105" t="s">
        <v>273</v>
      </c>
      <c r="BI3" s="105" t="s">
        <v>274</v>
      </c>
      <c r="BJ3" s="105" t="s">
        <v>21</v>
      </c>
      <c r="BK3" s="105" t="s">
        <v>275</v>
      </c>
      <c r="BL3" s="105" t="s">
        <v>23</v>
      </c>
      <c r="BM3" s="108" t="s">
        <v>24</v>
      </c>
      <c r="BO3" s="114" t="s">
        <v>269</v>
      </c>
      <c r="BP3" s="112" t="s">
        <v>14</v>
      </c>
      <c r="BQ3" s="111" t="s">
        <v>15</v>
      </c>
      <c r="BR3" s="111" t="s">
        <v>270</v>
      </c>
      <c r="BS3" s="111" t="s">
        <v>271</v>
      </c>
      <c r="BT3" s="111" t="s">
        <v>272</v>
      </c>
      <c r="BU3" s="111" t="s">
        <v>273</v>
      </c>
      <c r="BV3" s="111" t="s">
        <v>274</v>
      </c>
      <c r="BW3" s="111" t="s">
        <v>21</v>
      </c>
      <c r="BX3" s="111" t="s">
        <v>275</v>
      </c>
      <c r="BY3" s="111" t="s">
        <v>23</v>
      </c>
      <c r="BZ3" s="114" t="s">
        <v>24</v>
      </c>
      <c r="CB3" s="118" t="s">
        <v>269</v>
      </c>
      <c r="CC3" s="120" t="s">
        <v>14</v>
      </c>
      <c r="CD3" s="117" t="s">
        <v>15</v>
      </c>
      <c r="CE3" s="117" t="s">
        <v>270</v>
      </c>
      <c r="CF3" s="117" t="s">
        <v>271</v>
      </c>
      <c r="CG3" s="117" t="s">
        <v>272</v>
      </c>
      <c r="CH3" s="117" t="s">
        <v>273</v>
      </c>
      <c r="CI3" s="117" t="s">
        <v>274</v>
      </c>
      <c r="CJ3" s="117" t="s">
        <v>21</v>
      </c>
      <c r="CK3" s="117" t="s">
        <v>275</v>
      </c>
      <c r="CL3" s="117" t="s">
        <v>23</v>
      </c>
      <c r="CM3" s="118" t="s">
        <v>24</v>
      </c>
    </row>
    <row r="4" ht="16.5" spans="1:91">
      <c r="A4" s="83"/>
      <c r="B4" s="78">
        <v>1</v>
      </c>
      <c r="C4" s="84" t="s">
        <v>297</v>
      </c>
      <c r="D4" s="78">
        <v>0.7</v>
      </c>
      <c r="E4" s="78">
        <v>0.5</v>
      </c>
      <c r="F4" s="78">
        <v>0.5</v>
      </c>
      <c r="G4" s="78">
        <v>0.5</v>
      </c>
      <c r="H4" s="78">
        <v>0.5</v>
      </c>
      <c r="I4" s="78">
        <v>0.7</v>
      </c>
      <c r="J4" s="78">
        <v>0.3</v>
      </c>
      <c r="K4" s="78">
        <v>0.6</v>
      </c>
      <c r="L4" s="78">
        <v>0.4</v>
      </c>
      <c r="M4" s="83"/>
      <c r="O4" s="90"/>
      <c r="P4" s="87">
        <v>1</v>
      </c>
      <c r="Q4" s="87">
        <f>D4</f>
        <v>0.7</v>
      </c>
      <c r="R4" s="87">
        <f t="shared" ref="R4:Y4" si="0">E4</f>
        <v>0.5</v>
      </c>
      <c r="S4" s="87">
        <f t="shared" si="0"/>
        <v>0.5</v>
      </c>
      <c r="T4" s="87">
        <f t="shared" si="0"/>
        <v>0.5</v>
      </c>
      <c r="U4" s="87">
        <f t="shared" si="0"/>
        <v>0.5</v>
      </c>
      <c r="V4" s="87">
        <f t="shared" si="0"/>
        <v>0.7</v>
      </c>
      <c r="W4" s="87">
        <f t="shared" si="0"/>
        <v>0.3</v>
      </c>
      <c r="X4" s="87">
        <f t="shared" si="0"/>
        <v>0.6</v>
      </c>
      <c r="Y4" s="87">
        <f t="shared" si="0"/>
        <v>0.4</v>
      </c>
      <c r="Z4" s="90"/>
      <c r="AB4" s="97"/>
      <c r="AC4" s="93">
        <v>1</v>
      </c>
      <c r="AD4" s="93">
        <f>D4</f>
        <v>0.7</v>
      </c>
      <c r="AE4" s="93">
        <f t="shared" ref="AE4:AL4" si="1">E4</f>
        <v>0.5</v>
      </c>
      <c r="AF4" s="93">
        <f t="shared" si="1"/>
        <v>0.5</v>
      </c>
      <c r="AG4" s="93">
        <f t="shared" si="1"/>
        <v>0.5</v>
      </c>
      <c r="AH4" s="93">
        <f t="shared" si="1"/>
        <v>0.5</v>
      </c>
      <c r="AI4" s="93">
        <f t="shared" si="1"/>
        <v>0.7</v>
      </c>
      <c r="AJ4" s="93">
        <f t="shared" si="1"/>
        <v>0.3</v>
      </c>
      <c r="AK4" s="93">
        <f t="shared" si="1"/>
        <v>0.6</v>
      </c>
      <c r="AL4" s="93">
        <f t="shared" si="1"/>
        <v>0.4</v>
      </c>
      <c r="AM4" s="97"/>
      <c r="AO4" s="104"/>
      <c r="AP4" s="99">
        <v>1</v>
      </c>
      <c r="AQ4" s="99">
        <f>D4</f>
        <v>0.7</v>
      </c>
      <c r="AR4" s="99">
        <f t="shared" ref="AR4:AY4" si="2">E4</f>
        <v>0.5</v>
      </c>
      <c r="AS4" s="99">
        <f t="shared" si="2"/>
        <v>0.5</v>
      </c>
      <c r="AT4" s="99">
        <f t="shared" si="2"/>
        <v>0.5</v>
      </c>
      <c r="AU4" s="99">
        <f t="shared" si="2"/>
        <v>0.5</v>
      </c>
      <c r="AV4" s="99">
        <f t="shared" si="2"/>
        <v>0.7</v>
      </c>
      <c r="AW4" s="99">
        <f t="shared" si="2"/>
        <v>0.3</v>
      </c>
      <c r="AX4" s="99">
        <f t="shared" si="2"/>
        <v>0.6</v>
      </c>
      <c r="AY4" s="99">
        <f t="shared" si="2"/>
        <v>0.4</v>
      </c>
      <c r="AZ4" s="104"/>
      <c r="BB4" s="109"/>
      <c r="BC4" s="105">
        <v>1</v>
      </c>
      <c r="BD4" s="105">
        <f>D4</f>
        <v>0.7</v>
      </c>
      <c r="BE4" s="105">
        <f t="shared" ref="BE4:BL4" si="3">E4</f>
        <v>0.5</v>
      </c>
      <c r="BF4" s="105">
        <f t="shared" si="3"/>
        <v>0.5</v>
      </c>
      <c r="BG4" s="105">
        <f t="shared" si="3"/>
        <v>0.5</v>
      </c>
      <c r="BH4" s="105">
        <f t="shared" si="3"/>
        <v>0.5</v>
      </c>
      <c r="BI4" s="105">
        <f t="shared" si="3"/>
        <v>0.7</v>
      </c>
      <c r="BJ4" s="105">
        <f t="shared" si="3"/>
        <v>0.3</v>
      </c>
      <c r="BK4" s="105">
        <f t="shared" si="3"/>
        <v>0.6</v>
      </c>
      <c r="BL4" s="105">
        <f t="shared" si="3"/>
        <v>0.4</v>
      </c>
      <c r="BM4" s="109"/>
      <c r="BO4" s="115"/>
      <c r="BP4" s="111">
        <v>1</v>
      </c>
      <c r="BQ4" s="111">
        <f t="shared" ref="BQ4:BY4" si="4">Q4</f>
        <v>0.7</v>
      </c>
      <c r="BR4" s="111">
        <f t="shared" si="4"/>
        <v>0.5</v>
      </c>
      <c r="BS4" s="111">
        <f t="shared" si="4"/>
        <v>0.5</v>
      </c>
      <c r="BT4" s="111">
        <f t="shared" si="4"/>
        <v>0.5</v>
      </c>
      <c r="BU4" s="111">
        <f t="shared" si="4"/>
        <v>0.5</v>
      </c>
      <c r="BV4" s="111">
        <f t="shared" si="4"/>
        <v>0.7</v>
      </c>
      <c r="BW4" s="111">
        <f t="shared" si="4"/>
        <v>0.3</v>
      </c>
      <c r="BX4" s="111">
        <f t="shared" si="4"/>
        <v>0.6</v>
      </c>
      <c r="BY4" s="111">
        <f t="shared" si="4"/>
        <v>0.4</v>
      </c>
      <c r="BZ4" s="115"/>
      <c r="CB4" s="119"/>
      <c r="CC4" s="117">
        <v>1</v>
      </c>
      <c r="CD4" s="117">
        <f t="shared" ref="CD4:CL4" si="5">AD4</f>
        <v>0.7</v>
      </c>
      <c r="CE4" s="117">
        <f t="shared" si="5"/>
        <v>0.5</v>
      </c>
      <c r="CF4" s="117">
        <f t="shared" si="5"/>
        <v>0.5</v>
      </c>
      <c r="CG4" s="117">
        <f t="shared" si="5"/>
        <v>0.5</v>
      </c>
      <c r="CH4" s="117">
        <f t="shared" si="5"/>
        <v>0.5</v>
      </c>
      <c r="CI4" s="117">
        <f t="shared" si="5"/>
        <v>0.7</v>
      </c>
      <c r="CJ4" s="117">
        <f t="shared" si="5"/>
        <v>0.3</v>
      </c>
      <c r="CK4" s="117">
        <f t="shared" si="5"/>
        <v>0.6</v>
      </c>
      <c r="CL4" s="117">
        <f t="shared" si="5"/>
        <v>0.4</v>
      </c>
      <c r="CM4" s="119"/>
    </row>
    <row r="5" ht="16.5" spans="1:91">
      <c r="A5" s="78">
        <v>1</v>
      </c>
      <c r="B5" s="78">
        <v>2</v>
      </c>
      <c r="C5" s="85"/>
      <c r="D5" s="78">
        <f>ROUND(B5/$B$4*$D$4,0)</f>
        <v>1</v>
      </c>
      <c r="E5" s="78">
        <f>ROUND(B5/$B$4*$E$4,0)</f>
        <v>1</v>
      </c>
      <c r="F5" s="78">
        <f>ROUND(B5/$B$4*$F$4,0)</f>
        <v>1</v>
      </c>
      <c r="G5" s="78">
        <f>ROUND(B5/$B$4*$G$4,0)</f>
        <v>1</v>
      </c>
      <c r="H5" s="78">
        <f>ROUND(B5/$B$4*$H$4,0)</f>
        <v>1</v>
      </c>
      <c r="I5" s="78">
        <f>ROUND(B5*($B$4+$D$4+$E$4+$F$4+$G$4+$H$4)/$B$2*$I$2*$I$4,0)</f>
        <v>3</v>
      </c>
      <c r="J5" s="78">
        <f>ROUND(I5/$I$4*$J$4,0)</f>
        <v>1</v>
      </c>
      <c r="K5" s="78">
        <f>ROUND(B5*($B$4+$D$4+$E$4+$F$4+$G$4+$H$4)/$B$2*$K$2*$K$4,0)</f>
        <v>3</v>
      </c>
      <c r="L5" s="78">
        <f>ROUND(K5/$K$4*$L$4,0)</f>
        <v>2</v>
      </c>
      <c r="M5" s="78">
        <f>ROUND(B5*($B$4+$D$4+$E$4+$F$4+$G$4+$H$4)/$B$2*$M$2,0)</f>
        <v>148</v>
      </c>
      <c r="O5" s="87">
        <v>1</v>
      </c>
      <c r="P5" s="87">
        <f>ROUND(B5/$A$2*$O$2,0)</f>
        <v>3</v>
      </c>
      <c r="Q5" s="87">
        <f>ROUND(D5/$A$2*$O$2,0)</f>
        <v>1</v>
      </c>
      <c r="R5" s="87">
        <f t="shared" ref="R5:U5" si="6">ROUND(E5/$A$2*$O$2,0)</f>
        <v>1</v>
      </c>
      <c r="S5" s="87">
        <f t="shared" si="6"/>
        <v>1</v>
      </c>
      <c r="T5" s="87">
        <f t="shared" si="6"/>
        <v>1</v>
      </c>
      <c r="U5" s="87">
        <f t="shared" si="6"/>
        <v>1</v>
      </c>
      <c r="V5" s="87">
        <f>ROUND(I5/$A$2*$O$2,0)</f>
        <v>4</v>
      </c>
      <c r="W5" s="87">
        <f t="shared" ref="W5" si="7">ROUND(J5/$A$2*$O$2,0)</f>
        <v>1</v>
      </c>
      <c r="X5" s="87">
        <f t="shared" ref="X5" si="8">ROUND(K5/$A$2*$O$2,0)</f>
        <v>4</v>
      </c>
      <c r="Y5" s="87">
        <f t="shared" ref="Y5" si="9">ROUND(L5/$A$2*$O$2,0)</f>
        <v>3</v>
      </c>
      <c r="Z5" s="87">
        <f t="shared" ref="Z5" si="10">ROUND(M5/$A$2*$O$2,0)</f>
        <v>185</v>
      </c>
      <c r="AB5" s="93">
        <v>1</v>
      </c>
      <c r="AC5" s="93">
        <f>ROUND(P5/$O$2*$AB$2,0)</f>
        <v>4</v>
      </c>
      <c r="AD5" s="93">
        <f t="shared" ref="AD5:AM5" si="11">ROUND(Q5/$O$2*$AB$2,0)</f>
        <v>1</v>
      </c>
      <c r="AE5" s="93">
        <f t="shared" si="11"/>
        <v>1</v>
      </c>
      <c r="AF5" s="93">
        <f t="shared" si="11"/>
        <v>1</v>
      </c>
      <c r="AG5" s="93">
        <f t="shared" si="11"/>
        <v>1</v>
      </c>
      <c r="AH5" s="93">
        <f t="shared" si="11"/>
        <v>1</v>
      </c>
      <c r="AI5" s="93">
        <f t="shared" si="11"/>
        <v>5</v>
      </c>
      <c r="AJ5" s="93">
        <f t="shared" si="11"/>
        <v>1</v>
      </c>
      <c r="AK5" s="93">
        <f t="shared" si="11"/>
        <v>5</v>
      </c>
      <c r="AL5" s="93">
        <f t="shared" si="11"/>
        <v>4</v>
      </c>
      <c r="AM5" s="93">
        <f t="shared" si="11"/>
        <v>229</v>
      </c>
      <c r="AO5" s="99">
        <v>1</v>
      </c>
      <c r="AP5" s="99">
        <f>ROUND(AC5/$AB$2*$AO$2,0)</f>
        <v>5</v>
      </c>
      <c r="AQ5" s="99">
        <f t="shared" ref="AQ5:AZ5" si="12">ROUND(AD5/$AB$2*$AO$2,0)</f>
        <v>1</v>
      </c>
      <c r="AR5" s="99">
        <f t="shared" si="12"/>
        <v>1</v>
      </c>
      <c r="AS5" s="99">
        <f t="shared" si="12"/>
        <v>1</v>
      </c>
      <c r="AT5" s="99">
        <f t="shared" si="12"/>
        <v>1</v>
      </c>
      <c r="AU5" s="99">
        <f t="shared" si="12"/>
        <v>1</v>
      </c>
      <c r="AV5" s="99">
        <f t="shared" si="12"/>
        <v>6</v>
      </c>
      <c r="AW5" s="99">
        <f t="shared" si="12"/>
        <v>1</v>
      </c>
      <c r="AX5" s="99">
        <f t="shared" si="12"/>
        <v>6</v>
      </c>
      <c r="AY5" s="99">
        <f t="shared" si="12"/>
        <v>5</v>
      </c>
      <c r="AZ5" s="99">
        <f t="shared" si="12"/>
        <v>288</v>
      </c>
      <c r="BB5" s="105">
        <v>1</v>
      </c>
      <c r="BC5" s="105">
        <f>ROUND(AP5/$AO$2*$BB$2,0)</f>
        <v>6</v>
      </c>
      <c r="BD5" s="105">
        <f t="shared" ref="BD5:BM5" si="13">ROUND(AQ5/$AO$2*$BB$2,0)</f>
        <v>1</v>
      </c>
      <c r="BE5" s="105">
        <f t="shared" si="13"/>
        <v>1</v>
      </c>
      <c r="BF5" s="105">
        <f t="shared" si="13"/>
        <v>1</v>
      </c>
      <c r="BG5" s="105">
        <f t="shared" si="13"/>
        <v>1</v>
      </c>
      <c r="BH5" s="105">
        <f t="shared" si="13"/>
        <v>1</v>
      </c>
      <c r="BI5" s="105">
        <f t="shared" si="13"/>
        <v>8</v>
      </c>
      <c r="BJ5" s="105">
        <f t="shared" si="13"/>
        <v>1</v>
      </c>
      <c r="BK5" s="105">
        <f t="shared" si="13"/>
        <v>8</v>
      </c>
      <c r="BL5" s="105">
        <f t="shared" si="13"/>
        <v>6</v>
      </c>
      <c r="BM5" s="105">
        <f t="shared" si="13"/>
        <v>369</v>
      </c>
      <c r="BO5" s="111">
        <v>1</v>
      </c>
      <c r="BP5" s="111">
        <f>ROUND(BC5/$BB$2*$BO$2,0)</f>
        <v>8</v>
      </c>
      <c r="BQ5" s="111">
        <f t="shared" ref="BQ5:BZ5" si="14">ROUND(BD5/$BB$2*$BO$2,0)</f>
        <v>1</v>
      </c>
      <c r="BR5" s="111">
        <f t="shared" si="14"/>
        <v>1</v>
      </c>
      <c r="BS5" s="111">
        <f t="shared" si="14"/>
        <v>1</v>
      </c>
      <c r="BT5" s="111">
        <f t="shared" si="14"/>
        <v>1</v>
      </c>
      <c r="BU5" s="111">
        <f t="shared" si="14"/>
        <v>1</v>
      </c>
      <c r="BV5" s="111">
        <f t="shared" si="14"/>
        <v>10</v>
      </c>
      <c r="BW5" s="111">
        <f t="shared" si="14"/>
        <v>1</v>
      </c>
      <c r="BX5" s="111">
        <f t="shared" si="14"/>
        <v>10</v>
      </c>
      <c r="BY5" s="111">
        <f t="shared" si="14"/>
        <v>8</v>
      </c>
      <c r="BZ5" s="111">
        <f t="shared" si="14"/>
        <v>472</v>
      </c>
      <c r="CB5" s="117">
        <v>1</v>
      </c>
      <c r="CC5" s="117">
        <f>ROUND(BP5/$BO$2*$CB$2,0)</f>
        <v>11</v>
      </c>
      <c r="CD5" s="117">
        <f t="shared" ref="CD5:CM5" si="15">ROUND(BQ5/$BO$2*$CB$2,0)</f>
        <v>1</v>
      </c>
      <c r="CE5" s="117">
        <f t="shared" si="15"/>
        <v>1</v>
      </c>
      <c r="CF5" s="117">
        <f t="shared" si="15"/>
        <v>1</v>
      </c>
      <c r="CG5" s="117">
        <f t="shared" si="15"/>
        <v>1</v>
      </c>
      <c r="CH5" s="117">
        <f t="shared" si="15"/>
        <v>1</v>
      </c>
      <c r="CI5" s="117">
        <f t="shared" si="15"/>
        <v>13</v>
      </c>
      <c r="CJ5" s="117">
        <f t="shared" si="15"/>
        <v>1</v>
      </c>
      <c r="CK5" s="117">
        <f t="shared" si="15"/>
        <v>13</v>
      </c>
      <c r="CL5" s="117">
        <f t="shared" si="15"/>
        <v>11</v>
      </c>
      <c r="CM5" s="117">
        <f t="shared" si="15"/>
        <v>620</v>
      </c>
    </row>
    <row r="6" ht="16.5" spans="1:91">
      <c r="A6" s="78">
        <v>2</v>
      </c>
      <c r="B6" s="78">
        <f>ROUND(B5+C6,0)</f>
        <v>4</v>
      </c>
      <c r="C6" s="86">
        <v>1.5</v>
      </c>
      <c r="D6" s="78">
        <f t="shared" ref="D6:D69" si="16">ROUND(B6/$B$4*$D$4,0)</f>
        <v>3</v>
      </c>
      <c r="E6" s="78">
        <f t="shared" ref="E6:E69" si="17">ROUND(B6/$B$4*$E$4,0)</f>
        <v>2</v>
      </c>
      <c r="F6" s="78">
        <f t="shared" ref="F6:F69" si="18">ROUND(B6/$B$4*$F$4,0)</f>
        <v>2</v>
      </c>
      <c r="G6" s="78">
        <f t="shared" ref="G6:G69" si="19">ROUND(B6/$B$4*$G$4,0)</f>
        <v>2</v>
      </c>
      <c r="H6" s="78">
        <f t="shared" ref="H6:H69" si="20">ROUND(B6/$B$4*$H$4,0)</f>
        <v>2</v>
      </c>
      <c r="I6" s="78">
        <f t="shared" ref="I6:I69" si="21">ROUND(B6*($B$4+$D$4+$E$4+$F$4+$G$4+$H$4)/$B$2*$I$2*$I$4,0)</f>
        <v>7</v>
      </c>
      <c r="J6" s="78">
        <f t="shared" ref="J6:J69" si="22">ROUND(I6/$I$4*$J$4,0)</f>
        <v>3</v>
      </c>
      <c r="K6" s="78">
        <f t="shared" ref="K6:K69" si="23">ROUND(B6*($B$4+$D$4+$E$4+$F$4+$G$4+$H$4)/$B$2*$K$2*$K$4,0)</f>
        <v>6</v>
      </c>
      <c r="L6" s="78">
        <f t="shared" ref="L6:L69" si="24">ROUND(K6/$K$4*$L$4,0)</f>
        <v>4</v>
      </c>
      <c r="M6" s="78">
        <f t="shared" ref="M6:M69" si="25">ROUND(B6*($B$4+$D$4+$E$4+$F$4+$G$4+$H$4)/$B$2*$M$2,0)</f>
        <v>296</v>
      </c>
      <c r="O6" s="87">
        <v>2</v>
      </c>
      <c r="P6" s="87">
        <f t="shared" ref="P6:P69" si="26">ROUND(B6/$A$2*$O$2,0)</f>
        <v>5</v>
      </c>
      <c r="Q6" s="87">
        <f t="shared" ref="Q6:Q69" si="27">ROUND(D6/$A$2*$O$2,0)</f>
        <v>4</v>
      </c>
      <c r="R6" s="87">
        <f t="shared" ref="R6:R69" si="28">ROUND(E6/$A$2*$O$2,0)</f>
        <v>3</v>
      </c>
      <c r="S6" s="87">
        <f t="shared" ref="S6:S69" si="29">ROUND(F6/$A$2*$O$2,0)</f>
        <v>3</v>
      </c>
      <c r="T6" s="87">
        <f t="shared" ref="T6:T69" si="30">ROUND(G6/$A$2*$O$2,0)</f>
        <v>3</v>
      </c>
      <c r="U6" s="87">
        <f t="shared" ref="U6:U69" si="31">ROUND(H6/$A$2*$O$2,0)</f>
        <v>3</v>
      </c>
      <c r="V6" s="87">
        <f t="shared" ref="V6:V69" si="32">ROUND(I6/$A$2*$O$2,0)</f>
        <v>9</v>
      </c>
      <c r="W6" s="87">
        <f t="shared" ref="W6:W69" si="33">ROUND(J6/$A$2*$O$2,0)</f>
        <v>4</v>
      </c>
      <c r="X6" s="87">
        <f t="shared" ref="X6:X69" si="34">ROUND(K6/$A$2*$O$2,0)</f>
        <v>8</v>
      </c>
      <c r="Y6" s="87">
        <f t="shared" ref="Y6:Y69" si="35">ROUND(L6/$A$2*$O$2,0)</f>
        <v>5</v>
      </c>
      <c r="Z6" s="87">
        <f t="shared" ref="Z6:Z69" si="36">ROUND(M6/$A$2*$O$2,0)</f>
        <v>370</v>
      </c>
      <c r="AB6" s="93">
        <v>2</v>
      </c>
      <c r="AC6" s="93">
        <f t="shared" ref="AC6:AC69" si="37">ROUND(P6/$O$2*$AB$2,0)</f>
        <v>6</v>
      </c>
      <c r="AD6" s="93">
        <f t="shared" ref="AD6:AD69" si="38">ROUND(Q6/$O$2*$AB$2,0)</f>
        <v>5</v>
      </c>
      <c r="AE6" s="93">
        <f t="shared" ref="AE6:AE69" si="39">ROUND(R6/$O$2*$AB$2,0)</f>
        <v>4</v>
      </c>
      <c r="AF6" s="93">
        <f t="shared" ref="AF6:AF69" si="40">ROUND(S6/$O$2*$AB$2,0)</f>
        <v>4</v>
      </c>
      <c r="AG6" s="93">
        <f t="shared" ref="AG6:AG69" si="41">ROUND(T6/$O$2*$AB$2,0)</f>
        <v>4</v>
      </c>
      <c r="AH6" s="93">
        <f t="shared" ref="AH6:AH69" si="42">ROUND(U6/$O$2*$AB$2,0)</f>
        <v>4</v>
      </c>
      <c r="AI6" s="93">
        <f t="shared" ref="AI6:AI69" si="43">ROUND(V6/$O$2*$AB$2,0)</f>
        <v>11</v>
      </c>
      <c r="AJ6" s="93">
        <f t="shared" ref="AJ6:AJ69" si="44">ROUND(W6/$O$2*$AB$2,0)</f>
        <v>5</v>
      </c>
      <c r="AK6" s="93">
        <f t="shared" ref="AK6:AK69" si="45">ROUND(X6/$O$2*$AB$2,0)</f>
        <v>10</v>
      </c>
      <c r="AL6" s="93">
        <f t="shared" ref="AL6:AL69" si="46">ROUND(Y6/$O$2*$AB$2,0)</f>
        <v>6</v>
      </c>
      <c r="AM6" s="93">
        <f t="shared" ref="AM6:AM69" si="47">ROUND(Z6/$O$2*$AB$2,0)</f>
        <v>459</v>
      </c>
      <c r="AO6" s="99">
        <v>2</v>
      </c>
      <c r="AP6" s="99">
        <f t="shared" ref="AP6:AP69" si="48">ROUND(AC6/$AB$2*$AO$2,0)</f>
        <v>8</v>
      </c>
      <c r="AQ6" s="99">
        <f t="shared" ref="AQ6:AQ69" si="49">ROUND(AD6/$AB$2*$AO$2,0)</f>
        <v>6</v>
      </c>
      <c r="AR6" s="99">
        <f t="shared" ref="AR6:AR69" si="50">ROUND(AE6/$AB$2*$AO$2,0)</f>
        <v>5</v>
      </c>
      <c r="AS6" s="99">
        <f t="shared" ref="AS6:AS69" si="51">ROUND(AF6/$AB$2*$AO$2,0)</f>
        <v>5</v>
      </c>
      <c r="AT6" s="99">
        <f t="shared" ref="AT6:AT69" si="52">ROUND(AG6/$AB$2*$AO$2,0)</f>
        <v>5</v>
      </c>
      <c r="AU6" s="99">
        <f t="shared" ref="AU6:AU69" si="53">ROUND(AH6/$AB$2*$AO$2,0)</f>
        <v>5</v>
      </c>
      <c r="AV6" s="99">
        <f t="shared" ref="AV6:AV69" si="54">ROUND(AI6/$AB$2*$AO$2,0)</f>
        <v>14</v>
      </c>
      <c r="AW6" s="99">
        <f t="shared" ref="AW6:AW69" si="55">ROUND(AJ6/$AB$2*$AO$2,0)</f>
        <v>6</v>
      </c>
      <c r="AX6" s="99">
        <f t="shared" ref="AX6:AX69" si="56">ROUND(AK6/$AB$2*$AO$2,0)</f>
        <v>13</v>
      </c>
      <c r="AY6" s="99">
        <f t="shared" ref="AY6:AY69" si="57">ROUND(AL6/$AB$2*$AO$2,0)</f>
        <v>8</v>
      </c>
      <c r="AZ6" s="99">
        <f t="shared" ref="AZ6:AZ69" si="58">ROUND(AM6/$AB$2*$AO$2,0)</f>
        <v>577</v>
      </c>
      <c r="BB6" s="105">
        <v>2</v>
      </c>
      <c r="BC6" s="105">
        <f t="shared" ref="BC6:BC69" si="59">ROUND(AP6/$AO$2*$BB$2,0)</f>
        <v>10</v>
      </c>
      <c r="BD6" s="105">
        <f t="shared" ref="BD6:BD69" si="60">ROUND(AQ6/$AO$2*$BB$2,0)</f>
        <v>8</v>
      </c>
      <c r="BE6" s="105">
        <f t="shared" ref="BE6:BE69" si="61">ROUND(AR6/$AO$2*$BB$2,0)</f>
        <v>6</v>
      </c>
      <c r="BF6" s="105">
        <f t="shared" ref="BF6:BF69" si="62">ROUND(AS6/$AO$2*$BB$2,0)</f>
        <v>6</v>
      </c>
      <c r="BG6" s="105">
        <f t="shared" ref="BG6:BG69" si="63">ROUND(AT6/$AO$2*$BB$2,0)</f>
        <v>6</v>
      </c>
      <c r="BH6" s="105">
        <f t="shared" ref="BH6:BH69" si="64">ROUND(AU6/$AO$2*$BB$2,0)</f>
        <v>6</v>
      </c>
      <c r="BI6" s="105">
        <f t="shared" ref="BI6:BI69" si="65">ROUND(AV6/$AO$2*$BB$2,0)</f>
        <v>18</v>
      </c>
      <c r="BJ6" s="105">
        <f t="shared" ref="BJ6:BJ69" si="66">ROUND(AW6/$AO$2*$BB$2,0)</f>
        <v>8</v>
      </c>
      <c r="BK6" s="105">
        <f t="shared" ref="BK6:BK69" si="67">ROUND(AX6/$AO$2*$BB$2,0)</f>
        <v>17</v>
      </c>
      <c r="BL6" s="105">
        <f t="shared" ref="BL6:BL69" si="68">ROUND(AY6/$AO$2*$BB$2,0)</f>
        <v>10</v>
      </c>
      <c r="BM6" s="105">
        <f t="shared" ref="BM6:BM69" si="69">ROUND(AZ6/$AO$2*$BB$2,0)</f>
        <v>740</v>
      </c>
      <c r="BO6" s="111">
        <v>2</v>
      </c>
      <c r="BP6" s="111">
        <f t="shared" ref="BP6:BP37" si="70">ROUND(BC6/$BB$2*$BO$2,0)</f>
        <v>13</v>
      </c>
      <c r="BQ6" s="111">
        <f t="shared" ref="BQ6:BQ37" si="71">ROUND(BD6/$BB$2*$BO$2,0)</f>
        <v>10</v>
      </c>
      <c r="BR6" s="111">
        <f t="shared" ref="BR6:BR37" si="72">ROUND(BE6/$BB$2*$BO$2,0)</f>
        <v>8</v>
      </c>
      <c r="BS6" s="111">
        <f t="shared" ref="BS6:BS37" si="73">ROUND(BF6/$BB$2*$BO$2,0)</f>
        <v>8</v>
      </c>
      <c r="BT6" s="111">
        <f t="shared" ref="BT6:BT37" si="74">ROUND(BG6/$BB$2*$BO$2,0)</f>
        <v>8</v>
      </c>
      <c r="BU6" s="111">
        <f t="shared" ref="BU6:BU37" si="75">ROUND(BH6/$BB$2*$BO$2,0)</f>
        <v>8</v>
      </c>
      <c r="BV6" s="111">
        <f t="shared" ref="BV6:BV37" si="76">ROUND(BI6/$BB$2*$BO$2,0)</f>
        <v>23</v>
      </c>
      <c r="BW6" s="111">
        <f t="shared" ref="BW6:BW37" si="77">ROUND(BJ6/$BB$2*$BO$2,0)</f>
        <v>10</v>
      </c>
      <c r="BX6" s="111">
        <f t="shared" ref="BX6:BX37" si="78">ROUND(BK6/$BB$2*$BO$2,0)</f>
        <v>22</v>
      </c>
      <c r="BY6" s="111">
        <f t="shared" ref="BY6:BY37" si="79">ROUND(BL6/$BB$2*$BO$2,0)</f>
        <v>13</v>
      </c>
      <c r="BZ6" s="111">
        <f t="shared" ref="BZ6:BZ37" si="80">ROUND(BM6/$BB$2*$BO$2,0)</f>
        <v>947</v>
      </c>
      <c r="CB6" s="117">
        <v>2</v>
      </c>
      <c r="CC6" s="117">
        <f t="shared" ref="CC6:CC37" si="81">ROUND(BP6/$BO$2*$CB$2,0)</f>
        <v>17</v>
      </c>
      <c r="CD6" s="117">
        <f t="shared" ref="CD6:CD37" si="82">ROUND(BQ6/$BO$2*$CB$2,0)</f>
        <v>13</v>
      </c>
      <c r="CE6" s="117">
        <f t="shared" ref="CE6:CE37" si="83">ROUND(BR6/$BO$2*$CB$2,0)</f>
        <v>11</v>
      </c>
      <c r="CF6" s="117">
        <f t="shared" ref="CF6:CF37" si="84">ROUND(BS6/$BO$2*$CB$2,0)</f>
        <v>11</v>
      </c>
      <c r="CG6" s="117">
        <f t="shared" ref="CG6:CG37" si="85">ROUND(BT6/$BO$2*$CB$2,0)</f>
        <v>11</v>
      </c>
      <c r="CH6" s="117">
        <f t="shared" ref="CH6:CH37" si="86">ROUND(BU6/$BO$2*$CB$2,0)</f>
        <v>11</v>
      </c>
      <c r="CI6" s="117">
        <f t="shared" ref="CI6:CI37" si="87">ROUND(BV6/$BO$2*$CB$2,0)</f>
        <v>30</v>
      </c>
      <c r="CJ6" s="117">
        <f t="shared" ref="CJ6:CJ37" si="88">ROUND(BW6/$BO$2*$CB$2,0)</f>
        <v>13</v>
      </c>
      <c r="CK6" s="117">
        <f t="shared" ref="CK6:CK37" si="89">ROUND(BX6/$BO$2*$CB$2,0)</f>
        <v>29</v>
      </c>
      <c r="CL6" s="117">
        <f t="shared" ref="CL6:CL37" si="90">ROUND(BY6/$BO$2*$CB$2,0)</f>
        <v>17</v>
      </c>
      <c r="CM6" s="117">
        <f t="shared" ref="CM6:CM37" si="91">ROUND(BZ6/$BO$2*$CB$2,0)</f>
        <v>1243</v>
      </c>
    </row>
    <row r="7" ht="16.5" spans="1:91">
      <c r="A7" s="78">
        <v>3</v>
      </c>
      <c r="B7" s="78">
        <f t="shared" ref="B7:B38" si="92">ROUND(B6+C7,0)</f>
        <v>6</v>
      </c>
      <c r="C7" s="86">
        <v>1.5</v>
      </c>
      <c r="D7" s="78">
        <f t="shared" si="16"/>
        <v>4</v>
      </c>
      <c r="E7" s="78">
        <f t="shared" si="17"/>
        <v>3</v>
      </c>
      <c r="F7" s="78">
        <f t="shared" si="18"/>
        <v>3</v>
      </c>
      <c r="G7" s="78">
        <f t="shared" si="19"/>
        <v>3</v>
      </c>
      <c r="H7" s="78">
        <f t="shared" si="20"/>
        <v>3</v>
      </c>
      <c r="I7" s="78">
        <f t="shared" si="21"/>
        <v>10</v>
      </c>
      <c r="J7" s="78">
        <f t="shared" si="22"/>
        <v>4</v>
      </c>
      <c r="K7" s="78">
        <f t="shared" si="23"/>
        <v>9</v>
      </c>
      <c r="L7" s="78">
        <f t="shared" si="24"/>
        <v>6</v>
      </c>
      <c r="M7" s="78">
        <f t="shared" si="25"/>
        <v>444</v>
      </c>
      <c r="O7" s="87">
        <v>3</v>
      </c>
      <c r="P7" s="87">
        <f t="shared" si="26"/>
        <v>8</v>
      </c>
      <c r="Q7" s="87">
        <f t="shared" si="27"/>
        <v>5</v>
      </c>
      <c r="R7" s="87">
        <f t="shared" si="28"/>
        <v>4</v>
      </c>
      <c r="S7" s="87">
        <f t="shared" si="29"/>
        <v>4</v>
      </c>
      <c r="T7" s="87">
        <f t="shared" si="30"/>
        <v>4</v>
      </c>
      <c r="U7" s="87">
        <f t="shared" si="31"/>
        <v>4</v>
      </c>
      <c r="V7" s="87">
        <f t="shared" si="32"/>
        <v>13</v>
      </c>
      <c r="W7" s="87">
        <f t="shared" si="33"/>
        <v>5</v>
      </c>
      <c r="X7" s="87">
        <f t="shared" si="34"/>
        <v>11</v>
      </c>
      <c r="Y7" s="87">
        <f t="shared" si="35"/>
        <v>8</v>
      </c>
      <c r="Z7" s="87">
        <f t="shared" si="36"/>
        <v>555</v>
      </c>
      <c r="AB7" s="93">
        <v>3</v>
      </c>
      <c r="AC7" s="93">
        <f t="shared" si="37"/>
        <v>10</v>
      </c>
      <c r="AD7" s="93">
        <f t="shared" si="38"/>
        <v>6</v>
      </c>
      <c r="AE7" s="93">
        <f t="shared" si="39"/>
        <v>5</v>
      </c>
      <c r="AF7" s="93">
        <f t="shared" si="40"/>
        <v>5</v>
      </c>
      <c r="AG7" s="93">
        <f t="shared" si="41"/>
        <v>5</v>
      </c>
      <c r="AH7" s="93">
        <f t="shared" si="42"/>
        <v>5</v>
      </c>
      <c r="AI7" s="93">
        <f t="shared" si="43"/>
        <v>16</v>
      </c>
      <c r="AJ7" s="93">
        <f t="shared" si="44"/>
        <v>6</v>
      </c>
      <c r="AK7" s="93">
        <f t="shared" si="45"/>
        <v>14</v>
      </c>
      <c r="AL7" s="93">
        <f t="shared" si="46"/>
        <v>10</v>
      </c>
      <c r="AM7" s="93">
        <f t="shared" si="47"/>
        <v>688</v>
      </c>
      <c r="AO7" s="99">
        <v>3</v>
      </c>
      <c r="AP7" s="99">
        <f t="shared" si="48"/>
        <v>13</v>
      </c>
      <c r="AQ7" s="99">
        <f t="shared" si="49"/>
        <v>8</v>
      </c>
      <c r="AR7" s="99">
        <f t="shared" si="50"/>
        <v>6</v>
      </c>
      <c r="AS7" s="99">
        <f t="shared" si="51"/>
        <v>6</v>
      </c>
      <c r="AT7" s="99">
        <f t="shared" si="52"/>
        <v>6</v>
      </c>
      <c r="AU7" s="99">
        <f t="shared" si="53"/>
        <v>6</v>
      </c>
      <c r="AV7" s="99">
        <f t="shared" si="54"/>
        <v>20</v>
      </c>
      <c r="AW7" s="99">
        <f t="shared" si="55"/>
        <v>8</v>
      </c>
      <c r="AX7" s="99">
        <f t="shared" si="56"/>
        <v>18</v>
      </c>
      <c r="AY7" s="99">
        <f t="shared" si="57"/>
        <v>13</v>
      </c>
      <c r="AZ7" s="99">
        <f t="shared" si="58"/>
        <v>866</v>
      </c>
      <c r="BB7" s="105">
        <v>3</v>
      </c>
      <c r="BC7" s="105">
        <f t="shared" si="59"/>
        <v>17</v>
      </c>
      <c r="BD7" s="105">
        <f t="shared" si="60"/>
        <v>10</v>
      </c>
      <c r="BE7" s="105">
        <f t="shared" si="61"/>
        <v>8</v>
      </c>
      <c r="BF7" s="105">
        <f t="shared" si="62"/>
        <v>8</v>
      </c>
      <c r="BG7" s="105">
        <f t="shared" si="63"/>
        <v>8</v>
      </c>
      <c r="BH7" s="105">
        <f t="shared" si="64"/>
        <v>8</v>
      </c>
      <c r="BI7" s="105">
        <f t="shared" si="65"/>
        <v>26</v>
      </c>
      <c r="BJ7" s="105">
        <f t="shared" si="66"/>
        <v>10</v>
      </c>
      <c r="BK7" s="105">
        <f t="shared" si="67"/>
        <v>23</v>
      </c>
      <c r="BL7" s="105">
        <f t="shared" si="68"/>
        <v>17</v>
      </c>
      <c r="BM7" s="105">
        <f t="shared" si="69"/>
        <v>1110</v>
      </c>
      <c r="BO7" s="111">
        <v>3</v>
      </c>
      <c r="BP7" s="111">
        <f t="shared" si="70"/>
        <v>22</v>
      </c>
      <c r="BQ7" s="111">
        <f t="shared" si="71"/>
        <v>13</v>
      </c>
      <c r="BR7" s="111">
        <f t="shared" si="72"/>
        <v>10</v>
      </c>
      <c r="BS7" s="111">
        <f t="shared" si="73"/>
        <v>10</v>
      </c>
      <c r="BT7" s="111">
        <f t="shared" si="74"/>
        <v>10</v>
      </c>
      <c r="BU7" s="111">
        <f t="shared" si="75"/>
        <v>10</v>
      </c>
      <c r="BV7" s="111">
        <f t="shared" si="76"/>
        <v>33</v>
      </c>
      <c r="BW7" s="111">
        <f t="shared" si="77"/>
        <v>13</v>
      </c>
      <c r="BX7" s="111">
        <f t="shared" si="78"/>
        <v>29</v>
      </c>
      <c r="BY7" s="111">
        <f t="shared" si="79"/>
        <v>22</v>
      </c>
      <c r="BZ7" s="111">
        <f t="shared" si="80"/>
        <v>1421</v>
      </c>
      <c r="CB7" s="117">
        <v>3</v>
      </c>
      <c r="CC7" s="117">
        <f t="shared" si="81"/>
        <v>29</v>
      </c>
      <c r="CD7" s="117">
        <f t="shared" si="82"/>
        <v>17</v>
      </c>
      <c r="CE7" s="117">
        <f t="shared" si="83"/>
        <v>13</v>
      </c>
      <c r="CF7" s="117">
        <f t="shared" si="84"/>
        <v>13</v>
      </c>
      <c r="CG7" s="117">
        <f t="shared" si="85"/>
        <v>13</v>
      </c>
      <c r="CH7" s="117">
        <f t="shared" si="86"/>
        <v>13</v>
      </c>
      <c r="CI7" s="117">
        <f t="shared" si="87"/>
        <v>43</v>
      </c>
      <c r="CJ7" s="117">
        <f t="shared" si="88"/>
        <v>17</v>
      </c>
      <c r="CK7" s="117">
        <f t="shared" si="89"/>
        <v>38</v>
      </c>
      <c r="CL7" s="117">
        <f t="shared" si="90"/>
        <v>29</v>
      </c>
      <c r="CM7" s="117">
        <f t="shared" si="91"/>
        <v>1865</v>
      </c>
    </row>
    <row r="8" ht="16.5" spans="1:91">
      <c r="A8" s="78">
        <v>4</v>
      </c>
      <c r="B8" s="78">
        <f t="shared" si="92"/>
        <v>8</v>
      </c>
      <c r="C8" s="86">
        <v>1.5</v>
      </c>
      <c r="D8" s="78">
        <f t="shared" si="16"/>
        <v>6</v>
      </c>
      <c r="E8" s="78">
        <f t="shared" si="17"/>
        <v>4</v>
      </c>
      <c r="F8" s="78">
        <f t="shared" si="18"/>
        <v>4</v>
      </c>
      <c r="G8" s="78">
        <f t="shared" si="19"/>
        <v>4</v>
      </c>
      <c r="H8" s="78">
        <f t="shared" si="20"/>
        <v>4</v>
      </c>
      <c r="I8" s="78">
        <f t="shared" si="21"/>
        <v>14</v>
      </c>
      <c r="J8" s="78">
        <f t="shared" si="22"/>
        <v>6</v>
      </c>
      <c r="K8" s="78">
        <f t="shared" si="23"/>
        <v>12</v>
      </c>
      <c r="L8" s="78">
        <f t="shared" si="24"/>
        <v>8</v>
      </c>
      <c r="M8" s="78">
        <f t="shared" si="25"/>
        <v>592</v>
      </c>
      <c r="O8" s="87">
        <v>4</v>
      </c>
      <c r="P8" s="87">
        <f t="shared" si="26"/>
        <v>10</v>
      </c>
      <c r="Q8" s="87">
        <f t="shared" si="27"/>
        <v>8</v>
      </c>
      <c r="R8" s="87">
        <f t="shared" si="28"/>
        <v>5</v>
      </c>
      <c r="S8" s="87">
        <f t="shared" si="29"/>
        <v>5</v>
      </c>
      <c r="T8" s="87">
        <f t="shared" si="30"/>
        <v>5</v>
      </c>
      <c r="U8" s="87">
        <f t="shared" si="31"/>
        <v>5</v>
      </c>
      <c r="V8" s="87">
        <f t="shared" si="32"/>
        <v>18</v>
      </c>
      <c r="W8" s="87">
        <f t="shared" si="33"/>
        <v>8</v>
      </c>
      <c r="X8" s="87">
        <f t="shared" si="34"/>
        <v>15</v>
      </c>
      <c r="Y8" s="87">
        <f t="shared" si="35"/>
        <v>10</v>
      </c>
      <c r="Z8" s="87">
        <f t="shared" si="36"/>
        <v>740</v>
      </c>
      <c r="AB8" s="93">
        <v>4</v>
      </c>
      <c r="AC8" s="93">
        <f t="shared" si="37"/>
        <v>12</v>
      </c>
      <c r="AD8" s="93">
        <f t="shared" si="38"/>
        <v>10</v>
      </c>
      <c r="AE8" s="93">
        <f t="shared" si="39"/>
        <v>6</v>
      </c>
      <c r="AF8" s="93">
        <f t="shared" si="40"/>
        <v>6</v>
      </c>
      <c r="AG8" s="93">
        <f t="shared" si="41"/>
        <v>6</v>
      </c>
      <c r="AH8" s="93">
        <f t="shared" si="42"/>
        <v>6</v>
      </c>
      <c r="AI8" s="93">
        <f t="shared" si="43"/>
        <v>22</v>
      </c>
      <c r="AJ8" s="93">
        <f t="shared" si="44"/>
        <v>10</v>
      </c>
      <c r="AK8" s="93">
        <f t="shared" si="45"/>
        <v>19</v>
      </c>
      <c r="AL8" s="93">
        <f t="shared" si="46"/>
        <v>12</v>
      </c>
      <c r="AM8" s="93">
        <f t="shared" si="47"/>
        <v>918</v>
      </c>
      <c r="AO8" s="99">
        <v>4</v>
      </c>
      <c r="AP8" s="99">
        <f t="shared" si="48"/>
        <v>15</v>
      </c>
      <c r="AQ8" s="99">
        <f t="shared" si="49"/>
        <v>13</v>
      </c>
      <c r="AR8" s="99">
        <f t="shared" si="50"/>
        <v>8</v>
      </c>
      <c r="AS8" s="99">
        <f t="shared" si="51"/>
        <v>8</v>
      </c>
      <c r="AT8" s="99">
        <f t="shared" si="52"/>
        <v>8</v>
      </c>
      <c r="AU8" s="99">
        <f t="shared" si="53"/>
        <v>8</v>
      </c>
      <c r="AV8" s="99">
        <f t="shared" si="54"/>
        <v>28</v>
      </c>
      <c r="AW8" s="99">
        <f t="shared" si="55"/>
        <v>13</v>
      </c>
      <c r="AX8" s="99">
        <f t="shared" si="56"/>
        <v>24</v>
      </c>
      <c r="AY8" s="99">
        <f t="shared" si="57"/>
        <v>15</v>
      </c>
      <c r="AZ8" s="99">
        <f t="shared" si="58"/>
        <v>1155</v>
      </c>
      <c r="BB8" s="105">
        <v>4</v>
      </c>
      <c r="BC8" s="105">
        <f t="shared" si="59"/>
        <v>19</v>
      </c>
      <c r="BD8" s="105">
        <f t="shared" si="60"/>
        <v>17</v>
      </c>
      <c r="BE8" s="105">
        <f t="shared" si="61"/>
        <v>10</v>
      </c>
      <c r="BF8" s="105">
        <f t="shared" si="62"/>
        <v>10</v>
      </c>
      <c r="BG8" s="105">
        <f t="shared" si="63"/>
        <v>10</v>
      </c>
      <c r="BH8" s="105">
        <f t="shared" si="64"/>
        <v>10</v>
      </c>
      <c r="BI8" s="105">
        <f t="shared" si="65"/>
        <v>36</v>
      </c>
      <c r="BJ8" s="105">
        <f t="shared" si="66"/>
        <v>17</v>
      </c>
      <c r="BK8" s="105">
        <f t="shared" si="67"/>
        <v>31</v>
      </c>
      <c r="BL8" s="105">
        <f t="shared" si="68"/>
        <v>19</v>
      </c>
      <c r="BM8" s="105">
        <f t="shared" si="69"/>
        <v>1481</v>
      </c>
      <c r="BO8" s="111">
        <v>4</v>
      </c>
      <c r="BP8" s="111">
        <f t="shared" si="70"/>
        <v>24</v>
      </c>
      <c r="BQ8" s="111">
        <f t="shared" si="71"/>
        <v>22</v>
      </c>
      <c r="BR8" s="111">
        <f t="shared" si="72"/>
        <v>13</v>
      </c>
      <c r="BS8" s="111">
        <f t="shared" si="73"/>
        <v>13</v>
      </c>
      <c r="BT8" s="111">
        <f t="shared" si="74"/>
        <v>13</v>
      </c>
      <c r="BU8" s="111">
        <f t="shared" si="75"/>
        <v>13</v>
      </c>
      <c r="BV8" s="111">
        <f t="shared" si="76"/>
        <v>46</v>
      </c>
      <c r="BW8" s="111">
        <f t="shared" si="77"/>
        <v>22</v>
      </c>
      <c r="BX8" s="111">
        <f t="shared" si="78"/>
        <v>40</v>
      </c>
      <c r="BY8" s="111">
        <f t="shared" si="79"/>
        <v>24</v>
      </c>
      <c r="BZ8" s="111">
        <f t="shared" si="80"/>
        <v>1896</v>
      </c>
      <c r="CB8" s="117">
        <v>4</v>
      </c>
      <c r="CC8" s="117">
        <f t="shared" si="81"/>
        <v>32</v>
      </c>
      <c r="CD8" s="117">
        <f t="shared" si="82"/>
        <v>29</v>
      </c>
      <c r="CE8" s="117">
        <f t="shared" si="83"/>
        <v>17</v>
      </c>
      <c r="CF8" s="117">
        <f t="shared" si="84"/>
        <v>17</v>
      </c>
      <c r="CG8" s="117">
        <f t="shared" si="85"/>
        <v>17</v>
      </c>
      <c r="CH8" s="117">
        <f t="shared" si="86"/>
        <v>17</v>
      </c>
      <c r="CI8" s="117">
        <f t="shared" si="87"/>
        <v>60</v>
      </c>
      <c r="CJ8" s="117">
        <f t="shared" si="88"/>
        <v>29</v>
      </c>
      <c r="CK8" s="117">
        <f t="shared" si="89"/>
        <v>53</v>
      </c>
      <c r="CL8" s="117">
        <f t="shared" si="90"/>
        <v>32</v>
      </c>
      <c r="CM8" s="117">
        <f t="shared" si="91"/>
        <v>2489</v>
      </c>
    </row>
    <row r="9" ht="16.5" spans="1:91">
      <c r="A9" s="78">
        <v>5</v>
      </c>
      <c r="B9" s="78">
        <f t="shared" si="92"/>
        <v>10</v>
      </c>
      <c r="C9" s="86">
        <v>1.5</v>
      </c>
      <c r="D9" s="78">
        <f t="shared" si="16"/>
        <v>7</v>
      </c>
      <c r="E9" s="78">
        <f t="shared" si="17"/>
        <v>5</v>
      </c>
      <c r="F9" s="78">
        <f t="shared" si="18"/>
        <v>5</v>
      </c>
      <c r="G9" s="78">
        <f t="shared" si="19"/>
        <v>5</v>
      </c>
      <c r="H9" s="78">
        <f t="shared" si="20"/>
        <v>5</v>
      </c>
      <c r="I9" s="78">
        <f t="shared" si="21"/>
        <v>17</v>
      </c>
      <c r="J9" s="78">
        <f t="shared" si="22"/>
        <v>7</v>
      </c>
      <c r="K9" s="78">
        <f t="shared" si="23"/>
        <v>15</v>
      </c>
      <c r="L9" s="78">
        <f t="shared" si="24"/>
        <v>10</v>
      </c>
      <c r="M9" s="78">
        <f t="shared" si="25"/>
        <v>740</v>
      </c>
      <c r="O9" s="87">
        <v>5</v>
      </c>
      <c r="P9" s="87">
        <f t="shared" si="26"/>
        <v>13</v>
      </c>
      <c r="Q9" s="87">
        <f t="shared" si="27"/>
        <v>9</v>
      </c>
      <c r="R9" s="87">
        <f t="shared" si="28"/>
        <v>6</v>
      </c>
      <c r="S9" s="87">
        <f t="shared" si="29"/>
        <v>6</v>
      </c>
      <c r="T9" s="87">
        <f t="shared" si="30"/>
        <v>6</v>
      </c>
      <c r="U9" s="87">
        <f t="shared" si="31"/>
        <v>6</v>
      </c>
      <c r="V9" s="87">
        <f t="shared" si="32"/>
        <v>21</v>
      </c>
      <c r="W9" s="87">
        <f t="shared" si="33"/>
        <v>9</v>
      </c>
      <c r="X9" s="87">
        <f t="shared" si="34"/>
        <v>19</v>
      </c>
      <c r="Y9" s="87">
        <f t="shared" si="35"/>
        <v>13</v>
      </c>
      <c r="Z9" s="87">
        <f t="shared" si="36"/>
        <v>925</v>
      </c>
      <c r="AB9" s="93">
        <v>5</v>
      </c>
      <c r="AC9" s="93">
        <f t="shared" si="37"/>
        <v>16</v>
      </c>
      <c r="AD9" s="93">
        <f t="shared" si="38"/>
        <v>11</v>
      </c>
      <c r="AE9" s="93">
        <f t="shared" si="39"/>
        <v>7</v>
      </c>
      <c r="AF9" s="93">
        <f t="shared" si="40"/>
        <v>7</v>
      </c>
      <c r="AG9" s="93">
        <f t="shared" si="41"/>
        <v>7</v>
      </c>
      <c r="AH9" s="93">
        <f t="shared" si="42"/>
        <v>7</v>
      </c>
      <c r="AI9" s="93">
        <f t="shared" si="43"/>
        <v>26</v>
      </c>
      <c r="AJ9" s="93">
        <f t="shared" si="44"/>
        <v>11</v>
      </c>
      <c r="AK9" s="93">
        <f t="shared" si="45"/>
        <v>24</v>
      </c>
      <c r="AL9" s="93">
        <f t="shared" si="46"/>
        <v>16</v>
      </c>
      <c r="AM9" s="93">
        <f t="shared" si="47"/>
        <v>1147</v>
      </c>
      <c r="AO9" s="99">
        <v>5</v>
      </c>
      <c r="AP9" s="99">
        <f t="shared" si="48"/>
        <v>20</v>
      </c>
      <c r="AQ9" s="99">
        <f t="shared" si="49"/>
        <v>14</v>
      </c>
      <c r="AR9" s="99">
        <f t="shared" si="50"/>
        <v>9</v>
      </c>
      <c r="AS9" s="99">
        <f t="shared" si="51"/>
        <v>9</v>
      </c>
      <c r="AT9" s="99">
        <f t="shared" si="52"/>
        <v>9</v>
      </c>
      <c r="AU9" s="99">
        <f t="shared" si="53"/>
        <v>9</v>
      </c>
      <c r="AV9" s="99">
        <f t="shared" si="54"/>
        <v>33</v>
      </c>
      <c r="AW9" s="99">
        <f t="shared" si="55"/>
        <v>14</v>
      </c>
      <c r="AX9" s="99">
        <f t="shared" si="56"/>
        <v>30</v>
      </c>
      <c r="AY9" s="99">
        <f t="shared" si="57"/>
        <v>20</v>
      </c>
      <c r="AZ9" s="99">
        <f t="shared" si="58"/>
        <v>1443</v>
      </c>
      <c r="BB9" s="105">
        <v>5</v>
      </c>
      <c r="BC9" s="105">
        <f t="shared" si="59"/>
        <v>26</v>
      </c>
      <c r="BD9" s="105">
        <f t="shared" si="60"/>
        <v>18</v>
      </c>
      <c r="BE9" s="105">
        <f t="shared" si="61"/>
        <v>12</v>
      </c>
      <c r="BF9" s="105">
        <f t="shared" si="62"/>
        <v>12</v>
      </c>
      <c r="BG9" s="105">
        <f t="shared" si="63"/>
        <v>12</v>
      </c>
      <c r="BH9" s="105">
        <f t="shared" si="64"/>
        <v>12</v>
      </c>
      <c r="BI9" s="105">
        <f t="shared" si="65"/>
        <v>42</v>
      </c>
      <c r="BJ9" s="105">
        <f t="shared" si="66"/>
        <v>18</v>
      </c>
      <c r="BK9" s="105">
        <f t="shared" si="67"/>
        <v>38</v>
      </c>
      <c r="BL9" s="105">
        <f t="shared" si="68"/>
        <v>26</v>
      </c>
      <c r="BM9" s="105">
        <f t="shared" si="69"/>
        <v>1850</v>
      </c>
      <c r="BO9" s="111">
        <v>5</v>
      </c>
      <c r="BP9" s="111">
        <f t="shared" si="70"/>
        <v>33</v>
      </c>
      <c r="BQ9" s="111">
        <f t="shared" si="71"/>
        <v>23</v>
      </c>
      <c r="BR9" s="111">
        <f t="shared" si="72"/>
        <v>15</v>
      </c>
      <c r="BS9" s="111">
        <f t="shared" si="73"/>
        <v>15</v>
      </c>
      <c r="BT9" s="111">
        <f t="shared" si="74"/>
        <v>15</v>
      </c>
      <c r="BU9" s="111">
        <f t="shared" si="75"/>
        <v>15</v>
      </c>
      <c r="BV9" s="111">
        <f t="shared" si="76"/>
        <v>54</v>
      </c>
      <c r="BW9" s="111">
        <f t="shared" si="77"/>
        <v>23</v>
      </c>
      <c r="BX9" s="111">
        <f t="shared" si="78"/>
        <v>49</v>
      </c>
      <c r="BY9" s="111">
        <f t="shared" si="79"/>
        <v>33</v>
      </c>
      <c r="BZ9" s="111">
        <f t="shared" si="80"/>
        <v>2368</v>
      </c>
      <c r="CB9" s="117">
        <v>5</v>
      </c>
      <c r="CC9" s="117">
        <f t="shared" si="81"/>
        <v>43</v>
      </c>
      <c r="CD9" s="117">
        <f t="shared" si="82"/>
        <v>30</v>
      </c>
      <c r="CE9" s="117">
        <f t="shared" si="83"/>
        <v>20</v>
      </c>
      <c r="CF9" s="117">
        <f t="shared" si="84"/>
        <v>20</v>
      </c>
      <c r="CG9" s="117">
        <f t="shared" si="85"/>
        <v>20</v>
      </c>
      <c r="CH9" s="117">
        <f t="shared" si="86"/>
        <v>20</v>
      </c>
      <c r="CI9" s="117">
        <f t="shared" si="87"/>
        <v>71</v>
      </c>
      <c r="CJ9" s="117">
        <f t="shared" si="88"/>
        <v>30</v>
      </c>
      <c r="CK9" s="117">
        <f t="shared" si="89"/>
        <v>64</v>
      </c>
      <c r="CL9" s="117">
        <f t="shared" si="90"/>
        <v>43</v>
      </c>
      <c r="CM9" s="117">
        <f t="shared" si="91"/>
        <v>3108</v>
      </c>
    </row>
    <row r="10" ht="16.5" spans="1:91">
      <c r="A10" s="78">
        <v>6</v>
      </c>
      <c r="B10" s="78">
        <f t="shared" si="92"/>
        <v>12</v>
      </c>
      <c r="C10" s="86">
        <v>1.5</v>
      </c>
      <c r="D10" s="78">
        <f t="shared" si="16"/>
        <v>8</v>
      </c>
      <c r="E10" s="78">
        <f t="shared" si="17"/>
        <v>6</v>
      </c>
      <c r="F10" s="78">
        <f t="shared" si="18"/>
        <v>6</v>
      </c>
      <c r="G10" s="78">
        <f t="shared" si="19"/>
        <v>6</v>
      </c>
      <c r="H10" s="78">
        <f t="shared" si="20"/>
        <v>6</v>
      </c>
      <c r="I10" s="78">
        <f t="shared" si="21"/>
        <v>21</v>
      </c>
      <c r="J10" s="78">
        <f t="shared" si="22"/>
        <v>9</v>
      </c>
      <c r="K10" s="78">
        <f t="shared" si="23"/>
        <v>18</v>
      </c>
      <c r="L10" s="78">
        <f t="shared" si="24"/>
        <v>12</v>
      </c>
      <c r="M10" s="78">
        <f t="shared" si="25"/>
        <v>888</v>
      </c>
      <c r="O10" s="87">
        <v>6</v>
      </c>
      <c r="P10" s="87">
        <f t="shared" si="26"/>
        <v>15</v>
      </c>
      <c r="Q10" s="87">
        <f t="shared" si="27"/>
        <v>10</v>
      </c>
      <c r="R10" s="87">
        <f t="shared" si="28"/>
        <v>8</v>
      </c>
      <c r="S10" s="87">
        <f t="shared" si="29"/>
        <v>8</v>
      </c>
      <c r="T10" s="87">
        <f t="shared" si="30"/>
        <v>8</v>
      </c>
      <c r="U10" s="87">
        <f t="shared" si="31"/>
        <v>8</v>
      </c>
      <c r="V10" s="87">
        <f t="shared" si="32"/>
        <v>26</v>
      </c>
      <c r="W10" s="87">
        <f t="shared" si="33"/>
        <v>11</v>
      </c>
      <c r="X10" s="87">
        <f t="shared" si="34"/>
        <v>23</v>
      </c>
      <c r="Y10" s="87">
        <f t="shared" si="35"/>
        <v>15</v>
      </c>
      <c r="Z10" s="87">
        <f t="shared" si="36"/>
        <v>1110</v>
      </c>
      <c r="AB10" s="93">
        <v>6</v>
      </c>
      <c r="AC10" s="93">
        <f t="shared" si="37"/>
        <v>19</v>
      </c>
      <c r="AD10" s="93">
        <f t="shared" si="38"/>
        <v>12</v>
      </c>
      <c r="AE10" s="93">
        <f t="shared" si="39"/>
        <v>10</v>
      </c>
      <c r="AF10" s="93">
        <f t="shared" si="40"/>
        <v>10</v>
      </c>
      <c r="AG10" s="93">
        <f t="shared" si="41"/>
        <v>10</v>
      </c>
      <c r="AH10" s="93">
        <f t="shared" si="42"/>
        <v>10</v>
      </c>
      <c r="AI10" s="93">
        <f t="shared" si="43"/>
        <v>32</v>
      </c>
      <c r="AJ10" s="93">
        <f t="shared" si="44"/>
        <v>14</v>
      </c>
      <c r="AK10" s="93">
        <f t="shared" si="45"/>
        <v>29</v>
      </c>
      <c r="AL10" s="93">
        <f t="shared" si="46"/>
        <v>19</v>
      </c>
      <c r="AM10" s="93">
        <f t="shared" si="47"/>
        <v>1376</v>
      </c>
      <c r="AO10" s="99">
        <v>6</v>
      </c>
      <c r="AP10" s="99">
        <f t="shared" si="48"/>
        <v>24</v>
      </c>
      <c r="AQ10" s="99">
        <f t="shared" si="49"/>
        <v>15</v>
      </c>
      <c r="AR10" s="99">
        <f t="shared" si="50"/>
        <v>13</v>
      </c>
      <c r="AS10" s="99">
        <f t="shared" si="51"/>
        <v>13</v>
      </c>
      <c r="AT10" s="99">
        <f t="shared" si="52"/>
        <v>13</v>
      </c>
      <c r="AU10" s="99">
        <f t="shared" si="53"/>
        <v>13</v>
      </c>
      <c r="AV10" s="99">
        <f t="shared" si="54"/>
        <v>40</v>
      </c>
      <c r="AW10" s="99">
        <f t="shared" si="55"/>
        <v>18</v>
      </c>
      <c r="AX10" s="99">
        <f t="shared" si="56"/>
        <v>36</v>
      </c>
      <c r="AY10" s="99">
        <f t="shared" si="57"/>
        <v>24</v>
      </c>
      <c r="AZ10" s="99">
        <f t="shared" si="58"/>
        <v>1731</v>
      </c>
      <c r="BB10" s="105">
        <v>6</v>
      </c>
      <c r="BC10" s="105">
        <f t="shared" si="59"/>
        <v>31</v>
      </c>
      <c r="BD10" s="105">
        <f t="shared" si="60"/>
        <v>19</v>
      </c>
      <c r="BE10" s="105">
        <f t="shared" si="61"/>
        <v>17</v>
      </c>
      <c r="BF10" s="105">
        <f t="shared" si="62"/>
        <v>17</v>
      </c>
      <c r="BG10" s="105">
        <f t="shared" si="63"/>
        <v>17</v>
      </c>
      <c r="BH10" s="105">
        <f t="shared" si="64"/>
        <v>17</v>
      </c>
      <c r="BI10" s="105">
        <f t="shared" si="65"/>
        <v>51</v>
      </c>
      <c r="BJ10" s="105">
        <f t="shared" si="66"/>
        <v>23</v>
      </c>
      <c r="BK10" s="105">
        <f t="shared" si="67"/>
        <v>46</v>
      </c>
      <c r="BL10" s="105">
        <f t="shared" si="68"/>
        <v>31</v>
      </c>
      <c r="BM10" s="105">
        <f t="shared" si="69"/>
        <v>2219</v>
      </c>
      <c r="BO10" s="111">
        <v>6</v>
      </c>
      <c r="BP10" s="111">
        <f t="shared" si="70"/>
        <v>40</v>
      </c>
      <c r="BQ10" s="111">
        <f t="shared" si="71"/>
        <v>24</v>
      </c>
      <c r="BR10" s="111">
        <f t="shared" si="72"/>
        <v>22</v>
      </c>
      <c r="BS10" s="111">
        <f t="shared" si="73"/>
        <v>22</v>
      </c>
      <c r="BT10" s="111">
        <f t="shared" si="74"/>
        <v>22</v>
      </c>
      <c r="BU10" s="111">
        <f t="shared" si="75"/>
        <v>22</v>
      </c>
      <c r="BV10" s="111">
        <f t="shared" si="76"/>
        <v>65</v>
      </c>
      <c r="BW10" s="111">
        <f t="shared" si="77"/>
        <v>29</v>
      </c>
      <c r="BX10" s="111">
        <f t="shared" si="78"/>
        <v>59</v>
      </c>
      <c r="BY10" s="111">
        <f t="shared" si="79"/>
        <v>40</v>
      </c>
      <c r="BZ10" s="111">
        <f t="shared" si="80"/>
        <v>2840</v>
      </c>
      <c r="CB10" s="117">
        <v>6</v>
      </c>
      <c r="CC10" s="117">
        <f t="shared" si="81"/>
        <v>53</v>
      </c>
      <c r="CD10" s="117">
        <f t="shared" si="82"/>
        <v>32</v>
      </c>
      <c r="CE10" s="117">
        <f t="shared" si="83"/>
        <v>29</v>
      </c>
      <c r="CF10" s="117">
        <f t="shared" si="84"/>
        <v>29</v>
      </c>
      <c r="CG10" s="117">
        <f t="shared" si="85"/>
        <v>29</v>
      </c>
      <c r="CH10" s="117">
        <f t="shared" si="86"/>
        <v>29</v>
      </c>
      <c r="CI10" s="117">
        <f t="shared" si="87"/>
        <v>85</v>
      </c>
      <c r="CJ10" s="117">
        <f t="shared" si="88"/>
        <v>38</v>
      </c>
      <c r="CK10" s="117">
        <f t="shared" si="89"/>
        <v>77</v>
      </c>
      <c r="CL10" s="117">
        <f t="shared" si="90"/>
        <v>53</v>
      </c>
      <c r="CM10" s="117">
        <f t="shared" si="91"/>
        <v>3728</v>
      </c>
    </row>
    <row r="11" ht="16.5" spans="1:91">
      <c r="A11" s="78">
        <v>7</v>
      </c>
      <c r="B11" s="78">
        <f t="shared" si="92"/>
        <v>14</v>
      </c>
      <c r="C11" s="86">
        <v>1.5</v>
      </c>
      <c r="D11" s="78">
        <f t="shared" si="16"/>
        <v>10</v>
      </c>
      <c r="E11" s="78">
        <f t="shared" si="17"/>
        <v>7</v>
      </c>
      <c r="F11" s="78">
        <f t="shared" si="18"/>
        <v>7</v>
      </c>
      <c r="G11" s="78">
        <f t="shared" si="19"/>
        <v>7</v>
      </c>
      <c r="H11" s="78">
        <f t="shared" si="20"/>
        <v>7</v>
      </c>
      <c r="I11" s="78">
        <f t="shared" si="21"/>
        <v>24</v>
      </c>
      <c r="J11" s="78">
        <f t="shared" si="22"/>
        <v>10</v>
      </c>
      <c r="K11" s="78">
        <f t="shared" si="23"/>
        <v>21</v>
      </c>
      <c r="L11" s="78">
        <f t="shared" si="24"/>
        <v>14</v>
      </c>
      <c r="M11" s="78">
        <f t="shared" si="25"/>
        <v>1036</v>
      </c>
      <c r="O11" s="87">
        <v>7</v>
      </c>
      <c r="P11" s="87">
        <f t="shared" si="26"/>
        <v>18</v>
      </c>
      <c r="Q11" s="87">
        <f t="shared" si="27"/>
        <v>13</v>
      </c>
      <c r="R11" s="87">
        <f t="shared" si="28"/>
        <v>9</v>
      </c>
      <c r="S11" s="87">
        <f t="shared" si="29"/>
        <v>9</v>
      </c>
      <c r="T11" s="87">
        <f t="shared" si="30"/>
        <v>9</v>
      </c>
      <c r="U11" s="87">
        <f t="shared" si="31"/>
        <v>9</v>
      </c>
      <c r="V11" s="87">
        <f t="shared" si="32"/>
        <v>30</v>
      </c>
      <c r="W11" s="87">
        <f t="shared" si="33"/>
        <v>13</v>
      </c>
      <c r="X11" s="87">
        <f t="shared" si="34"/>
        <v>26</v>
      </c>
      <c r="Y11" s="87">
        <f t="shared" si="35"/>
        <v>18</v>
      </c>
      <c r="Z11" s="87">
        <f t="shared" si="36"/>
        <v>1295</v>
      </c>
      <c r="AB11" s="93">
        <v>7</v>
      </c>
      <c r="AC11" s="93">
        <f t="shared" si="37"/>
        <v>22</v>
      </c>
      <c r="AD11" s="93">
        <f t="shared" si="38"/>
        <v>16</v>
      </c>
      <c r="AE11" s="93">
        <f t="shared" si="39"/>
        <v>11</v>
      </c>
      <c r="AF11" s="93">
        <f t="shared" si="40"/>
        <v>11</v>
      </c>
      <c r="AG11" s="93">
        <f t="shared" si="41"/>
        <v>11</v>
      </c>
      <c r="AH11" s="93">
        <f t="shared" si="42"/>
        <v>11</v>
      </c>
      <c r="AI11" s="93">
        <f t="shared" si="43"/>
        <v>37</v>
      </c>
      <c r="AJ11" s="93">
        <f t="shared" si="44"/>
        <v>16</v>
      </c>
      <c r="AK11" s="93">
        <f t="shared" si="45"/>
        <v>32</v>
      </c>
      <c r="AL11" s="93">
        <f t="shared" si="46"/>
        <v>22</v>
      </c>
      <c r="AM11" s="93">
        <f t="shared" si="47"/>
        <v>1606</v>
      </c>
      <c r="AO11" s="99">
        <v>7</v>
      </c>
      <c r="AP11" s="99">
        <f t="shared" si="48"/>
        <v>28</v>
      </c>
      <c r="AQ11" s="99">
        <f t="shared" si="49"/>
        <v>20</v>
      </c>
      <c r="AR11" s="99">
        <f t="shared" si="50"/>
        <v>14</v>
      </c>
      <c r="AS11" s="99">
        <f t="shared" si="51"/>
        <v>14</v>
      </c>
      <c r="AT11" s="99">
        <f t="shared" si="52"/>
        <v>14</v>
      </c>
      <c r="AU11" s="99">
        <f t="shared" si="53"/>
        <v>14</v>
      </c>
      <c r="AV11" s="99">
        <f t="shared" si="54"/>
        <v>47</v>
      </c>
      <c r="AW11" s="99">
        <f t="shared" si="55"/>
        <v>20</v>
      </c>
      <c r="AX11" s="99">
        <f t="shared" si="56"/>
        <v>40</v>
      </c>
      <c r="AY11" s="99">
        <f t="shared" si="57"/>
        <v>28</v>
      </c>
      <c r="AZ11" s="99">
        <f t="shared" si="58"/>
        <v>2020</v>
      </c>
      <c r="BB11" s="105">
        <v>7</v>
      </c>
      <c r="BC11" s="105">
        <f t="shared" si="59"/>
        <v>36</v>
      </c>
      <c r="BD11" s="105">
        <f t="shared" si="60"/>
        <v>26</v>
      </c>
      <c r="BE11" s="105">
        <f t="shared" si="61"/>
        <v>18</v>
      </c>
      <c r="BF11" s="105">
        <f t="shared" si="62"/>
        <v>18</v>
      </c>
      <c r="BG11" s="105">
        <f t="shared" si="63"/>
        <v>18</v>
      </c>
      <c r="BH11" s="105">
        <f t="shared" si="64"/>
        <v>18</v>
      </c>
      <c r="BI11" s="105">
        <f t="shared" si="65"/>
        <v>60</v>
      </c>
      <c r="BJ11" s="105">
        <f t="shared" si="66"/>
        <v>26</v>
      </c>
      <c r="BK11" s="105">
        <f t="shared" si="67"/>
        <v>51</v>
      </c>
      <c r="BL11" s="105">
        <f t="shared" si="68"/>
        <v>36</v>
      </c>
      <c r="BM11" s="105">
        <f t="shared" si="69"/>
        <v>2590</v>
      </c>
      <c r="BO11" s="111">
        <v>7</v>
      </c>
      <c r="BP11" s="111">
        <f t="shared" si="70"/>
        <v>46</v>
      </c>
      <c r="BQ11" s="111">
        <f t="shared" si="71"/>
        <v>33</v>
      </c>
      <c r="BR11" s="111">
        <f t="shared" si="72"/>
        <v>23</v>
      </c>
      <c r="BS11" s="111">
        <f t="shared" si="73"/>
        <v>23</v>
      </c>
      <c r="BT11" s="111">
        <f t="shared" si="74"/>
        <v>23</v>
      </c>
      <c r="BU11" s="111">
        <f t="shared" si="75"/>
        <v>23</v>
      </c>
      <c r="BV11" s="111">
        <f t="shared" si="76"/>
        <v>77</v>
      </c>
      <c r="BW11" s="111">
        <f t="shared" si="77"/>
        <v>33</v>
      </c>
      <c r="BX11" s="111">
        <f t="shared" si="78"/>
        <v>65</v>
      </c>
      <c r="BY11" s="111">
        <f t="shared" si="79"/>
        <v>46</v>
      </c>
      <c r="BZ11" s="111">
        <f t="shared" si="80"/>
        <v>3315</v>
      </c>
      <c r="CB11" s="117">
        <v>7</v>
      </c>
      <c r="CC11" s="117">
        <f t="shared" si="81"/>
        <v>60</v>
      </c>
      <c r="CD11" s="117">
        <f t="shared" si="82"/>
        <v>43</v>
      </c>
      <c r="CE11" s="117">
        <f t="shared" si="83"/>
        <v>30</v>
      </c>
      <c r="CF11" s="117">
        <f t="shared" si="84"/>
        <v>30</v>
      </c>
      <c r="CG11" s="117">
        <f t="shared" si="85"/>
        <v>30</v>
      </c>
      <c r="CH11" s="117">
        <f t="shared" si="86"/>
        <v>30</v>
      </c>
      <c r="CI11" s="117">
        <f t="shared" si="87"/>
        <v>101</v>
      </c>
      <c r="CJ11" s="117">
        <f t="shared" si="88"/>
        <v>43</v>
      </c>
      <c r="CK11" s="117">
        <f t="shared" si="89"/>
        <v>85</v>
      </c>
      <c r="CL11" s="117">
        <f t="shared" si="90"/>
        <v>60</v>
      </c>
      <c r="CM11" s="117">
        <f t="shared" si="91"/>
        <v>4351</v>
      </c>
    </row>
    <row r="12" ht="16.5" spans="1:91">
      <c r="A12" s="78">
        <v>8</v>
      </c>
      <c r="B12" s="78">
        <f t="shared" si="92"/>
        <v>16</v>
      </c>
      <c r="C12" s="86">
        <v>1.5</v>
      </c>
      <c r="D12" s="78">
        <f t="shared" si="16"/>
        <v>11</v>
      </c>
      <c r="E12" s="78">
        <f t="shared" si="17"/>
        <v>8</v>
      </c>
      <c r="F12" s="78">
        <f t="shared" si="18"/>
        <v>8</v>
      </c>
      <c r="G12" s="78">
        <f t="shared" si="19"/>
        <v>8</v>
      </c>
      <c r="H12" s="78">
        <f t="shared" si="20"/>
        <v>8</v>
      </c>
      <c r="I12" s="78">
        <f t="shared" si="21"/>
        <v>28</v>
      </c>
      <c r="J12" s="78">
        <f t="shared" si="22"/>
        <v>12</v>
      </c>
      <c r="K12" s="78">
        <f t="shared" si="23"/>
        <v>24</v>
      </c>
      <c r="L12" s="78">
        <f t="shared" si="24"/>
        <v>16</v>
      </c>
      <c r="M12" s="78">
        <f t="shared" si="25"/>
        <v>1184</v>
      </c>
      <c r="O12" s="87">
        <v>8</v>
      </c>
      <c r="P12" s="87">
        <f t="shared" si="26"/>
        <v>20</v>
      </c>
      <c r="Q12" s="87">
        <f t="shared" si="27"/>
        <v>14</v>
      </c>
      <c r="R12" s="87">
        <f t="shared" si="28"/>
        <v>10</v>
      </c>
      <c r="S12" s="87">
        <f t="shared" si="29"/>
        <v>10</v>
      </c>
      <c r="T12" s="87">
        <f t="shared" si="30"/>
        <v>10</v>
      </c>
      <c r="U12" s="87">
        <f t="shared" si="31"/>
        <v>10</v>
      </c>
      <c r="V12" s="87">
        <f t="shared" si="32"/>
        <v>35</v>
      </c>
      <c r="W12" s="87">
        <f t="shared" si="33"/>
        <v>15</v>
      </c>
      <c r="X12" s="87">
        <f t="shared" si="34"/>
        <v>30</v>
      </c>
      <c r="Y12" s="87">
        <f t="shared" si="35"/>
        <v>20</v>
      </c>
      <c r="Z12" s="87">
        <f t="shared" si="36"/>
        <v>1480</v>
      </c>
      <c r="AB12" s="93">
        <v>8</v>
      </c>
      <c r="AC12" s="93">
        <f t="shared" si="37"/>
        <v>25</v>
      </c>
      <c r="AD12" s="93">
        <f t="shared" si="38"/>
        <v>17</v>
      </c>
      <c r="AE12" s="93">
        <f t="shared" si="39"/>
        <v>12</v>
      </c>
      <c r="AF12" s="93">
        <f t="shared" si="40"/>
        <v>12</v>
      </c>
      <c r="AG12" s="93">
        <f t="shared" si="41"/>
        <v>12</v>
      </c>
      <c r="AH12" s="93">
        <f t="shared" si="42"/>
        <v>12</v>
      </c>
      <c r="AI12" s="93">
        <f t="shared" si="43"/>
        <v>43</v>
      </c>
      <c r="AJ12" s="93">
        <f t="shared" si="44"/>
        <v>19</v>
      </c>
      <c r="AK12" s="93">
        <f t="shared" si="45"/>
        <v>37</v>
      </c>
      <c r="AL12" s="93">
        <f t="shared" si="46"/>
        <v>25</v>
      </c>
      <c r="AM12" s="93">
        <f t="shared" si="47"/>
        <v>1835</v>
      </c>
      <c r="AO12" s="99">
        <v>8</v>
      </c>
      <c r="AP12" s="99">
        <f t="shared" si="48"/>
        <v>31</v>
      </c>
      <c r="AQ12" s="99">
        <f t="shared" si="49"/>
        <v>21</v>
      </c>
      <c r="AR12" s="99">
        <f t="shared" si="50"/>
        <v>15</v>
      </c>
      <c r="AS12" s="99">
        <f t="shared" si="51"/>
        <v>15</v>
      </c>
      <c r="AT12" s="99">
        <f t="shared" si="52"/>
        <v>15</v>
      </c>
      <c r="AU12" s="99">
        <f t="shared" si="53"/>
        <v>15</v>
      </c>
      <c r="AV12" s="99">
        <f t="shared" si="54"/>
        <v>54</v>
      </c>
      <c r="AW12" s="99">
        <f t="shared" si="55"/>
        <v>24</v>
      </c>
      <c r="AX12" s="99">
        <f t="shared" si="56"/>
        <v>47</v>
      </c>
      <c r="AY12" s="99">
        <f t="shared" si="57"/>
        <v>31</v>
      </c>
      <c r="AZ12" s="99">
        <f t="shared" si="58"/>
        <v>2309</v>
      </c>
      <c r="BB12" s="105">
        <v>8</v>
      </c>
      <c r="BC12" s="105">
        <f t="shared" si="59"/>
        <v>40</v>
      </c>
      <c r="BD12" s="105">
        <f t="shared" si="60"/>
        <v>27</v>
      </c>
      <c r="BE12" s="105">
        <f t="shared" si="61"/>
        <v>19</v>
      </c>
      <c r="BF12" s="105">
        <f t="shared" si="62"/>
        <v>19</v>
      </c>
      <c r="BG12" s="105">
        <f t="shared" si="63"/>
        <v>19</v>
      </c>
      <c r="BH12" s="105">
        <f t="shared" si="64"/>
        <v>19</v>
      </c>
      <c r="BI12" s="105">
        <f t="shared" si="65"/>
        <v>69</v>
      </c>
      <c r="BJ12" s="105">
        <f t="shared" si="66"/>
        <v>31</v>
      </c>
      <c r="BK12" s="105">
        <f t="shared" si="67"/>
        <v>60</v>
      </c>
      <c r="BL12" s="105">
        <f t="shared" si="68"/>
        <v>40</v>
      </c>
      <c r="BM12" s="105">
        <f t="shared" si="69"/>
        <v>2960</v>
      </c>
      <c r="BO12" s="111">
        <v>8</v>
      </c>
      <c r="BP12" s="111">
        <f t="shared" si="70"/>
        <v>51</v>
      </c>
      <c r="BQ12" s="111">
        <f t="shared" si="71"/>
        <v>35</v>
      </c>
      <c r="BR12" s="111">
        <f t="shared" si="72"/>
        <v>24</v>
      </c>
      <c r="BS12" s="111">
        <f t="shared" si="73"/>
        <v>24</v>
      </c>
      <c r="BT12" s="111">
        <f t="shared" si="74"/>
        <v>24</v>
      </c>
      <c r="BU12" s="111">
        <f t="shared" si="75"/>
        <v>24</v>
      </c>
      <c r="BV12" s="111">
        <f t="shared" si="76"/>
        <v>88</v>
      </c>
      <c r="BW12" s="111">
        <f t="shared" si="77"/>
        <v>40</v>
      </c>
      <c r="BX12" s="111">
        <f t="shared" si="78"/>
        <v>77</v>
      </c>
      <c r="BY12" s="111">
        <f t="shared" si="79"/>
        <v>51</v>
      </c>
      <c r="BZ12" s="111">
        <f t="shared" si="80"/>
        <v>3789</v>
      </c>
      <c r="CB12" s="117">
        <v>8</v>
      </c>
      <c r="CC12" s="117">
        <f t="shared" si="81"/>
        <v>67</v>
      </c>
      <c r="CD12" s="117">
        <f t="shared" si="82"/>
        <v>46</v>
      </c>
      <c r="CE12" s="117">
        <f t="shared" si="83"/>
        <v>32</v>
      </c>
      <c r="CF12" s="117">
        <f t="shared" si="84"/>
        <v>32</v>
      </c>
      <c r="CG12" s="117">
        <f t="shared" si="85"/>
        <v>32</v>
      </c>
      <c r="CH12" s="117">
        <f t="shared" si="86"/>
        <v>32</v>
      </c>
      <c r="CI12" s="117">
        <f t="shared" si="87"/>
        <v>116</v>
      </c>
      <c r="CJ12" s="117">
        <f t="shared" si="88"/>
        <v>53</v>
      </c>
      <c r="CK12" s="117">
        <f t="shared" si="89"/>
        <v>101</v>
      </c>
      <c r="CL12" s="117">
        <f t="shared" si="90"/>
        <v>67</v>
      </c>
      <c r="CM12" s="117">
        <f t="shared" si="91"/>
        <v>4973</v>
      </c>
    </row>
    <row r="13" ht="16.5" spans="1:91">
      <c r="A13" s="78">
        <v>9</v>
      </c>
      <c r="B13" s="78">
        <f t="shared" si="92"/>
        <v>18</v>
      </c>
      <c r="C13" s="86">
        <v>1.5</v>
      </c>
      <c r="D13" s="78">
        <f t="shared" si="16"/>
        <v>13</v>
      </c>
      <c r="E13" s="78">
        <f t="shared" si="17"/>
        <v>9</v>
      </c>
      <c r="F13" s="78">
        <f t="shared" si="18"/>
        <v>9</v>
      </c>
      <c r="G13" s="78">
        <f t="shared" si="19"/>
        <v>9</v>
      </c>
      <c r="H13" s="78">
        <f t="shared" si="20"/>
        <v>9</v>
      </c>
      <c r="I13" s="78">
        <f t="shared" si="21"/>
        <v>31</v>
      </c>
      <c r="J13" s="78">
        <f t="shared" si="22"/>
        <v>13</v>
      </c>
      <c r="K13" s="78">
        <f t="shared" si="23"/>
        <v>27</v>
      </c>
      <c r="L13" s="78">
        <f t="shared" si="24"/>
        <v>18</v>
      </c>
      <c r="M13" s="78">
        <f t="shared" si="25"/>
        <v>1332</v>
      </c>
      <c r="O13" s="87">
        <v>9</v>
      </c>
      <c r="P13" s="87">
        <f t="shared" si="26"/>
        <v>23</v>
      </c>
      <c r="Q13" s="87">
        <f t="shared" si="27"/>
        <v>16</v>
      </c>
      <c r="R13" s="87">
        <f t="shared" si="28"/>
        <v>11</v>
      </c>
      <c r="S13" s="87">
        <f t="shared" si="29"/>
        <v>11</v>
      </c>
      <c r="T13" s="87">
        <f t="shared" si="30"/>
        <v>11</v>
      </c>
      <c r="U13" s="87">
        <f t="shared" si="31"/>
        <v>11</v>
      </c>
      <c r="V13" s="87">
        <f t="shared" si="32"/>
        <v>39</v>
      </c>
      <c r="W13" s="87">
        <f t="shared" si="33"/>
        <v>16</v>
      </c>
      <c r="X13" s="87">
        <f t="shared" si="34"/>
        <v>34</v>
      </c>
      <c r="Y13" s="87">
        <f t="shared" si="35"/>
        <v>23</v>
      </c>
      <c r="Z13" s="87">
        <f t="shared" si="36"/>
        <v>1665</v>
      </c>
      <c r="AB13" s="93">
        <v>9</v>
      </c>
      <c r="AC13" s="93">
        <f t="shared" si="37"/>
        <v>29</v>
      </c>
      <c r="AD13" s="93">
        <f t="shared" si="38"/>
        <v>20</v>
      </c>
      <c r="AE13" s="93">
        <f t="shared" si="39"/>
        <v>14</v>
      </c>
      <c r="AF13" s="93">
        <f t="shared" si="40"/>
        <v>14</v>
      </c>
      <c r="AG13" s="93">
        <f t="shared" si="41"/>
        <v>14</v>
      </c>
      <c r="AH13" s="93">
        <f t="shared" si="42"/>
        <v>14</v>
      </c>
      <c r="AI13" s="93">
        <f t="shared" si="43"/>
        <v>48</v>
      </c>
      <c r="AJ13" s="93">
        <f t="shared" si="44"/>
        <v>20</v>
      </c>
      <c r="AK13" s="93">
        <f t="shared" si="45"/>
        <v>42</v>
      </c>
      <c r="AL13" s="93">
        <f t="shared" si="46"/>
        <v>29</v>
      </c>
      <c r="AM13" s="93">
        <f t="shared" si="47"/>
        <v>2065</v>
      </c>
      <c r="AO13" s="99">
        <v>9</v>
      </c>
      <c r="AP13" s="99">
        <f t="shared" si="48"/>
        <v>36</v>
      </c>
      <c r="AQ13" s="99">
        <f t="shared" si="49"/>
        <v>25</v>
      </c>
      <c r="AR13" s="99">
        <f t="shared" si="50"/>
        <v>18</v>
      </c>
      <c r="AS13" s="99">
        <f t="shared" si="51"/>
        <v>18</v>
      </c>
      <c r="AT13" s="99">
        <f t="shared" si="52"/>
        <v>18</v>
      </c>
      <c r="AU13" s="99">
        <f t="shared" si="53"/>
        <v>18</v>
      </c>
      <c r="AV13" s="99">
        <f t="shared" si="54"/>
        <v>60</v>
      </c>
      <c r="AW13" s="99">
        <f t="shared" si="55"/>
        <v>25</v>
      </c>
      <c r="AX13" s="99">
        <f t="shared" si="56"/>
        <v>53</v>
      </c>
      <c r="AY13" s="99">
        <f t="shared" si="57"/>
        <v>36</v>
      </c>
      <c r="AZ13" s="99">
        <f t="shared" si="58"/>
        <v>2598</v>
      </c>
      <c r="BB13" s="105">
        <v>9</v>
      </c>
      <c r="BC13" s="105">
        <f t="shared" si="59"/>
        <v>46</v>
      </c>
      <c r="BD13" s="105">
        <f t="shared" si="60"/>
        <v>32</v>
      </c>
      <c r="BE13" s="105">
        <f t="shared" si="61"/>
        <v>23</v>
      </c>
      <c r="BF13" s="105">
        <f t="shared" si="62"/>
        <v>23</v>
      </c>
      <c r="BG13" s="105">
        <f t="shared" si="63"/>
        <v>23</v>
      </c>
      <c r="BH13" s="105">
        <f t="shared" si="64"/>
        <v>23</v>
      </c>
      <c r="BI13" s="105">
        <f t="shared" si="65"/>
        <v>77</v>
      </c>
      <c r="BJ13" s="105">
        <f t="shared" si="66"/>
        <v>32</v>
      </c>
      <c r="BK13" s="105">
        <f t="shared" si="67"/>
        <v>68</v>
      </c>
      <c r="BL13" s="105">
        <f t="shared" si="68"/>
        <v>46</v>
      </c>
      <c r="BM13" s="105">
        <f t="shared" si="69"/>
        <v>3331</v>
      </c>
      <c r="BO13" s="111">
        <v>9</v>
      </c>
      <c r="BP13" s="111">
        <f t="shared" si="70"/>
        <v>59</v>
      </c>
      <c r="BQ13" s="111">
        <f t="shared" si="71"/>
        <v>41</v>
      </c>
      <c r="BR13" s="111">
        <f t="shared" si="72"/>
        <v>29</v>
      </c>
      <c r="BS13" s="111">
        <f t="shared" si="73"/>
        <v>29</v>
      </c>
      <c r="BT13" s="111">
        <f t="shared" si="74"/>
        <v>29</v>
      </c>
      <c r="BU13" s="111">
        <f t="shared" si="75"/>
        <v>29</v>
      </c>
      <c r="BV13" s="111">
        <f t="shared" si="76"/>
        <v>99</v>
      </c>
      <c r="BW13" s="111">
        <f t="shared" si="77"/>
        <v>41</v>
      </c>
      <c r="BX13" s="111">
        <f t="shared" si="78"/>
        <v>87</v>
      </c>
      <c r="BY13" s="111">
        <f t="shared" si="79"/>
        <v>59</v>
      </c>
      <c r="BZ13" s="111">
        <f t="shared" si="80"/>
        <v>4264</v>
      </c>
      <c r="CB13" s="117">
        <v>9</v>
      </c>
      <c r="CC13" s="117">
        <f t="shared" si="81"/>
        <v>77</v>
      </c>
      <c r="CD13" s="117">
        <f t="shared" si="82"/>
        <v>54</v>
      </c>
      <c r="CE13" s="117">
        <f t="shared" si="83"/>
        <v>38</v>
      </c>
      <c r="CF13" s="117">
        <f t="shared" si="84"/>
        <v>38</v>
      </c>
      <c r="CG13" s="117">
        <f t="shared" si="85"/>
        <v>38</v>
      </c>
      <c r="CH13" s="117">
        <f t="shared" si="86"/>
        <v>38</v>
      </c>
      <c r="CI13" s="117">
        <f t="shared" si="87"/>
        <v>130</v>
      </c>
      <c r="CJ13" s="117">
        <f t="shared" si="88"/>
        <v>54</v>
      </c>
      <c r="CK13" s="117">
        <f t="shared" si="89"/>
        <v>114</v>
      </c>
      <c r="CL13" s="117">
        <f t="shared" si="90"/>
        <v>77</v>
      </c>
      <c r="CM13" s="117">
        <f t="shared" si="91"/>
        <v>5597</v>
      </c>
    </row>
    <row r="14" ht="16.5" spans="1:91">
      <c r="A14" s="78">
        <v>10</v>
      </c>
      <c r="B14" s="78">
        <f t="shared" si="92"/>
        <v>20</v>
      </c>
      <c r="C14" s="86">
        <v>1.5</v>
      </c>
      <c r="D14" s="78">
        <f t="shared" si="16"/>
        <v>14</v>
      </c>
      <c r="E14" s="78">
        <f t="shared" si="17"/>
        <v>10</v>
      </c>
      <c r="F14" s="78">
        <f t="shared" si="18"/>
        <v>10</v>
      </c>
      <c r="G14" s="78">
        <f t="shared" si="19"/>
        <v>10</v>
      </c>
      <c r="H14" s="78">
        <f t="shared" si="20"/>
        <v>10</v>
      </c>
      <c r="I14" s="78">
        <f t="shared" si="21"/>
        <v>35</v>
      </c>
      <c r="J14" s="78">
        <f t="shared" si="22"/>
        <v>15</v>
      </c>
      <c r="K14" s="78">
        <f t="shared" si="23"/>
        <v>30</v>
      </c>
      <c r="L14" s="78">
        <f t="shared" si="24"/>
        <v>20</v>
      </c>
      <c r="M14" s="78">
        <f t="shared" si="25"/>
        <v>1480</v>
      </c>
      <c r="O14" s="87">
        <v>10</v>
      </c>
      <c r="P14" s="87">
        <f t="shared" si="26"/>
        <v>25</v>
      </c>
      <c r="Q14" s="87">
        <f t="shared" si="27"/>
        <v>18</v>
      </c>
      <c r="R14" s="87">
        <f t="shared" si="28"/>
        <v>13</v>
      </c>
      <c r="S14" s="87">
        <f t="shared" si="29"/>
        <v>13</v>
      </c>
      <c r="T14" s="87">
        <f t="shared" si="30"/>
        <v>13</v>
      </c>
      <c r="U14" s="87">
        <f t="shared" si="31"/>
        <v>13</v>
      </c>
      <c r="V14" s="87">
        <f t="shared" si="32"/>
        <v>44</v>
      </c>
      <c r="W14" s="87">
        <f t="shared" si="33"/>
        <v>19</v>
      </c>
      <c r="X14" s="87">
        <f t="shared" si="34"/>
        <v>38</v>
      </c>
      <c r="Y14" s="87">
        <f t="shared" si="35"/>
        <v>25</v>
      </c>
      <c r="Z14" s="87">
        <f t="shared" si="36"/>
        <v>1850</v>
      </c>
      <c r="AB14" s="93">
        <v>10</v>
      </c>
      <c r="AC14" s="93">
        <f t="shared" si="37"/>
        <v>31</v>
      </c>
      <c r="AD14" s="93">
        <f t="shared" si="38"/>
        <v>22</v>
      </c>
      <c r="AE14" s="93">
        <f t="shared" si="39"/>
        <v>16</v>
      </c>
      <c r="AF14" s="93">
        <f t="shared" si="40"/>
        <v>16</v>
      </c>
      <c r="AG14" s="93">
        <f t="shared" si="41"/>
        <v>16</v>
      </c>
      <c r="AH14" s="93">
        <f t="shared" si="42"/>
        <v>16</v>
      </c>
      <c r="AI14" s="93">
        <f t="shared" si="43"/>
        <v>55</v>
      </c>
      <c r="AJ14" s="93">
        <f t="shared" si="44"/>
        <v>24</v>
      </c>
      <c r="AK14" s="93">
        <f t="shared" si="45"/>
        <v>47</v>
      </c>
      <c r="AL14" s="93">
        <f t="shared" si="46"/>
        <v>31</v>
      </c>
      <c r="AM14" s="93">
        <f t="shared" si="47"/>
        <v>2294</v>
      </c>
      <c r="AO14" s="99">
        <v>10</v>
      </c>
      <c r="AP14" s="99">
        <f t="shared" si="48"/>
        <v>39</v>
      </c>
      <c r="AQ14" s="99">
        <f t="shared" si="49"/>
        <v>28</v>
      </c>
      <c r="AR14" s="99">
        <f t="shared" si="50"/>
        <v>20</v>
      </c>
      <c r="AS14" s="99">
        <f t="shared" si="51"/>
        <v>20</v>
      </c>
      <c r="AT14" s="99">
        <f t="shared" si="52"/>
        <v>20</v>
      </c>
      <c r="AU14" s="99">
        <f t="shared" si="53"/>
        <v>20</v>
      </c>
      <c r="AV14" s="99">
        <f t="shared" si="54"/>
        <v>69</v>
      </c>
      <c r="AW14" s="99">
        <f t="shared" si="55"/>
        <v>30</v>
      </c>
      <c r="AX14" s="99">
        <f t="shared" si="56"/>
        <v>59</v>
      </c>
      <c r="AY14" s="99">
        <f t="shared" si="57"/>
        <v>39</v>
      </c>
      <c r="AZ14" s="99">
        <f t="shared" si="58"/>
        <v>2886</v>
      </c>
      <c r="BB14" s="105">
        <v>10</v>
      </c>
      <c r="BC14" s="105">
        <f t="shared" si="59"/>
        <v>50</v>
      </c>
      <c r="BD14" s="105">
        <f t="shared" si="60"/>
        <v>36</v>
      </c>
      <c r="BE14" s="105">
        <f t="shared" si="61"/>
        <v>26</v>
      </c>
      <c r="BF14" s="105">
        <f t="shared" si="62"/>
        <v>26</v>
      </c>
      <c r="BG14" s="105">
        <f t="shared" si="63"/>
        <v>26</v>
      </c>
      <c r="BH14" s="105">
        <f t="shared" si="64"/>
        <v>26</v>
      </c>
      <c r="BI14" s="105">
        <f t="shared" si="65"/>
        <v>88</v>
      </c>
      <c r="BJ14" s="105">
        <f t="shared" si="66"/>
        <v>38</v>
      </c>
      <c r="BK14" s="105">
        <f t="shared" si="67"/>
        <v>76</v>
      </c>
      <c r="BL14" s="105">
        <f t="shared" si="68"/>
        <v>50</v>
      </c>
      <c r="BM14" s="105">
        <f t="shared" si="69"/>
        <v>3700</v>
      </c>
      <c r="BO14" s="111">
        <v>10</v>
      </c>
      <c r="BP14" s="111">
        <f t="shared" si="70"/>
        <v>64</v>
      </c>
      <c r="BQ14" s="111">
        <f t="shared" si="71"/>
        <v>46</v>
      </c>
      <c r="BR14" s="111">
        <f t="shared" si="72"/>
        <v>33</v>
      </c>
      <c r="BS14" s="111">
        <f t="shared" si="73"/>
        <v>33</v>
      </c>
      <c r="BT14" s="111">
        <f t="shared" si="74"/>
        <v>33</v>
      </c>
      <c r="BU14" s="111">
        <f t="shared" si="75"/>
        <v>33</v>
      </c>
      <c r="BV14" s="111">
        <f t="shared" si="76"/>
        <v>113</v>
      </c>
      <c r="BW14" s="111">
        <f t="shared" si="77"/>
        <v>49</v>
      </c>
      <c r="BX14" s="111">
        <f t="shared" si="78"/>
        <v>97</v>
      </c>
      <c r="BY14" s="111">
        <f t="shared" si="79"/>
        <v>64</v>
      </c>
      <c r="BZ14" s="111">
        <f t="shared" si="80"/>
        <v>4736</v>
      </c>
      <c r="CB14" s="117">
        <v>10</v>
      </c>
      <c r="CC14" s="117">
        <f t="shared" si="81"/>
        <v>84</v>
      </c>
      <c r="CD14" s="117">
        <f t="shared" si="82"/>
        <v>60</v>
      </c>
      <c r="CE14" s="117">
        <f t="shared" si="83"/>
        <v>43</v>
      </c>
      <c r="CF14" s="117">
        <f t="shared" si="84"/>
        <v>43</v>
      </c>
      <c r="CG14" s="117">
        <f t="shared" si="85"/>
        <v>43</v>
      </c>
      <c r="CH14" s="117">
        <f t="shared" si="86"/>
        <v>43</v>
      </c>
      <c r="CI14" s="117">
        <f t="shared" si="87"/>
        <v>148</v>
      </c>
      <c r="CJ14" s="117">
        <f t="shared" si="88"/>
        <v>64</v>
      </c>
      <c r="CK14" s="117">
        <f t="shared" si="89"/>
        <v>127</v>
      </c>
      <c r="CL14" s="117">
        <f t="shared" si="90"/>
        <v>84</v>
      </c>
      <c r="CM14" s="117">
        <f t="shared" si="91"/>
        <v>6216</v>
      </c>
    </row>
    <row r="15" ht="16.5" spans="1:91">
      <c r="A15" s="78">
        <v>11</v>
      </c>
      <c r="B15" s="78">
        <f t="shared" si="92"/>
        <v>22</v>
      </c>
      <c r="C15" s="86">
        <v>1.5</v>
      </c>
      <c r="D15" s="78">
        <f t="shared" si="16"/>
        <v>15</v>
      </c>
      <c r="E15" s="78">
        <f t="shared" si="17"/>
        <v>11</v>
      </c>
      <c r="F15" s="78">
        <f t="shared" si="18"/>
        <v>11</v>
      </c>
      <c r="G15" s="78">
        <f t="shared" si="19"/>
        <v>11</v>
      </c>
      <c r="H15" s="78">
        <f t="shared" si="20"/>
        <v>11</v>
      </c>
      <c r="I15" s="78">
        <f t="shared" si="21"/>
        <v>38</v>
      </c>
      <c r="J15" s="78">
        <f t="shared" si="22"/>
        <v>16</v>
      </c>
      <c r="K15" s="78">
        <f t="shared" si="23"/>
        <v>33</v>
      </c>
      <c r="L15" s="78">
        <f t="shared" si="24"/>
        <v>22</v>
      </c>
      <c r="M15" s="78">
        <f t="shared" si="25"/>
        <v>1628</v>
      </c>
      <c r="O15" s="87">
        <v>11</v>
      </c>
      <c r="P15" s="87">
        <f t="shared" si="26"/>
        <v>28</v>
      </c>
      <c r="Q15" s="87">
        <f t="shared" si="27"/>
        <v>19</v>
      </c>
      <c r="R15" s="87">
        <f t="shared" si="28"/>
        <v>14</v>
      </c>
      <c r="S15" s="87">
        <f t="shared" si="29"/>
        <v>14</v>
      </c>
      <c r="T15" s="87">
        <f t="shared" si="30"/>
        <v>14</v>
      </c>
      <c r="U15" s="87">
        <f t="shared" si="31"/>
        <v>14</v>
      </c>
      <c r="V15" s="87">
        <f t="shared" si="32"/>
        <v>48</v>
      </c>
      <c r="W15" s="87">
        <f t="shared" si="33"/>
        <v>20</v>
      </c>
      <c r="X15" s="87">
        <f t="shared" si="34"/>
        <v>41</v>
      </c>
      <c r="Y15" s="87">
        <f t="shared" si="35"/>
        <v>28</v>
      </c>
      <c r="Z15" s="87">
        <f t="shared" si="36"/>
        <v>2035</v>
      </c>
      <c r="AB15" s="93">
        <v>11</v>
      </c>
      <c r="AC15" s="93">
        <f t="shared" si="37"/>
        <v>35</v>
      </c>
      <c r="AD15" s="93">
        <f t="shared" si="38"/>
        <v>24</v>
      </c>
      <c r="AE15" s="93">
        <f t="shared" si="39"/>
        <v>17</v>
      </c>
      <c r="AF15" s="93">
        <f t="shared" si="40"/>
        <v>17</v>
      </c>
      <c r="AG15" s="93">
        <f t="shared" si="41"/>
        <v>17</v>
      </c>
      <c r="AH15" s="93">
        <f t="shared" si="42"/>
        <v>17</v>
      </c>
      <c r="AI15" s="93">
        <f t="shared" si="43"/>
        <v>60</v>
      </c>
      <c r="AJ15" s="93">
        <f t="shared" si="44"/>
        <v>25</v>
      </c>
      <c r="AK15" s="93">
        <f t="shared" si="45"/>
        <v>51</v>
      </c>
      <c r="AL15" s="93">
        <f t="shared" si="46"/>
        <v>35</v>
      </c>
      <c r="AM15" s="93">
        <f t="shared" si="47"/>
        <v>2523</v>
      </c>
      <c r="AO15" s="99">
        <v>11</v>
      </c>
      <c r="AP15" s="99">
        <f t="shared" si="48"/>
        <v>44</v>
      </c>
      <c r="AQ15" s="99">
        <f t="shared" si="49"/>
        <v>30</v>
      </c>
      <c r="AR15" s="99">
        <f t="shared" si="50"/>
        <v>21</v>
      </c>
      <c r="AS15" s="99">
        <f t="shared" si="51"/>
        <v>21</v>
      </c>
      <c r="AT15" s="99">
        <f t="shared" si="52"/>
        <v>21</v>
      </c>
      <c r="AU15" s="99">
        <f t="shared" si="53"/>
        <v>21</v>
      </c>
      <c r="AV15" s="99">
        <f t="shared" si="54"/>
        <v>75</v>
      </c>
      <c r="AW15" s="99">
        <f t="shared" si="55"/>
        <v>31</v>
      </c>
      <c r="AX15" s="99">
        <f t="shared" si="56"/>
        <v>64</v>
      </c>
      <c r="AY15" s="99">
        <f t="shared" si="57"/>
        <v>44</v>
      </c>
      <c r="AZ15" s="99">
        <f t="shared" si="58"/>
        <v>3174</v>
      </c>
      <c r="BB15" s="105">
        <v>11</v>
      </c>
      <c r="BC15" s="105">
        <f t="shared" si="59"/>
        <v>56</v>
      </c>
      <c r="BD15" s="105">
        <f t="shared" si="60"/>
        <v>38</v>
      </c>
      <c r="BE15" s="105">
        <f t="shared" si="61"/>
        <v>27</v>
      </c>
      <c r="BF15" s="105">
        <f t="shared" si="62"/>
        <v>27</v>
      </c>
      <c r="BG15" s="105">
        <f t="shared" si="63"/>
        <v>27</v>
      </c>
      <c r="BH15" s="105">
        <f t="shared" si="64"/>
        <v>27</v>
      </c>
      <c r="BI15" s="105">
        <f t="shared" si="65"/>
        <v>96</v>
      </c>
      <c r="BJ15" s="105">
        <f t="shared" si="66"/>
        <v>40</v>
      </c>
      <c r="BK15" s="105">
        <f t="shared" si="67"/>
        <v>82</v>
      </c>
      <c r="BL15" s="105">
        <f t="shared" si="68"/>
        <v>56</v>
      </c>
      <c r="BM15" s="105">
        <f t="shared" si="69"/>
        <v>4069</v>
      </c>
      <c r="BO15" s="111">
        <v>11</v>
      </c>
      <c r="BP15" s="111">
        <f t="shared" si="70"/>
        <v>72</v>
      </c>
      <c r="BQ15" s="111">
        <f t="shared" si="71"/>
        <v>49</v>
      </c>
      <c r="BR15" s="111">
        <f t="shared" si="72"/>
        <v>35</v>
      </c>
      <c r="BS15" s="111">
        <f t="shared" si="73"/>
        <v>35</v>
      </c>
      <c r="BT15" s="111">
        <f t="shared" si="74"/>
        <v>35</v>
      </c>
      <c r="BU15" s="111">
        <f t="shared" si="75"/>
        <v>35</v>
      </c>
      <c r="BV15" s="111">
        <f t="shared" si="76"/>
        <v>123</v>
      </c>
      <c r="BW15" s="111">
        <f t="shared" si="77"/>
        <v>51</v>
      </c>
      <c r="BX15" s="111">
        <f t="shared" si="78"/>
        <v>105</v>
      </c>
      <c r="BY15" s="111">
        <f t="shared" si="79"/>
        <v>72</v>
      </c>
      <c r="BZ15" s="111">
        <f t="shared" si="80"/>
        <v>5208</v>
      </c>
      <c r="CB15" s="117">
        <v>11</v>
      </c>
      <c r="CC15" s="117">
        <f t="shared" si="81"/>
        <v>95</v>
      </c>
      <c r="CD15" s="117">
        <f t="shared" si="82"/>
        <v>64</v>
      </c>
      <c r="CE15" s="117">
        <f t="shared" si="83"/>
        <v>46</v>
      </c>
      <c r="CF15" s="117">
        <f t="shared" si="84"/>
        <v>46</v>
      </c>
      <c r="CG15" s="117">
        <f t="shared" si="85"/>
        <v>46</v>
      </c>
      <c r="CH15" s="117">
        <f t="shared" si="86"/>
        <v>46</v>
      </c>
      <c r="CI15" s="117">
        <f t="shared" si="87"/>
        <v>161</v>
      </c>
      <c r="CJ15" s="117">
        <f t="shared" si="88"/>
        <v>67</v>
      </c>
      <c r="CK15" s="117">
        <f t="shared" si="89"/>
        <v>138</v>
      </c>
      <c r="CL15" s="117">
        <f t="shared" si="90"/>
        <v>95</v>
      </c>
      <c r="CM15" s="117">
        <f t="shared" si="91"/>
        <v>6836</v>
      </c>
    </row>
    <row r="16" ht="16.5" spans="1:91">
      <c r="A16" s="78">
        <v>12</v>
      </c>
      <c r="B16" s="78">
        <f t="shared" si="92"/>
        <v>24</v>
      </c>
      <c r="C16" s="86">
        <v>1.5</v>
      </c>
      <c r="D16" s="78">
        <f t="shared" si="16"/>
        <v>17</v>
      </c>
      <c r="E16" s="78">
        <f t="shared" si="17"/>
        <v>12</v>
      </c>
      <c r="F16" s="78">
        <f t="shared" si="18"/>
        <v>12</v>
      </c>
      <c r="G16" s="78">
        <f t="shared" si="19"/>
        <v>12</v>
      </c>
      <c r="H16" s="78">
        <f t="shared" si="20"/>
        <v>12</v>
      </c>
      <c r="I16" s="78">
        <f t="shared" si="21"/>
        <v>41</v>
      </c>
      <c r="J16" s="78">
        <f t="shared" si="22"/>
        <v>18</v>
      </c>
      <c r="K16" s="78">
        <f t="shared" si="23"/>
        <v>36</v>
      </c>
      <c r="L16" s="78">
        <f t="shared" si="24"/>
        <v>24</v>
      </c>
      <c r="M16" s="78">
        <f t="shared" si="25"/>
        <v>1776</v>
      </c>
      <c r="O16" s="87">
        <v>12</v>
      </c>
      <c r="P16" s="87">
        <f t="shared" si="26"/>
        <v>30</v>
      </c>
      <c r="Q16" s="87">
        <f t="shared" si="27"/>
        <v>21</v>
      </c>
      <c r="R16" s="87">
        <f t="shared" si="28"/>
        <v>15</v>
      </c>
      <c r="S16" s="87">
        <f t="shared" si="29"/>
        <v>15</v>
      </c>
      <c r="T16" s="87">
        <f t="shared" si="30"/>
        <v>15</v>
      </c>
      <c r="U16" s="87">
        <f t="shared" si="31"/>
        <v>15</v>
      </c>
      <c r="V16" s="87">
        <f t="shared" si="32"/>
        <v>51</v>
      </c>
      <c r="W16" s="87">
        <f t="shared" si="33"/>
        <v>23</v>
      </c>
      <c r="X16" s="87">
        <f t="shared" si="34"/>
        <v>45</v>
      </c>
      <c r="Y16" s="87">
        <f t="shared" si="35"/>
        <v>30</v>
      </c>
      <c r="Z16" s="87">
        <f t="shared" si="36"/>
        <v>2220</v>
      </c>
      <c r="AB16" s="93">
        <v>12</v>
      </c>
      <c r="AC16" s="93">
        <f t="shared" si="37"/>
        <v>37</v>
      </c>
      <c r="AD16" s="93">
        <f t="shared" si="38"/>
        <v>26</v>
      </c>
      <c r="AE16" s="93">
        <f t="shared" si="39"/>
        <v>19</v>
      </c>
      <c r="AF16" s="93">
        <f t="shared" si="40"/>
        <v>19</v>
      </c>
      <c r="AG16" s="93">
        <f t="shared" si="41"/>
        <v>19</v>
      </c>
      <c r="AH16" s="93">
        <f t="shared" si="42"/>
        <v>19</v>
      </c>
      <c r="AI16" s="93">
        <f t="shared" si="43"/>
        <v>63</v>
      </c>
      <c r="AJ16" s="93">
        <f t="shared" si="44"/>
        <v>29</v>
      </c>
      <c r="AK16" s="93">
        <f t="shared" si="45"/>
        <v>56</v>
      </c>
      <c r="AL16" s="93">
        <f t="shared" si="46"/>
        <v>37</v>
      </c>
      <c r="AM16" s="93">
        <f t="shared" si="47"/>
        <v>2753</v>
      </c>
      <c r="AO16" s="99">
        <v>12</v>
      </c>
      <c r="AP16" s="99">
        <f t="shared" si="48"/>
        <v>47</v>
      </c>
      <c r="AQ16" s="99">
        <f t="shared" si="49"/>
        <v>33</v>
      </c>
      <c r="AR16" s="99">
        <f t="shared" si="50"/>
        <v>24</v>
      </c>
      <c r="AS16" s="99">
        <f t="shared" si="51"/>
        <v>24</v>
      </c>
      <c r="AT16" s="99">
        <f t="shared" si="52"/>
        <v>24</v>
      </c>
      <c r="AU16" s="99">
        <f t="shared" si="53"/>
        <v>24</v>
      </c>
      <c r="AV16" s="99">
        <f t="shared" si="54"/>
        <v>79</v>
      </c>
      <c r="AW16" s="99">
        <f t="shared" si="55"/>
        <v>36</v>
      </c>
      <c r="AX16" s="99">
        <f t="shared" si="56"/>
        <v>70</v>
      </c>
      <c r="AY16" s="99">
        <f t="shared" si="57"/>
        <v>47</v>
      </c>
      <c r="AZ16" s="99">
        <f t="shared" si="58"/>
        <v>3463</v>
      </c>
      <c r="BB16" s="105">
        <v>12</v>
      </c>
      <c r="BC16" s="105">
        <f t="shared" si="59"/>
        <v>60</v>
      </c>
      <c r="BD16" s="105">
        <f t="shared" si="60"/>
        <v>42</v>
      </c>
      <c r="BE16" s="105">
        <f t="shared" si="61"/>
        <v>31</v>
      </c>
      <c r="BF16" s="105">
        <f t="shared" si="62"/>
        <v>31</v>
      </c>
      <c r="BG16" s="105">
        <f t="shared" si="63"/>
        <v>31</v>
      </c>
      <c r="BH16" s="105">
        <f t="shared" si="64"/>
        <v>31</v>
      </c>
      <c r="BI16" s="105">
        <f t="shared" si="65"/>
        <v>101</v>
      </c>
      <c r="BJ16" s="105">
        <f t="shared" si="66"/>
        <v>46</v>
      </c>
      <c r="BK16" s="105">
        <f t="shared" si="67"/>
        <v>90</v>
      </c>
      <c r="BL16" s="105">
        <f t="shared" si="68"/>
        <v>60</v>
      </c>
      <c r="BM16" s="105">
        <f t="shared" si="69"/>
        <v>4440</v>
      </c>
      <c r="BO16" s="111">
        <v>12</v>
      </c>
      <c r="BP16" s="111">
        <f t="shared" si="70"/>
        <v>77</v>
      </c>
      <c r="BQ16" s="111">
        <f t="shared" si="71"/>
        <v>54</v>
      </c>
      <c r="BR16" s="111">
        <f t="shared" si="72"/>
        <v>40</v>
      </c>
      <c r="BS16" s="111">
        <f t="shared" si="73"/>
        <v>40</v>
      </c>
      <c r="BT16" s="111">
        <f t="shared" si="74"/>
        <v>40</v>
      </c>
      <c r="BU16" s="111">
        <f t="shared" si="75"/>
        <v>40</v>
      </c>
      <c r="BV16" s="111">
        <f t="shared" si="76"/>
        <v>129</v>
      </c>
      <c r="BW16" s="111">
        <f t="shared" si="77"/>
        <v>59</v>
      </c>
      <c r="BX16" s="111">
        <f t="shared" si="78"/>
        <v>115</v>
      </c>
      <c r="BY16" s="111">
        <f t="shared" si="79"/>
        <v>77</v>
      </c>
      <c r="BZ16" s="111">
        <f t="shared" si="80"/>
        <v>5683</v>
      </c>
      <c r="CB16" s="117">
        <v>12</v>
      </c>
      <c r="CC16" s="117">
        <f t="shared" si="81"/>
        <v>101</v>
      </c>
      <c r="CD16" s="117">
        <f t="shared" si="82"/>
        <v>71</v>
      </c>
      <c r="CE16" s="117">
        <f t="shared" si="83"/>
        <v>53</v>
      </c>
      <c r="CF16" s="117">
        <f t="shared" si="84"/>
        <v>53</v>
      </c>
      <c r="CG16" s="117">
        <f t="shared" si="85"/>
        <v>53</v>
      </c>
      <c r="CH16" s="117">
        <f t="shared" si="86"/>
        <v>53</v>
      </c>
      <c r="CI16" s="117">
        <f t="shared" si="87"/>
        <v>169</v>
      </c>
      <c r="CJ16" s="117">
        <f t="shared" si="88"/>
        <v>77</v>
      </c>
      <c r="CK16" s="117">
        <f t="shared" si="89"/>
        <v>151</v>
      </c>
      <c r="CL16" s="117">
        <f t="shared" si="90"/>
        <v>101</v>
      </c>
      <c r="CM16" s="117">
        <f t="shared" si="91"/>
        <v>7459</v>
      </c>
    </row>
    <row r="17" ht="16.5" spans="1:91">
      <c r="A17" s="78">
        <v>13</v>
      </c>
      <c r="B17" s="78">
        <f t="shared" si="92"/>
        <v>26</v>
      </c>
      <c r="C17" s="86">
        <v>1.5</v>
      </c>
      <c r="D17" s="78">
        <f t="shared" si="16"/>
        <v>18</v>
      </c>
      <c r="E17" s="78">
        <f t="shared" si="17"/>
        <v>13</v>
      </c>
      <c r="F17" s="78">
        <f t="shared" si="18"/>
        <v>13</v>
      </c>
      <c r="G17" s="78">
        <f t="shared" si="19"/>
        <v>13</v>
      </c>
      <c r="H17" s="78">
        <f t="shared" si="20"/>
        <v>13</v>
      </c>
      <c r="I17" s="78">
        <f t="shared" si="21"/>
        <v>45</v>
      </c>
      <c r="J17" s="78">
        <f t="shared" si="22"/>
        <v>19</v>
      </c>
      <c r="K17" s="78">
        <f t="shared" si="23"/>
        <v>38</v>
      </c>
      <c r="L17" s="78">
        <f t="shared" si="24"/>
        <v>25</v>
      </c>
      <c r="M17" s="78">
        <f t="shared" si="25"/>
        <v>1924</v>
      </c>
      <c r="O17" s="87">
        <v>13</v>
      </c>
      <c r="P17" s="87">
        <f t="shared" si="26"/>
        <v>33</v>
      </c>
      <c r="Q17" s="87">
        <f t="shared" si="27"/>
        <v>23</v>
      </c>
      <c r="R17" s="87">
        <f t="shared" si="28"/>
        <v>16</v>
      </c>
      <c r="S17" s="87">
        <f t="shared" si="29"/>
        <v>16</v>
      </c>
      <c r="T17" s="87">
        <f t="shared" si="30"/>
        <v>16</v>
      </c>
      <c r="U17" s="87">
        <f t="shared" si="31"/>
        <v>16</v>
      </c>
      <c r="V17" s="87">
        <f t="shared" si="32"/>
        <v>56</v>
      </c>
      <c r="W17" s="87">
        <f t="shared" si="33"/>
        <v>24</v>
      </c>
      <c r="X17" s="87">
        <f t="shared" si="34"/>
        <v>48</v>
      </c>
      <c r="Y17" s="87">
        <f t="shared" si="35"/>
        <v>31</v>
      </c>
      <c r="Z17" s="87">
        <f t="shared" si="36"/>
        <v>2405</v>
      </c>
      <c r="AB17" s="93">
        <v>13</v>
      </c>
      <c r="AC17" s="93">
        <f t="shared" si="37"/>
        <v>41</v>
      </c>
      <c r="AD17" s="93">
        <f t="shared" si="38"/>
        <v>29</v>
      </c>
      <c r="AE17" s="93">
        <f t="shared" si="39"/>
        <v>20</v>
      </c>
      <c r="AF17" s="93">
        <f t="shared" si="40"/>
        <v>20</v>
      </c>
      <c r="AG17" s="93">
        <f t="shared" si="41"/>
        <v>20</v>
      </c>
      <c r="AH17" s="93">
        <f t="shared" si="42"/>
        <v>20</v>
      </c>
      <c r="AI17" s="93">
        <f t="shared" si="43"/>
        <v>69</v>
      </c>
      <c r="AJ17" s="93">
        <f t="shared" si="44"/>
        <v>30</v>
      </c>
      <c r="AK17" s="93">
        <f t="shared" si="45"/>
        <v>60</v>
      </c>
      <c r="AL17" s="93">
        <f t="shared" si="46"/>
        <v>38</v>
      </c>
      <c r="AM17" s="93">
        <f t="shared" si="47"/>
        <v>2982</v>
      </c>
      <c r="AO17" s="99">
        <v>13</v>
      </c>
      <c r="AP17" s="99">
        <f t="shared" si="48"/>
        <v>52</v>
      </c>
      <c r="AQ17" s="99">
        <f t="shared" si="49"/>
        <v>36</v>
      </c>
      <c r="AR17" s="99">
        <f t="shared" si="50"/>
        <v>25</v>
      </c>
      <c r="AS17" s="99">
        <f t="shared" si="51"/>
        <v>25</v>
      </c>
      <c r="AT17" s="99">
        <f t="shared" si="52"/>
        <v>25</v>
      </c>
      <c r="AU17" s="99">
        <f t="shared" si="53"/>
        <v>25</v>
      </c>
      <c r="AV17" s="99">
        <f t="shared" si="54"/>
        <v>87</v>
      </c>
      <c r="AW17" s="99">
        <f t="shared" si="55"/>
        <v>38</v>
      </c>
      <c r="AX17" s="99">
        <f t="shared" si="56"/>
        <v>75</v>
      </c>
      <c r="AY17" s="99">
        <f t="shared" si="57"/>
        <v>48</v>
      </c>
      <c r="AZ17" s="99">
        <f t="shared" si="58"/>
        <v>3752</v>
      </c>
      <c r="BB17" s="105">
        <v>13</v>
      </c>
      <c r="BC17" s="105">
        <f t="shared" si="59"/>
        <v>67</v>
      </c>
      <c r="BD17" s="105">
        <f t="shared" si="60"/>
        <v>46</v>
      </c>
      <c r="BE17" s="105">
        <f t="shared" si="61"/>
        <v>32</v>
      </c>
      <c r="BF17" s="105">
        <f t="shared" si="62"/>
        <v>32</v>
      </c>
      <c r="BG17" s="105">
        <f t="shared" si="63"/>
        <v>32</v>
      </c>
      <c r="BH17" s="105">
        <f t="shared" si="64"/>
        <v>32</v>
      </c>
      <c r="BI17" s="105">
        <f t="shared" si="65"/>
        <v>112</v>
      </c>
      <c r="BJ17" s="105">
        <f t="shared" si="66"/>
        <v>49</v>
      </c>
      <c r="BK17" s="105">
        <f t="shared" si="67"/>
        <v>96</v>
      </c>
      <c r="BL17" s="105">
        <f t="shared" si="68"/>
        <v>62</v>
      </c>
      <c r="BM17" s="105">
        <f t="shared" si="69"/>
        <v>4810</v>
      </c>
      <c r="BO17" s="111">
        <v>13</v>
      </c>
      <c r="BP17" s="111">
        <f t="shared" si="70"/>
        <v>86</v>
      </c>
      <c r="BQ17" s="111">
        <f t="shared" si="71"/>
        <v>59</v>
      </c>
      <c r="BR17" s="111">
        <f t="shared" si="72"/>
        <v>41</v>
      </c>
      <c r="BS17" s="111">
        <f t="shared" si="73"/>
        <v>41</v>
      </c>
      <c r="BT17" s="111">
        <f t="shared" si="74"/>
        <v>41</v>
      </c>
      <c r="BU17" s="111">
        <f t="shared" si="75"/>
        <v>41</v>
      </c>
      <c r="BV17" s="111">
        <f t="shared" si="76"/>
        <v>143</v>
      </c>
      <c r="BW17" s="111">
        <f t="shared" si="77"/>
        <v>63</v>
      </c>
      <c r="BX17" s="111">
        <f t="shared" si="78"/>
        <v>123</v>
      </c>
      <c r="BY17" s="111">
        <f t="shared" si="79"/>
        <v>79</v>
      </c>
      <c r="BZ17" s="111">
        <f t="shared" si="80"/>
        <v>6157</v>
      </c>
      <c r="CB17" s="117">
        <v>13</v>
      </c>
      <c r="CC17" s="117">
        <f t="shared" si="81"/>
        <v>113</v>
      </c>
      <c r="CD17" s="117">
        <f t="shared" si="82"/>
        <v>77</v>
      </c>
      <c r="CE17" s="117">
        <f t="shared" si="83"/>
        <v>54</v>
      </c>
      <c r="CF17" s="117">
        <f t="shared" si="84"/>
        <v>54</v>
      </c>
      <c r="CG17" s="117">
        <f t="shared" si="85"/>
        <v>54</v>
      </c>
      <c r="CH17" s="117">
        <f t="shared" si="86"/>
        <v>54</v>
      </c>
      <c r="CI17" s="117">
        <f t="shared" si="87"/>
        <v>188</v>
      </c>
      <c r="CJ17" s="117">
        <f t="shared" si="88"/>
        <v>83</v>
      </c>
      <c r="CK17" s="117">
        <f t="shared" si="89"/>
        <v>161</v>
      </c>
      <c r="CL17" s="117">
        <f t="shared" si="90"/>
        <v>104</v>
      </c>
      <c r="CM17" s="117">
        <f t="shared" si="91"/>
        <v>8081</v>
      </c>
    </row>
    <row r="18" ht="16.5" spans="1:91">
      <c r="A18" s="78">
        <v>14</v>
      </c>
      <c r="B18" s="78">
        <f t="shared" si="92"/>
        <v>28</v>
      </c>
      <c r="C18" s="86">
        <v>1.5</v>
      </c>
      <c r="D18" s="78">
        <f t="shared" si="16"/>
        <v>20</v>
      </c>
      <c r="E18" s="78">
        <f t="shared" si="17"/>
        <v>14</v>
      </c>
      <c r="F18" s="78">
        <f t="shared" si="18"/>
        <v>14</v>
      </c>
      <c r="G18" s="78">
        <f t="shared" si="19"/>
        <v>14</v>
      </c>
      <c r="H18" s="78">
        <f t="shared" si="20"/>
        <v>14</v>
      </c>
      <c r="I18" s="78">
        <f t="shared" si="21"/>
        <v>48</v>
      </c>
      <c r="J18" s="78">
        <f t="shared" si="22"/>
        <v>21</v>
      </c>
      <c r="K18" s="78">
        <f t="shared" si="23"/>
        <v>41</v>
      </c>
      <c r="L18" s="78">
        <f t="shared" si="24"/>
        <v>27</v>
      </c>
      <c r="M18" s="78">
        <f t="shared" si="25"/>
        <v>2072</v>
      </c>
      <c r="O18" s="87">
        <v>14</v>
      </c>
      <c r="P18" s="87">
        <f t="shared" si="26"/>
        <v>35</v>
      </c>
      <c r="Q18" s="87">
        <f t="shared" si="27"/>
        <v>25</v>
      </c>
      <c r="R18" s="87">
        <f t="shared" si="28"/>
        <v>18</v>
      </c>
      <c r="S18" s="87">
        <f t="shared" si="29"/>
        <v>18</v>
      </c>
      <c r="T18" s="87">
        <f t="shared" si="30"/>
        <v>18</v>
      </c>
      <c r="U18" s="87">
        <f t="shared" si="31"/>
        <v>18</v>
      </c>
      <c r="V18" s="87">
        <f t="shared" si="32"/>
        <v>60</v>
      </c>
      <c r="W18" s="87">
        <f t="shared" si="33"/>
        <v>26</v>
      </c>
      <c r="X18" s="87">
        <f t="shared" si="34"/>
        <v>51</v>
      </c>
      <c r="Y18" s="87">
        <f t="shared" si="35"/>
        <v>34</v>
      </c>
      <c r="Z18" s="87">
        <f t="shared" si="36"/>
        <v>2590</v>
      </c>
      <c r="AB18" s="93">
        <v>14</v>
      </c>
      <c r="AC18" s="93">
        <f t="shared" si="37"/>
        <v>43</v>
      </c>
      <c r="AD18" s="93">
        <f t="shared" si="38"/>
        <v>31</v>
      </c>
      <c r="AE18" s="93">
        <f t="shared" si="39"/>
        <v>22</v>
      </c>
      <c r="AF18" s="93">
        <f t="shared" si="40"/>
        <v>22</v>
      </c>
      <c r="AG18" s="93">
        <f t="shared" si="41"/>
        <v>22</v>
      </c>
      <c r="AH18" s="93">
        <f t="shared" si="42"/>
        <v>22</v>
      </c>
      <c r="AI18" s="93">
        <f t="shared" si="43"/>
        <v>74</v>
      </c>
      <c r="AJ18" s="93">
        <f t="shared" si="44"/>
        <v>32</v>
      </c>
      <c r="AK18" s="93">
        <f t="shared" si="45"/>
        <v>63</v>
      </c>
      <c r="AL18" s="93">
        <f t="shared" si="46"/>
        <v>42</v>
      </c>
      <c r="AM18" s="93">
        <f t="shared" si="47"/>
        <v>3212</v>
      </c>
      <c r="AO18" s="99">
        <v>14</v>
      </c>
      <c r="AP18" s="99">
        <f t="shared" si="48"/>
        <v>54</v>
      </c>
      <c r="AQ18" s="99">
        <f t="shared" si="49"/>
        <v>39</v>
      </c>
      <c r="AR18" s="99">
        <f t="shared" si="50"/>
        <v>28</v>
      </c>
      <c r="AS18" s="99">
        <f t="shared" si="51"/>
        <v>28</v>
      </c>
      <c r="AT18" s="99">
        <f t="shared" si="52"/>
        <v>28</v>
      </c>
      <c r="AU18" s="99">
        <f t="shared" si="53"/>
        <v>28</v>
      </c>
      <c r="AV18" s="99">
        <f t="shared" si="54"/>
        <v>93</v>
      </c>
      <c r="AW18" s="99">
        <f t="shared" si="55"/>
        <v>40</v>
      </c>
      <c r="AX18" s="99">
        <f t="shared" si="56"/>
        <v>79</v>
      </c>
      <c r="AY18" s="99">
        <f t="shared" si="57"/>
        <v>53</v>
      </c>
      <c r="AZ18" s="99">
        <f t="shared" si="58"/>
        <v>4041</v>
      </c>
      <c r="BB18" s="105">
        <v>14</v>
      </c>
      <c r="BC18" s="105">
        <f t="shared" si="59"/>
        <v>69</v>
      </c>
      <c r="BD18" s="105">
        <f t="shared" si="60"/>
        <v>50</v>
      </c>
      <c r="BE18" s="105">
        <f t="shared" si="61"/>
        <v>36</v>
      </c>
      <c r="BF18" s="105">
        <f t="shared" si="62"/>
        <v>36</v>
      </c>
      <c r="BG18" s="105">
        <f t="shared" si="63"/>
        <v>36</v>
      </c>
      <c r="BH18" s="105">
        <f t="shared" si="64"/>
        <v>36</v>
      </c>
      <c r="BI18" s="105">
        <f t="shared" si="65"/>
        <v>119</v>
      </c>
      <c r="BJ18" s="105">
        <f t="shared" si="66"/>
        <v>51</v>
      </c>
      <c r="BK18" s="105">
        <f t="shared" si="67"/>
        <v>101</v>
      </c>
      <c r="BL18" s="105">
        <f t="shared" si="68"/>
        <v>68</v>
      </c>
      <c r="BM18" s="105">
        <f t="shared" si="69"/>
        <v>5181</v>
      </c>
      <c r="BO18" s="111">
        <v>14</v>
      </c>
      <c r="BP18" s="111">
        <f t="shared" si="70"/>
        <v>88</v>
      </c>
      <c r="BQ18" s="111">
        <f t="shared" si="71"/>
        <v>64</v>
      </c>
      <c r="BR18" s="111">
        <f t="shared" si="72"/>
        <v>46</v>
      </c>
      <c r="BS18" s="111">
        <f t="shared" si="73"/>
        <v>46</v>
      </c>
      <c r="BT18" s="111">
        <f t="shared" si="74"/>
        <v>46</v>
      </c>
      <c r="BU18" s="111">
        <f t="shared" si="75"/>
        <v>46</v>
      </c>
      <c r="BV18" s="111">
        <f t="shared" si="76"/>
        <v>152</v>
      </c>
      <c r="BW18" s="111">
        <f t="shared" si="77"/>
        <v>65</v>
      </c>
      <c r="BX18" s="111">
        <f t="shared" si="78"/>
        <v>129</v>
      </c>
      <c r="BY18" s="111">
        <f t="shared" si="79"/>
        <v>87</v>
      </c>
      <c r="BZ18" s="111">
        <f t="shared" si="80"/>
        <v>6632</v>
      </c>
      <c r="CB18" s="117">
        <v>14</v>
      </c>
      <c r="CC18" s="117">
        <f t="shared" si="81"/>
        <v>116</v>
      </c>
      <c r="CD18" s="117">
        <f t="shared" si="82"/>
        <v>84</v>
      </c>
      <c r="CE18" s="117">
        <f t="shared" si="83"/>
        <v>60</v>
      </c>
      <c r="CF18" s="117">
        <f t="shared" si="84"/>
        <v>60</v>
      </c>
      <c r="CG18" s="117">
        <f t="shared" si="85"/>
        <v>60</v>
      </c>
      <c r="CH18" s="117">
        <f t="shared" si="86"/>
        <v>60</v>
      </c>
      <c r="CI18" s="117">
        <f t="shared" si="87"/>
        <v>200</v>
      </c>
      <c r="CJ18" s="117">
        <f t="shared" si="88"/>
        <v>85</v>
      </c>
      <c r="CK18" s="117">
        <f t="shared" si="89"/>
        <v>169</v>
      </c>
      <c r="CL18" s="117">
        <f t="shared" si="90"/>
        <v>114</v>
      </c>
      <c r="CM18" s="117">
        <f t="shared" si="91"/>
        <v>8705</v>
      </c>
    </row>
    <row r="19" ht="16.5" spans="1:91">
      <c r="A19" s="78">
        <v>15</v>
      </c>
      <c r="B19" s="78">
        <f t="shared" si="92"/>
        <v>30</v>
      </c>
      <c r="C19" s="86">
        <v>1.5</v>
      </c>
      <c r="D19" s="78">
        <f t="shared" si="16"/>
        <v>21</v>
      </c>
      <c r="E19" s="78">
        <f t="shared" si="17"/>
        <v>15</v>
      </c>
      <c r="F19" s="78">
        <f t="shared" si="18"/>
        <v>15</v>
      </c>
      <c r="G19" s="78">
        <f t="shared" si="19"/>
        <v>15</v>
      </c>
      <c r="H19" s="78">
        <f t="shared" si="20"/>
        <v>15</v>
      </c>
      <c r="I19" s="78">
        <f t="shared" si="21"/>
        <v>52</v>
      </c>
      <c r="J19" s="78">
        <f t="shared" si="22"/>
        <v>22</v>
      </c>
      <c r="K19" s="78">
        <f t="shared" si="23"/>
        <v>44</v>
      </c>
      <c r="L19" s="78">
        <f t="shared" si="24"/>
        <v>29</v>
      </c>
      <c r="M19" s="78">
        <f t="shared" si="25"/>
        <v>2220</v>
      </c>
      <c r="O19" s="87">
        <v>15</v>
      </c>
      <c r="P19" s="87">
        <f t="shared" si="26"/>
        <v>38</v>
      </c>
      <c r="Q19" s="87">
        <f t="shared" si="27"/>
        <v>26</v>
      </c>
      <c r="R19" s="87">
        <f t="shared" si="28"/>
        <v>19</v>
      </c>
      <c r="S19" s="87">
        <f t="shared" si="29"/>
        <v>19</v>
      </c>
      <c r="T19" s="87">
        <f t="shared" si="30"/>
        <v>19</v>
      </c>
      <c r="U19" s="87">
        <f t="shared" si="31"/>
        <v>19</v>
      </c>
      <c r="V19" s="87">
        <f t="shared" si="32"/>
        <v>65</v>
      </c>
      <c r="W19" s="87">
        <f t="shared" si="33"/>
        <v>28</v>
      </c>
      <c r="X19" s="87">
        <f t="shared" si="34"/>
        <v>55</v>
      </c>
      <c r="Y19" s="87">
        <f t="shared" si="35"/>
        <v>36</v>
      </c>
      <c r="Z19" s="87">
        <f t="shared" si="36"/>
        <v>2775</v>
      </c>
      <c r="AB19" s="93">
        <v>15</v>
      </c>
      <c r="AC19" s="93">
        <f t="shared" si="37"/>
        <v>47</v>
      </c>
      <c r="AD19" s="93">
        <f t="shared" si="38"/>
        <v>32</v>
      </c>
      <c r="AE19" s="93">
        <f t="shared" si="39"/>
        <v>24</v>
      </c>
      <c r="AF19" s="93">
        <f t="shared" si="40"/>
        <v>24</v>
      </c>
      <c r="AG19" s="93">
        <f t="shared" si="41"/>
        <v>24</v>
      </c>
      <c r="AH19" s="93">
        <f t="shared" si="42"/>
        <v>24</v>
      </c>
      <c r="AI19" s="93">
        <f t="shared" si="43"/>
        <v>81</v>
      </c>
      <c r="AJ19" s="93">
        <f t="shared" si="44"/>
        <v>35</v>
      </c>
      <c r="AK19" s="93">
        <f t="shared" si="45"/>
        <v>68</v>
      </c>
      <c r="AL19" s="93">
        <f t="shared" si="46"/>
        <v>45</v>
      </c>
      <c r="AM19" s="93">
        <f t="shared" si="47"/>
        <v>3441</v>
      </c>
      <c r="AO19" s="99">
        <v>15</v>
      </c>
      <c r="AP19" s="99">
        <f t="shared" si="48"/>
        <v>59</v>
      </c>
      <c r="AQ19" s="99">
        <f t="shared" si="49"/>
        <v>40</v>
      </c>
      <c r="AR19" s="99">
        <f t="shared" si="50"/>
        <v>30</v>
      </c>
      <c r="AS19" s="99">
        <f t="shared" si="51"/>
        <v>30</v>
      </c>
      <c r="AT19" s="99">
        <f t="shared" si="52"/>
        <v>30</v>
      </c>
      <c r="AU19" s="99">
        <f t="shared" si="53"/>
        <v>30</v>
      </c>
      <c r="AV19" s="99">
        <f t="shared" si="54"/>
        <v>102</v>
      </c>
      <c r="AW19" s="99">
        <f t="shared" si="55"/>
        <v>44</v>
      </c>
      <c r="AX19" s="99">
        <f t="shared" si="56"/>
        <v>86</v>
      </c>
      <c r="AY19" s="99">
        <f t="shared" si="57"/>
        <v>57</v>
      </c>
      <c r="AZ19" s="99">
        <f t="shared" si="58"/>
        <v>4329</v>
      </c>
      <c r="BB19" s="105">
        <v>15</v>
      </c>
      <c r="BC19" s="105">
        <f t="shared" si="59"/>
        <v>76</v>
      </c>
      <c r="BD19" s="105">
        <f t="shared" si="60"/>
        <v>51</v>
      </c>
      <c r="BE19" s="105">
        <f t="shared" si="61"/>
        <v>38</v>
      </c>
      <c r="BF19" s="105">
        <f t="shared" si="62"/>
        <v>38</v>
      </c>
      <c r="BG19" s="105">
        <f t="shared" si="63"/>
        <v>38</v>
      </c>
      <c r="BH19" s="105">
        <f t="shared" si="64"/>
        <v>38</v>
      </c>
      <c r="BI19" s="105">
        <f t="shared" si="65"/>
        <v>131</v>
      </c>
      <c r="BJ19" s="105">
        <f t="shared" si="66"/>
        <v>56</v>
      </c>
      <c r="BK19" s="105">
        <f t="shared" si="67"/>
        <v>110</v>
      </c>
      <c r="BL19" s="105">
        <f t="shared" si="68"/>
        <v>73</v>
      </c>
      <c r="BM19" s="105">
        <f t="shared" si="69"/>
        <v>5550</v>
      </c>
      <c r="BO19" s="111">
        <v>15</v>
      </c>
      <c r="BP19" s="111">
        <f t="shared" si="70"/>
        <v>97</v>
      </c>
      <c r="BQ19" s="111">
        <f t="shared" si="71"/>
        <v>65</v>
      </c>
      <c r="BR19" s="111">
        <f t="shared" si="72"/>
        <v>49</v>
      </c>
      <c r="BS19" s="111">
        <f t="shared" si="73"/>
        <v>49</v>
      </c>
      <c r="BT19" s="111">
        <f t="shared" si="74"/>
        <v>49</v>
      </c>
      <c r="BU19" s="111">
        <f t="shared" si="75"/>
        <v>49</v>
      </c>
      <c r="BV19" s="111">
        <f t="shared" si="76"/>
        <v>168</v>
      </c>
      <c r="BW19" s="111">
        <f t="shared" si="77"/>
        <v>72</v>
      </c>
      <c r="BX19" s="111">
        <f t="shared" si="78"/>
        <v>141</v>
      </c>
      <c r="BY19" s="111">
        <f t="shared" si="79"/>
        <v>93</v>
      </c>
      <c r="BZ19" s="111">
        <f t="shared" si="80"/>
        <v>7104</v>
      </c>
      <c r="CB19" s="117">
        <v>15</v>
      </c>
      <c r="CC19" s="117">
        <f t="shared" si="81"/>
        <v>127</v>
      </c>
      <c r="CD19" s="117">
        <f t="shared" si="82"/>
        <v>85</v>
      </c>
      <c r="CE19" s="117">
        <f t="shared" si="83"/>
        <v>64</v>
      </c>
      <c r="CF19" s="117">
        <f t="shared" si="84"/>
        <v>64</v>
      </c>
      <c r="CG19" s="117">
        <f t="shared" si="85"/>
        <v>64</v>
      </c>
      <c r="CH19" s="117">
        <f t="shared" si="86"/>
        <v>64</v>
      </c>
      <c r="CI19" s="117">
        <f t="shared" si="87"/>
        <v>221</v>
      </c>
      <c r="CJ19" s="117">
        <f t="shared" si="88"/>
        <v>95</v>
      </c>
      <c r="CK19" s="117">
        <f t="shared" si="89"/>
        <v>185</v>
      </c>
      <c r="CL19" s="117">
        <f t="shared" si="90"/>
        <v>122</v>
      </c>
      <c r="CM19" s="117">
        <f t="shared" si="91"/>
        <v>9324</v>
      </c>
    </row>
    <row r="20" ht="16.5" spans="1:91">
      <c r="A20" s="78">
        <v>16</v>
      </c>
      <c r="B20" s="78">
        <f t="shared" si="92"/>
        <v>32</v>
      </c>
      <c r="C20" s="86">
        <v>1.5</v>
      </c>
      <c r="D20" s="78">
        <f t="shared" si="16"/>
        <v>22</v>
      </c>
      <c r="E20" s="78">
        <f t="shared" si="17"/>
        <v>16</v>
      </c>
      <c r="F20" s="78">
        <f t="shared" si="18"/>
        <v>16</v>
      </c>
      <c r="G20" s="78">
        <f t="shared" si="19"/>
        <v>16</v>
      </c>
      <c r="H20" s="78">
        <f t="shared" si="20"/>
        <v>16</v>
      </c>
      <c r="I20" s="78">
        <f t="shared" si="21"/>
        <v>55</v>
      </c>
      <c r="J20" s="78">
        <f t="shared" si="22"/>
        <v>24</v>
      </c>
      <c r="K20" s="78">
        <f t="shared" si="23"/>
        <v>47</v>
      </c>
      <c r="L20" s="78">
        <f t="shared" si="24"/>
        <v>31</v>
      </c>
      <c r="M20" s="78">
        <f t="shared" si="25"/>
        <v>2368</v>
      </c>
      <c r="O20" s="87">
        <v>16</v>
      </c>
      <c r="P20" s="87">
        <f t="shared" si="26"/>
        <v>40</v>
      </c>
      <c r="Q20" s="87">
        <f t="shared" si="27"/>
        <v>28</v>
      </c>
      <c r="R20" s="87">
        <f t="shared" si="28"/>
        <v>20</v>
      </c>
      <c r="S20" s="87">
        <f t="shared" si="29"/>
        <v>20</v>
      </c>
      <c r="T20" s="87">
        <f t="shared" si="30"/>
        <v>20</v>
      </c>
      <c r="U20" s="87">
        <f t="shared" si="31"/>
        <v>20</v>
      </c>
      <c r="V20" s="87">
        <f t="shared" si="32"/>
        <v>69</v>
      </c>
      <c r="W20" s="87">
        <f t="shared" si="33"/>
        <v>30</v>
      </c>
      <c r="X20" s="87">
        <f t="shared" si="34"/>
        <v>59</v>
      </c>
      <c r="Y20" s="87">
        <f t="shared" si="35"/>
        <v>39</v>
      </c>
      <c r="Z20" s="87">
        <f t="shared" si="36"/>
        <v>2960</v>
      </c>
      <c r="AB20" s="93">
        <v>16</v>
      </c>
      <c r="AC20" s="93">
        <f t="shared" si="37"/>
        <v>50</v>
      </c>
      <c r="AD20" s="93">
        <f t="shared" si="38"/>
        <v>35</v>
      </c>
      <c r="AE20" s="93">
        <f t="shared" si="39"/>
        <v>25</v>
      </c>
      <c r="AF20" s="93">
        <f t="shared" si="40"/>
        <v>25</v>
      </c>
      <c r="AG20" s="93">
        <f t="shared" si="41"/>
        <v>25</v>
      </c>
      <c r="AH20" s="93">
        <f t="shared" si="42"/>
        <v>25</v>
      </c>
      <c r="AI20" s="93">
        <f t="shared" si="43"/>
        <v>86</v>
      </c>
      <c r="AJ20" s="93">
        <f t="shared" si="44"/>
        <v>37</v>
      </c>
      <c r="AK20" s="93">
        <f t="shared" si="45"/>
        <v>73</v>
      </c>
      <c r="AL20" s="93">
        <f t="shared" si="46"/>
        <v>48</v>
      </c>
      <c r="AM20" s="93">
        <f t="shared" si="47"/>
        <v>3670</v>
      </c>
      <c r="AO20" s="99">
        <v>16</v>
      </c>
      <c r="AP20" s="99">
        <f t="shared" si="48"/>
        <v>63</v>
      </c>
      <c r="AQ20" s="99">
        <f t="shared" si="49"/>
        <v>44</v>
      </c>
      <c r="AR20" s="99">
        <f t="shared" si="50"/>
        <v>31</v>
      </c>
      <c r="AS20" s="99">
        <f t="shared" si="51"/>
        <v>31</v>
      </c>
      <c r="AT20" s="99">
        <f t="shared" si="52"/>
        <v>31</v>
      </c>
      <c r="AU20" s="99">
        <f t="shared" si="53"/>
        <v>31</v>
      </c>
      <c r="AV20" s="99">
        <f t="shared" si="54"/>
        <v>108</v>
      </c>
      <c r="AW20" s="99">
        <f t="shared" si="55"/>
        <v>47</v>
      </c>
      <c r="AX20" s="99">
        <f t="shared" si="56"/>
        <v>92</v>
      </c>
      <c r="AY20" s="99">
        <f t="shared" si="57"/>
        <v>60</v>
      </c>
      <c r="AZ20" s="99">
        <f t="shared" si="58"/>
        <v>4617</v>
      </c>
      <c r="BB20" s="105">
        <v>16</v>
      </c>
      <c r="BC20" s="105">
        <f t="shared" si="59"/>
        <v>81</v>
      </c>
      <c r="BD20" s="105">
        <f t="shared" si="60"/>
        <v>56</v>
      </c>
      <c r="BE20" s="105">
        <f t="shared" si="61"/>
        <v>40</v>
      </c>
      <c r="BF20" s="105">
        <f t="shared" si="62"/>
        <v>40</v>
      </c>
      <c r="BG20" s="105">
        <f t="shared" si="63"/>
        <v>40</v>
      </c>
      <c r="BH20" s="105">
        <f t="shared" si="64"/>
        <v>40</v>
      </c>
      <c r="BI20" s="105">
        <f t="shared" si="65"/>
        <v>138</v>
      </c>
      <c r="BJ20" s="105">
        <f t="shared" si="66"/>
        <v>60</v>
      </c>
      <c r="BK20" s="105">
        <f t="shared" si="67"/>
        <v>118</v>
      </c>
      <c r="BL20" s="105">
        <f t="shared" si="68"/>
        <v>77</v>
      </c>
      <c r="BM20" s="105">
        <f t="shared" si="69"/>
        <v>5919</v>
      </c>
      <c r="BO20" s="111">
        <v>16</v>
      </c>
      <c r="BP20" s="111">
        <f t="shared" si="70"/>
        <v>104</v>
      </c>
      <c r="BQ20" s="111">
        <f t="shared" si="71"/>
        <v>72</v>
      </c>
      <c r="BR20" s="111">
        <f t="shared" si="72"/>
        <v>51</v>
      </c>
      <c r="BS20" s="111">
        <f t="shared" si="73"/>
        <v>51</v>
      </c>
      <c r="BT20" s="111">
        <f t="shared" si="74"/>
        <v>51</v>
      </c>
      <c r="BU20" s="111">
        <f t="shared" si="75"/>
        <v>51</v>
      </c>
      <c r="BV20" s="111">
        <f t="shared" si="76"/>
        <v>177</v>
      </c>
      <c r="BW20" s="111">
        <f t="shared" si="77"/>
        <v>77</v>
      </c>
      <c r="BX20" s="111">
        <f t="shared" si="78"/>
        <v>151</v>
      </c>
      <c r="BY20" s="111">
        <f t="shared" si="79"/>
        <v>99</v>
      </c>
      <c r="BZ20" s="111">
        <f t="shared" si="80"/>
        <v>7576</v>
      </c>
      <c r="CB20" s="117">
        <v>16</v>
      </c>
      <c r="CC20" s="117">
        <f t="shared" si="81"/>
        <v>137</v>
      </c>
      <c r="CD20" s="117">
        <f t="shared" si="82"/>
        <v>95</v>
      </c>
      <c r="CE20" s="117">
        <f t="shared" si="83"/>
        <v>67</v>
      </c>
      <c r="CF20" s="117">
        <f t="shared" si="84"/>
        <v>67</v>
      </c>
      <c r="CG20" s="117">
        <f t="shared" si="85"/>
        <v>67</v>
      </c>
      <c r="CH20" s="117">
        <f t="shared" si="86"/>
        <v>67</v>
      </c>
      <c r="CI20" s="117">
        <f t="shared" si="87"/>
        <v>232</v>
      </c>
      <c r="CJ20" s="117">
        <f t="shared" si="88"/>
        <v>101</v>
      </c>
      <c r="CK20" s="117">
        <f t="shared" si="89"/>
        <v>198</v>
      </c>
      <c r="CL20" s="117">
        <f t="shared" si="90"/>
        <v>130</v>
      </c>
      <c r="CM20" s="117">
        <f t="shared" si="91"/>
        <v>9944</v>
      </c>
    </row>
    <row r="21" ht="16.5" spans="1:91">
      <c r="A21" s="78">
        <v>17</v>
      </c>
      <c r="B21" s="78">
        <f t="shared" si="92"/>
        <v>34</v>
      </c>
      <c r="C21" s="86">
        <v>1.5</v>
      </c>
      <c r="D21" s="78">
        <f t="shared" si="16"/>
        <v>24</v>
      </c>
      <c r="E21" s="78">
        <f t="shared" si="17"/>
        <v>17</v>
      </c>
      <c r="F21" s="78">
        <f t="shared" si="18"/>
        <v>17</v>
      </c>
      <c r="G21" s="78">
        <f t="shared" si="19"/>
        <v>17</v>
      </c>
      <c r="H21" s="78">
        <f t="shared" si="20"/>
        <v>17</v>
      </c>
      <c r="I21" s="78">
        <f t="shared" si="21"/>
        <v>59</v>
      </c>
      <c r="J21" s="78">
        <f t="shared" si="22"/>
        <v>25</v>
      </c>
      <c r="K21" s="78">
        <f t="shared" si="23"/>
        <v>50</v>
      </c>
      <c r="L21" s="78">
        <f t="shared" si="24"/>
        <v>33</v>
      </c>
      <c r="M21" s="78">
        <f t="shared" si="25"/>
        <v>2516</v>
      </c>
      <c r="O21" s="87">
        <v>17</v>
      </c>
      <c r="P21" s="87">
        <f t="shared" si="26"/>
        <v>43</v>
      </c>
      <c r="Q21" s="87">
        <f t="shared" si="27"/>
        <v>30</v>
      </c>
      <c r="R21" s="87">
        <f t="shared" si="28"/>
        <v>21</v>
      </c>
      <c r="S21" s="87">
        <f t="shared" si="29"/>
        <v>21</v>
      </c>
      <c r="T21" s="87">
        <f t="shared" si="30"/>
        <v>21</v>
      </c>
      <c r="U21" s="87">
        <f t="shared" si="31"/>
        <v>21</v>
      </c>
      <c r="V21" s="87">
        <f t="shared" si="32"/>
        <v>74</v>
      </c>
      <c r="W21" s="87">
        <f t="shared" si="33"/>
        <v>31</v>
      </c>
      <c r="X21" s="87">
        <f t="shared" si="34"/>
        <v>63</v>
      </c>
      <c r="Y21" s="87">
        <f t="shared" si="35"/>
        <v>41</v>
      </c>
      <c r="Z21" s="87">
        <f t="shared" si="36"/>
        <v>3145</v>
      </c>
      <c r="AB21" s="93">
        <v>17</v>
      </c>
      <c r="AC21" s="93">
        <f t="shared" si="37"/>
        <v>53</v>
      </c>
      <c r="AD21" s="93">
        <f t="shared" si="38"/>
        <v>37</v>
      </c>
      <c r="AE21" s="93">
        <f t="shared" si="39"/>
        <v>26</v>
      </c>
      <c r="AF21" s="93">
        <f t="shared" si="40"/>
        <v>26</v>
      </c>
      <c r="AG21" s="93">
        <f t="shared" si="41"/>
        <v>26</v>
      </c>
      <c r="AH21" s="93">
        <f t="shared" si="42"/>
        <v>26</v>
      </c>
      <c r="AI21" s="93">
        <f t="shared" si="43"/>
        <v>92</v>
      </c>
      <c r="AJ21" s="93">
        <f t="shared" si="44"/>
        <v>38</v>
      </c>
      <c r="AK21" s="93">
        <f t="shared" si="45"/>
        <v>78</v>
      </c>
      <c r="AL21" s="93">
        <f t="shared" si="46"/>
        <v>51</v>
      </c>
      <c r="AM21" s="93">
        <f t="shared" si="47"/>
        <v>3900</v>
      </c>
      <c r="AO21" s="99">
        <v>17</v>
      </c>
      <c r="AP21" s="99">
        <f t="shared" si="48"/>
        <v>67</v>
      </c>
      <c r="AQ21" s="99">
        <f t="shared" si="49"/>
        <v>47</v>
      </c>
      <c r="AR21" s="99">
        <f t="shared" si="50"/>
        <v>33</v>
      </c>
      <c r="AS21" s="99">
        <f t="shared" si="51"/>
        <v>33</v>
      </c>
      <c r="AT21" s="99">
        <f t="shared" si="52"/>
        <v>33</v>
      </c>
      <c r="AU21" s="99">
        <f t="shared" si="53"/>
        <v>33</v>
      </c>
      <c r="AV21" s="99">
        <f t="shared" si="54"/>
        <v>116</v>
      </c>
      <c r="AW21" s="99">
        <f t="shared" si="55"/>
        <v>48</v>
      </c>
      <c r="AX21" s="99">
        <f t="shared" si="56"/>
        <v>98</v>
      </c>
      <c r="AY21" s="99">
        <f t="shared" si="57"/>
        <v>64</v>
      </c>
      <c r="AZ21" s="99">
        <f t="shared" si="58"/>
        <v>4906</v>
      </c>
      <c r="BB21" s="105">
        <v>17</v>
      </c>
      <c r="BC21" s="105">
        <f t="shared" si="59"/>
        <v>86</v>
      </c>
      <c r="BD21" s="105">
        <f t="shared" si="60"/>
        <v>60</v>
      </c>
      <c r="BE21" s="105">
        <f t="shared" si="61"/>
        <v>42</v>
      </c>
      <c r="BF21" s="105">
        <f t="shared" si="62"/>
        <v>42</v>
      </c>
      <c r="BG21" s="105">
        <f t="shared" si="63"/>
        <v>42</v>
      </c>
      <c r="BH21" s="105">
        <f t="shared" si="64"/>
        <v>42</v>
      </c>
      <c r="BI21" s="105">
        <f t="shared" si="65"/>
        <v>149</v>
      </c>
      <c r="BJ21" s="105">
        <f t="shared" si="66"/>
        <v>62</v>
      </c>
      <c r="BK21" s="105">
        <f t="shared" si="67"/>
        <v>126</v>
      </c>
      <c r="BL21" s="105">
        <f t="shared" si="68"/>
        <v>82</v>
      </c>
      <c r="BM21" s="105">
        <f t="shared" si="69"/>
        <v>6290</v>
      </c>
      <c r="BO21" s="111">
        <v>17</v>
      </c>
      <c r="BP21" s="111">
        <f t="shared" si="70"/>
        <v>110</v>
      </c>
      <c r="BQ21" s="111">
        <f t="shared" si="71"/>
        <v>77</v>
      </c>
      <c r="BR21" s="111">
        <f t="shared" si="72"/>
        <v>54</v>
      </c>
      <c r="BS21" s="111">
        <f t="shared" si="73"/>
        <v>54</v>
      </c>
      <c r="BT21" s="111">
        <f t="shared" si="74"/>
        <v>54</v>
      </c>
      <c r="BU21" s="111">
        <f t="shared" si="75"/>
        <v>54</v>
      </c>
      <c r="BV21" s="111">
        <f t="shared" si="76"/>
        <v>191</v>
      </c>
      <c r="BW21" s="111">
        <f t="shared" si="77"/>
        <v>79</v>
      </c>
      <c r="BX21" s="111">
        <f t="shared" si="78"/>
        <v>161</v>
      </c>
      <c r="BY21" s="111">
        <f t="shared" si="79"/>
        <v>105</v>
      </c>
      <c r="BZ21" s="111">
        <f t="shared" si="80"/>
        <v>8051</v>
      </c>
      <c r="CB21" s="117">
        <v>17</v>
      </c>
      <c r="CC21" s="117">
        <f t="shared" si="81"/>
        <v>144</v>
      </c>
      <c r="CD21" s="117">
        <f t="shared" si="82"/>
        <v>101</v>
      </c>
      <c r="CE21" s="117">
        <f t="shared" si="83"/>
        <v>71</v>
      </c>
      <c r="CF21" s="117">
        <f t="shared" si="84"/>
        <v>71</v>
      </c>
      <c r="CG21" s="117">
        <f t="shared" si="85"/>
        <v>71</v>
      </c>
      <c r="CH21" s="117">
        <f t="shared" si="86"/>
        <v>71</v>
      </c>
      <c r="CI21" s="117">
        <f t="shared" si="87"/>
        <v>251</v>
      </c>
      <c r="CJ21" s="117">
        <f t="shared" si="88"/>
        <v>104</v>
      </c>
      <c r="CK21" s="117">
        <f t="shared" si="89"/>
        <v>211</v>
      </c>
      <c r="CL21" s="117">
        <f t="shared" si="90"/>
        <v>138</v>
      </c>
      <c r="CM21" s="117">
        <f t="shared" si="91"/>
        <v>10567</v>
      </c>
    </row>
    <row r="22" ht="16.5" spans="1:91">
      <c r="A22" s="78">
        <v>18</v>
      </c>
      <c r="B22" s="78">
        <f t="shared" si="92"/>
        <v>36</v>
      </c>
      <c r="C22" s="86">
        <v>1.5</v>
      </c>
      <c r="D22" s="78">
        <f t="shared" si="16"/>
        <v>25</v>
      </c>
      <c r="E22" s="78">
        <f t="shared" si="17"/>
        <v>18</v>
      </c>
      <c r="F22" s="78">
        <f t="shared" si="18"/>
        <v>18</v>
      </c>
      <c r="G22" s="78">
        <f t="shared" si="19"/>
        <v>18</v>
      </c>
      <c r="H22" s="78">
        <f t="shared" si="20"/>
        <v>18</v>
      </c>
      <c r="I22" s="78">
        <f t="shared" si="21"/>
        <v>62</v>
      </c>
      <c r="J22" s="78">
        <f t="shared" si="22"/>
        <v>27</v>
      </c>
      <c r="K22" s="78">
        <f t="shared" si="23"/>
        <v>53</v>
      </c>
      <c r="L22" s="78">
        <f t="shared" si="24"/>
        <v>35</v>
      </c>
      <c r="M22" s="78">
        <f t="shared" si="25"/>
        <v>2664</v>
      </c>
      <c r="O22" s="87">
        <v>18</v>
      </c>
      <c r="P22" s="87">
        <f t="shared" si="26"/>
        <v>45</v>
      </c>
      <c r="Q22" s="87">
        <f t="shared" si="27"/>
        <v>31</v>
      </c>
      <c r="R22" s="87">
        <f t="shared" si="28"/>
        <v>23</v>
      </c>
      <c r="S22" s="87">
        <f t="shared" si="29"/>
        <v>23</v>
      </c>
      <c r="T22" s="87">
        <f t="shared" si="30"/>
        <v>23</v>
      </c>
      <c r="U22" s="87">
        <f t="shared" si="31"/>
        <v>23</v>
      </c>
      <c r="V22" s="87">
        <f t="shared" si="32"/>
        <v>78</v>
      </c>
      <c r="W22" s="87">
        <f t="shared" si="33"/>
        <v>34</v>
      </c>
      <c r="X22" s="87">
        <f t="shared" si="34"/>
        <v>66</v>
      </c>
      <c r="Y22" s="87">
        <f t="shared" si="35"/>
        <v>44</v>
      </c>
      <c r="Z22" s="87">
        <f t="shared" si="36"/>
        <v>3330</v>
      </c>
      <c r="AB22" s="93">
        <v>18</v>
      </c>
      <c r="AC22" s="93">
        <f t="shared" si="37"/>
        <v>56</v>
      </c>
      <c r="AD22" s="93">
        <f t="shared" si="38"/>
        <v>38</v>
      </c>
      <c r="AE22" s="93">
        <f t="shared" si="39"/>
        <v>29</v>
      </c>
      <c r="AF22" s="93">
        <f t="shared" si="40"/>
        <v>29</v>
      </c>
      <c r="AG22" s="93">
        <f t="shared" si="41"/>
        <v>29</v>
      </c>
      <c r="AH22" s="93">
        <f t="shared" si="42"/>
        <v>29</v>
      </c>
      <c r="AI22" s="93">
        <f t="shared" si="43"/>
        <v>97</v>
      </c>
      <c r="AJ22" s="93">
        <f t="shared" si="44"/>
        <v>42</v>
      </c>
      <c r="AK22" s="93">
        <f t="shared" si="45"/>
        <v>82</v>
      </c>
      <c r="AL22" s="93">
        <f t="shared" si="46"/>
        <v>55</v>
      </c>
      <c r="AM22" s="93">
        <f t="shared" si="47"/>
        <v>4129</v>
      </c>
      <c r="AO22" s="99">
        <v>18</v>
      </c>
      <c r="AP22" s="99">
        <f t="shared" si="48"/>
        <v>70</v>
      </c>
      <c r="AQ22" s="99">
        <f t="shared" si="49"/>
        <v>48</v>
      </c>
      <c r="AR22" s="99">
        <f t="shared" si="50"/>
        <v>36</v>
      </c>
      <c r="AS22" s="99">
        <f t="shared" si="51"/>
        <v>36</v>
      </c>
      <c r="AT22" s="99">
        <f t="shared" si="52"/>
        <v>36</v>
      </c>
      <c r="AU22" s="99">
        <f t="shared" si="53"/>
        <v>36</v>
      </c>
      <c r="AV22" s="99">
        <f t="shared" si="54"/>
        <v>122</v>
      </c>
      <c r="AW22" s="99">
        <f t="shared" si="55"/>
        <v>53</v>
      </c>
      <c r="AX22" s="99">
        <f t="shared" si="56"/>
        <v>103</v>
      </c>
      <c r="AY22" s="99">
        <f t="shared" si="57"/>
        <v>69</v>
      </c>
      <c r="AZ22" s="99">
        <f t="shared" si="58"/>
        <v>5195</v>
      </c>
      <c r="BB22" s="105">
        <v>18</v>
      </c>
      <c r="BC22" s="105">
        <f t="shared" si="59"/>
        <v>90</v>
      </c>
      <c r="BD22" s="105">
        <f t="shared" si="60"/>
        <v>62</v>
      </c>
      <c r="BE22" s="105">
        <f t="shared" si="61"/>
        <v>46</v>
      </c>
      <c r="BF22" s="105">
        <f t="shared" si="62"/>
        <v>46</v>
      </c>
      <c r="BG22" s="105">
        <f t="shared" si="63"/>
        <v>46</v>
      </c>
      <c r="BH22" s="105">
        <f t="shared" si="64"/>
        <v>46</v>
      </c>
      <c r="BI22" s="105">
        <f t="shared" si="65"/>
        <v>156</v>
      </c>
      <c r="BJ22" s="105">
        <f t="shared" si="66"/>
        <v>68</v>
      </c>
      <c r="BK22" s="105">
        <f t="shared" si="67"/>
        <v>132</v>
      </c>
      <c r="BL22" s="105">
        <f t="shared" si="68"/>
        <v>88</v>
      </c>
      <c r="BM22" s="105">
        <f t="shared" si="69"/>
        <v>6660</v>
      </c>
      <c r="BO22" s="111">
        <v>18</v>
      </c>
      <c r="BP22" s="111">
        <f t="shared" si="70"/>
        <v>115</v>
      </c>
      <c r="BQ22" s="111">
        <f t="shared" si="71"/>
        <v>79</v>
      </c>
      <c r="BR22" s="111">
        <f t="shared" si="72"/>
        <v>59</v>
      </c>
      <c r="BS22" s="111">
        <f t="shared" si="73"/>
        <v>59</v>
      </c>
      <c r="BT22" s="111">
        <f t="shared" si="74"/>
        <v>59</v>
      </c>
      <c r="BU22" s="111">
        <f t="shared" si="75"/>
        <v>59</v>
      </c>
      <c r="BV22" s="111">
        <f t="shared" si="76"/>
        <v>200</v>
      </c>
      <c r="BW22" s="111">
        <f t="shared" si="77"/>
        <v>87</v>
      </c>
      <c r="BX22" s="111">
        <f t="shared" si="78"/>
        <v>169</v>
      </c>
      <c r="BY22" s="111">
        <f t="shared" si="79"/>
        <v>113</v>
      </c>
      <c r="BZ22" s="111">
        <f t="shared" si="80"/>
        <v>8525</v>
      </c>
      <c r="CB22" s="117">
        <v>18</v>
      </c>
      <c r="CC22" s="117">
        <f t="shared" si="81"/>
        <v>151</v>
      </c>
      <c r="CD22" s="117">
        <f t="shared" si="82"/>
        <v>104</v>
      </c>
      <c r="CE22" s="117">
        <f t="shared" si="83"/>
        <v>77</v>
      </c>
      <c r="CF22" s="117">
        <f t="shared" si="84"/>
        <v>77</v>
      </c>
      <c r="CG22" s="117">
        <f t="shared" si="85"/>
        <v>77</v>
      </c>
      <c r="CH22" s="117">
        <f t="shared" si="86"/>
        <v>77</v>
      </c>
      <c r="CI22" s="117">
        <f t="shared" si="87"/>
        <v>263</v>
      </c>
      <c r="CJ22" s="117">
        <f t="shared" si="88"/>
        <v>114</v>
      </c>
      <c r="CK22" s="117">
        <f t="shared" si="89"/>
        <v>222</v>
      </c>
      <c r="CL22" s="117">
        <f t="shared" si="90"/>
        <v>148</v>
      </c>
      <c r="CM22" s="117">
        <f t="shared" si="91"/>
        <v>11189</v>
      </c>
    </row>
    <row r="23" ht="16.5" spans="1:91">
      <c r="A23" s="78">
        <v>19</v>
      </c>
      <c r="B23" s="78">
        <f t="shared" si="92"/>
        <v>38</v>
      </c>
      <c r="C23" s="86">
        <v>1.5</v>
      </c>
      <c r="D23" s="78">
        <f t="shared" si="16"/>
        <v>27</v>
      </c>
      <c r="E23" s="78">
        <f t="shared" si="17"/>
        <v>19</v>
      </c>
      <c r="F23" s="78">
        <f t="shared" si="18"/>
        <v>19</v>
      </c>
      <c r="G23" s="78">
        <f t="shared" si="19"/>
        <v>19</v>
      </c>
      <c r="H23" s="78">
        <f t="shared" si="20"/>
        <v>19</v>
      </c>
      <c r="I23" s="78">
        <f t="shared" si="21"/>
        <v>66</v>
      </c>
      <c r="J23" s="78">
        <f t="shared" si="22"/>
        <v>28</v>
      </c>
      <c r="K23" s="78">
        <f t="shared" si="23"/>
        <v>56</v>
      </c>
      <c r="L23" s="78">
        <f t="shared" si="24"/>
        <v>37</v>
      </c>
      <c r="M23" s="78">
        <f t="shared" si="25"/>
        <v>2812</v>
      </c>
      <c r="O23" s="87">
        <v>19</v>
      </c>
      <c r="P23" s="87">
        <f t="shared" si="26"/>
        <v>48</v>
      </c>
      <c r="Q23" s="87">
        <f t="shared" si="27"/>
        <v>34</v>
      </c>
      <c r="R23" s="87">
        <f t="shared" si="28"/>
        <v>24</v>
      </c>
      <c r="S23" s="87">
        <f t="shared" si="29"/>
        <v>24</v>
      </c>
      <c r="T23" s="87">
        <f t="shared" si="30"/>
        <v>24</v>
      </c>
      <c r="U23" s="87">
        <f t="shared" si="31"/>
        <v>24</v>
      </c>
      <c r="V23" s="87">
        <f t="shared" si="32"/>
        <v>83</v>
      </c>
      <c r="W23" s="87">
        <f t="shared" si="33"/>
        <v>35</v>
      </c>
      <c r="X23" s="87">
        <f t="shared" si="34"/>
        <v>70</v>
      </c>
      <c r="Y23" s="87">
        <f t="shared" si="35"/>
        <v>46</v>
      </c>
      <c r="Z23" s="87">
        <f t="shared" si="36"/>
        <v>3515</v>
      </c>
      <c r="AB23" s="93">
        <v>19</v>
      </c>
      <c r="AC23" s="93">
        <f t="shared" si="37"/>
        <v>60</v>
      </c>
      <c r="AD23" s="93">
        <f t="shared" si="38"/>
        <v>42</v>
      </c>
      <c r="AE23" s="93">
        <f t="shared" si="39"/>
        <v>30</v>
      </c>
      <c r="AF23" s="93">
        <f t="shared" si="40"/>
        <v>30</v>
      </c>
      <c r="AG23" s="93">
        <f t="shared" si="41"/>
        <v>30</v>
      </c>
      <c r="AH23" s="93">
        <f t="shared" si="42"/>
        <v>30</v>
      </c>
      <c r="AI23" s="93">
        <f t="shared" si="43"/>
        <v>103</v>
      </c>
      <c r="AJ23" s="93">
        <f t="shared" si="44"/>
        <v>43</v>
      </c>
      <c r="AK23" s="93">
        <f t="shared" si="45"/>
        <v>87</v>
      </c>
      <c r="AL23" s="93">
        <f t="shared" si="46"/>
        <v>57</v>
      </c>
      <c r="AM23" s="93">
        <f t="shared" si="47"/>
        <v>4359</v>
      </c>
      <c r="AO23" s="99">
        <v>19</v>
      </c>
      <c r="AP23" s="99">
        <f t="shared" si="48"/>
        <v>75</v>
      </c>
      <c r="AQ23" s="99">
        <f t="shared" si="49"/>
        <v>53</v>
      </c>
      <c r="AR23" s="99">
        <f t="shared" si="50"/>
        <v>38</v>
      </c>
      <c r="AS23" s="99">
        <f t="shared" si="51"/>
        <v>38</v>
      </c>
      <c r="AT23" s="99">
        <f t="shared" si="52"/>
        <v>38</v>
      </c>
      <c r="AU23" s="99">
        <f t="shared" si="53"/>
        <v>38</v>
      </c>
      <c r="AV23" s="99">
        <f t="shared" si="54"/>
        <v>130</v>
      </c>
      <c r="AW23" s="99">
        <f t="shared" si="55"/>
        <v>54</v>
      </c>
      <c r="AX23" s="99">
        <f t="shared" si="56"/>
        <v>109</v>
      </c>
      <c r="AY23" s="99">
        <f t="shared" si="57"/>
        <v>72</v>
      </c>
      <c r="AZ23" s="99">
        <f t="shared" si="58"/>
        <v>5484</v>
      </c>
      <c r="BB23" s="105">
        <v>19</v>
      </c>
      <c r="BC23" s="105">
        <f t="shared" si="59"/>
        <v>96</v>
      </c>
      <c r="BD23" s="105">
        <f t="shared" si="60"/>
        <v>68</v>
      </c>
      <c r="BE23" s="105">
        <f t="shared" si="61"/>
        <v>49</v>
      </c>
      <c r="BF23" s="105">
        <f t="shared" si="62"/>
        <v>49</v>
      </c>
      <c r="BG23" s="105">
        <f t="shared" si="63"/>
        <v>49</v>
      </c>
      <c r="BH23" s="105">
        <f t="shared" si="64"/>
        <v>49</v>
      </c>
      <c r="BI23" s="105">
        <f t="shared" si="65"/>
        <v>167</v>
      </c>
      <c r="BJ23" s="105">
        <f t="shared" si="66"/>
        <v>69</v>
      </c>
      <c r="BK23" s="105">
        <f t="shared" si="67"/>
        <v>140</v>
      </c>
      <c r="BL23" s="105">
        <f t="shared" si="68"/>
        <v>92</v>
      </c>
      <c r="BM23" s="105">
        <f t="shared" si="69"/>
        <v>7031</v>
      </c>
      <c r="BO23" s="111">
        <v>19</v>
      </c>
      <c r="BP23" s="111">
        <f t="shared" si="70"/>
        <v>123</v>
      </c>
      <c r="BQ23" s="111">
        <f t="shared" si="71"/>
        <v>87</v>
      </c>
      <c r="BR23" s="111">
        <f t="shared" si="72"/>
        <v>63</v>
      </c>
      <c r="BS23" s="111">
        <f t="shared" si="73"/>
        <v>63</v>
      </c>
      <c r="BT23" s="111">
        <f t="shared" si="74"/>
        <v>63</v>
      </c>
      <c r="BU23" s="111">
        <f t="shared" si="75"/>
        <v>63</v>
      </c>
      <c r="BV23" s="111">
        <f t="shared" si="76"/>
        <v>214</v>
      </c>
      <c r="BW23" s="111">
        <f t="shared" si="77"/>
        <v>88</v>
      </c>
      <c r="BX23" s="111">
        <f t="shared" si="78"/>
        <v>179</v>
      </c>
      <c r="BY23" s="111">
        <f t="shared" si="79"/>
        <v>118</v>
      </c>
      <c r="BZ23" s="111">
        <f t="shared" si="80"/>
        <v>9000</v>
      </c>
      <c r="CB23" s="117">
        <v>19</v>
      </c>
      <c r="CC23" s="117">
        <f t="shared" si="81"/>
        <v>161</v>
      </c>
      <c r="CD23" s="117">
        <f t="shared" si="82"/>
        <v>114</v>
      </c>
      <c r="CE23" s="117">
        <f t="shared" si="83"/>
        <v>83</v>
      </c>
      <c r="CF23" s="117">
        <f t="shared" si="84"/>
        <v>83</v>
      </c>
      <c r="CG23" s="117">
        <f t="shared" si="85"/>
        <v>83</v>
      </c>
      <c r="CH23" s="117">
        <f t="shared" si="86"/>
        <v>83</v>
      </c>
      <c r="CI23" s="117">
        <f t="shared" si="87"/>
        <v>281</v>
      </c>
      <c r="CJ23" s="117">
        <f t="shared" si="88"/>
        <v>116</v>
      </c>
      <c r="CK23" s="117">
        <f t="shared" si="89"/>
        <v>235</v>
      </c>
      <c r="CL23" s="117">
        <f t="shared" si="90"/>
        <v>155</v>
      </c>
      <c r="CM23" s="117">
        <f t="shared" si="91"/>
        <v>11813</v>
      </c>
    </row>
    <row r="24" ht="16.5" spans="1:91">
      <c r="A24" s="78">
        <v>20</v>
      </c>
      <c r="B24" s="78">
        <f t="shared" si="92"/>
        <v>40</v>
      </c>
      <c r="C24" s="86">
        <v>1.5</v>
      </c>
      <c r="D24" s="78">
        <f t="shared" si="16"/>
        <v>28</v>
      </c>
      <c r="E24" s="78">
        <f t="shared" si="17"/>
        <v>20</v>
      </c>
      <c r="F24" s="78">
        <f t="shared" si="18"/>
        <v>20</v>
      </c>
      <c r="G24" s="78">
        <f t="shared" si="19"/>
        <v>20</v>
      </c>
      <c r="H24" s="78">
        <f t="shared" si="20"/>
        <v>20</v>
      </c>
      <c r="I24" s="78">
        <f t="shared" si="21"/>
        <v>69</v>
      </c>
      <c r="J24" s="78">
        <f t="shared" si="22"/>
        <v>30</v>
      </c>
      <c r="K24" s="78">
        <f t="shared" si="23"/>
        <v>59</v>
      </c>
      <c r="L24" s="78">
        <f t="shared" si="24"/>
        <v>39</v>
      </c>
      <c r="M24" s="78">
        <f t="shared" si="25"/>
        <v>2960</v>
      </c>
      <c r="O24" s="87">
        <v>20</v>
      </c>
      <c r="P24" s="87">
        <f t="shared" si="26"/>
        <v>50</v>
      </c>
      <c r="Q24" s="87">
        <f t="shared" si="27"/>
        <v>35</v>
      </c>
      <c r="R24" s="87">
        <f t="shared" si="28"/>
        <v>25</v>
      </c>
      <c r="S24" s="87">
        <f t="shared" si="29"/>
        <v>25</v>
      </c>
      <c r="T24" s="87">
        <f t="shared" si="30"/>
        <v>25</v>
      </c>
      <c r="U24" s="87">
        <f t="shared" si="31"/>
        <v>25</v>
      </c>
      <c r="V24" s="87">
        <f t="shared" si="32"/>
        <v>86</v>
      </c>
      <c r="W24" s="87">
        <f t="shared" si="33"/>
        <v>38</v>
      </c>
      <c r="X24" s="87">
        <f t="shared" si="34"/>
        <v>74</v>
      </c>
      <c r="Y24" s="87">
        <f t="shared" si="35"/>
        <v>49</v>
      </c>
      <c r="Z24" s="87">
        <f t="shared" si="36"/>
        <v>3700</v>
      </c>
      <c r="AB24" s="93">
        <v>20</v>
      </c>
      <c r="AC24" s="93">
        <f t="shared" si="37"/>
        <v>62</v>
      </c>
      <c r="AD24" s="93">
        <f t="shared" si="38"/>
        <v>43</v>
      </c>
      <c r="AE24" s="93">
        <f t="shared" si="39"/>
        <v>31</v>
      </c>
      <c r="AF24" s="93">
        <f t="shared" si="40"/>
        <v>31</v>
      </c>
      <c r="AG24" s="93">
        <f t="shared" si="41"/>
        <v>31</v>
      </c>
      <c r="AH24" s="93">
        <f t="shared" si="42"/>
        <v>31</v>
      </c>
      <c r="AI24" s="93">
        <f t="shared" si="43"/>
        <v>107</v>
      </c>
      <c r="AJ24" s="93">
        <f t="shared" si="44"/>
        <v>47</v>
      </c>
      <c r="AK24" s="93">
        <f t="shared" si="45"/>
        <v>92</v>
      </c>
      <c r="AL24" s="93">
        <f t="shared" si="46"/>
        <v>61</v>
      </c>
      <c r="AM24" s="93">
        <f t="shared" si="47"/>
        <v>4588</v>
      </c>
      <c r="AO24" s="99">
        <v>20</v>
      </c>
      <c r="AP24" s="99">
        <f t="shared" si="48"/>
        <v>78</v>
      </c>
      <c r="AQ24" s="99">
        <f t="shared" si="49"/>
        <v>54</v>
      </c>
      <c r="AR24" s="99">
        <f t="shared" si="50"/>
        <v>39</v>
      </c>
      <c r="AS24" s="99">
        <f t="shared" si="51"/>
        <v>39</v>
      </c>
      <c r="AT24" s="99">
        <f t="shared" si="52"/>
        <v>39</v>
      </c>
      <c r="AU24" s="99">
        <f t="shared" si="53"/>
        <v>39</v>
      </c>
      <c r="AV24" s="99">
        <f t="shared" si="54"/>
        <v>135</v>
      </c>
      <c r="AW24" s="99">
        <f t="shared" si="55"/>
        <v>59</v>
      </c>
      <c r="AX24" s="99">
        <f t="shared" si="56"/>
        <v>116</v>
      </c>
      <c r="AY24" s="99">
        <f t="shared" si="57"/>
        <v>77</v>
      </c>
      <c r="AZ24" s="99">
        <f t="shared" si="58"/>
        <v>5772</v>
      </c>
      <c r="BB24" s="105">
        <v>20</v>
      </c>
      <c r="BC24" s="105">
        <f t="shared" si="59"/>
        <v>100</v>
      </c>
      <c r="BD24" s="105">
        <f t="shared" si="60"/>
        <v>69</v>
      </c>
      <c r="BE24" s="105">
        <f t="shared" si="61"/>
        <v>50</v>
      </c>
      <c r="BF24" s="105">
        <f t="shared" si="62"/>
        <v>50</v>
      </c>
      <c r="BG24" s="105">
        <f t="shared" si="63"/>
        <v>50</v>
      </c>
      <c r="BH24" s="105">
        <f t="shared" si="64"/>
        <v>50</v>
      </c>
      <c r="BI24" s="105">
        <f t="shared" si="65"/>
        <v>173</v>
      </c>
      <c r="BJ24" s="105">
        <f t="shared" si="66"/>
        <v>76</v>
      </c>
      <c r="BK24" s="105">
        <f t="shared" si="67"/>
        <v>149</v>
      </c>
      <c r="BL24" s="105">
        <f t="shared" si="68"/>
        <v>99</v>
      </c>
      <c r="BM24" s="105">
        <f t="shared" si="69"/>
        <v>7400</v>
      </c>
      <c r="BO24" s="111">
        <v>20</v>
      </c>
      <c r="BP24" s="111">
        <f t="shared" si="70"/>
        <v>128</v>
      </c>
      <c r="BQ24" s="111">
        <f t="shared" si="71"/>
        <v>88</v>
      </c>
      <c r="BR24" s="111">
        <f t="shared" si="72"/>
        <v>64</v>
      </c>
      <c r="BS24" s="111">
        <f t="shared" si="73"/>
        <v>64</v>
      </c>
      <c r="BT24" s="111">
        <f t="shared" si="74"/>
        <v>64</v>
      </c>
      <c r="BU24" s="111">
        <f t="shared" si="75"/>
        <v>64</v>
      </c>
      <c r="BV24" s="111">
        <f t="shared" si="76"/>
        <v>221</v>
      </c>
      <c r="BW24" s="111">
        <f t="shared" si="77"/>
        <v>97</v>
      </c>
      <c r="BX24" s="111">
        <f t="shared" si="78"/>
        <v>191</v>
      </c>
      <c r="BY24" s="111">
        <f t="shared" si="79"/>
        <v>127</v>
      </c>
      <c r="BZ24" s="111">
        <f t="shared" si="80"/>
        <v>9472</v>
      </c>
      <c r="CB24" s="117">
        <v>20</v>
      </c>
      <c r="CC24" s="117">
        <f t="shared" si="81"/>
        <v>168</v>
      </c>
      <c r="CD24" s="117">
        <f t="shared" si="82"/>
        <v>116</v>
      </c>
      <c r="CE24" s="117">
        <f t="shared" si="83"/>
        <v>84</v>
      </c>
      <c r="CF24" s="117">
        <f t="shared" si="84"/>
        <v>84</v>
      </c>
      <c r="CG24" s="117">
        <f t="shared" si="85"/>
        <v>84</v>
      </c>
      <c r="CH24" s="117">
        <f t="shared" si="86"/>
        <v>84</v>
      </c>
      <c r="CI24" s="117">
        <f t="shared" si="87"/>
        <v>290</v>
      </c>
      <c r="CJ24" s="117">
        <f t="shared" si="88"/>
        <v>127</v>
      </c>
      <c r="CK24" s="117">
        <f t="shared" si="89"/>
        <v>251</v>
      </c>
      <c r="CL24" s="117">
        <f t="shared" si="90"/>
        <v>167</v>
      </c>
      <c r="CM24" s="117">
        <f t="shared" si="91"/>
        <v>12432</v>
      </c>
    </row>
    <row r="25" ht="16.5" spans="1:91">
      <c r="A25" s="78">
        <v>21</v>
      </c>
      <c r="B25" s="78">
        <f t="shared" si="92"/>
        <v>42</v>
      </c>
      <c r="C25" s="86">
        <v>1.5</v>
      </c>
      <c r="D25" s="78">
        <f t="shared" si="16"/>
        <v>29</v>
      </c>
      <c r="E25" s="78">
        <f t="shared" si="17"/>
        <v>21</v>
      </c>
      <c r="F25" s="78">
        <f t="shared" si="18"/>
        <v>21</v>
      </c>
      <c r="G25" s="78">
        <f t="shared" si="19"/>
        <v>21</v>
      </c>
      <c r="H25" s="78">
        <f t="shared" si="20"/>
        <v>21</v>
      </c>
      <c r="I25" s="78">
        <f t="shared" si="21"/>
        <v>73</v>
      </c>
      <c r="J25" s="78">
        <f t="shared" si="22"/>
        <v>31</v>
      </c>
      <c r="K25" s="78">
        <f t="shared" si="23"/>
        <v>62</v>
      </c>
      <c r="L25" s="78">
        <f t="shared" si="24"/>
        <v>41</v>
      </c>
      <c r="M25" s="78">
        <f t="shared" si="25"/>
        <v>3108</v>
      </c>
      <c r="O25" s="87">
        <v>21</v>
      </c>
      <c r="P25" s="87">
        <f t="shared" si="26"/>
        <v>53</v>
      </c>
      <c r="Q25" s="87">
        <f t="shared" si="27"/>
        <v>36</v>
      </c>
      <c r="R25" s="87">
        <f t="shared" si="28"/>
        <v>26</v>
      </c>
      <c r="S25" s="87">
        <f t="shared" si="29"/>
        <v>26</v>
      </c>
      <c r="T25" s="87">
        <f t="shared" si="30"/>
        <v>26</v>
      </c>
      <c r="U25" s="87">
        <f t="shared" si="31"/>
        <v>26</v>
      </c>
      <c r="V25" s="87">
        <f t="shared" si="32"/>
        <v>91</v>
      </c>
      <c r="W25" s="87">
        <f t="shared" si="33"/>
        <v>39</v>
      </c>
      <c r="X25" s="87">
        <f t="shared" si="34"/>
        <v>78</v>
      </c>
      <c r="Y25" s="87">
        <f t="shared" si="35"/>
        <v>51</v>
      </c>
      <c r="Z25" s="87">
        <f t="shared" si="36"/>
        <v>3885</v>
      </c>
      <c r="AB25" s="93">
        <v>21</v>
      </c>
      <c r="AC25" s="93">
        <f t="shared" si="37"/>
        <v>66</v>
      </c>
      <c r="AD25" s="93">
        <f t="shared" si="38"/>
        <v>45</v>
      </c>
      <c r="AE25" s="93">
        <f t="shared" si="39"/>
        <v>32</v>
      </c>
      <c r="AF25" s="93">
        <f t="shared" si="40"/>
        <v>32</v>
      </c>
      <c r="AG25" s="93">
        <f t="shared" si="41"/>
        <v>32</v>
      </c>
      <c r="AH25" s="93">
        <f t="shared" si="42"/>
        <v>32</v>
      </c>
      <c r="AI25" s="93">
        <f t="shared" si="43"/>
        <v>113</v>
      </c>
      <c r="AJ25" s="93">
        <f t="shared" si="44"/>
        <v>48</v>
      </c>
      <c r="AK25" s="93">
        <f t="shared" si="45"/>
        <v>97</v>
      </c>
      <c r="AL25" s="93">
        <f t="shared" si="46"/>
        <v>63</v>
      </c>
      <c r="AM25" s="93">
        <f t="shared" si="47"/>
        <v>4817</v>
      </c>
      <c r="AO25" s="99">
        <v>21</v>
      </c>
      <c r="AP25" s="99">
        <f t="shared" si="48"/>
        <v>83</v>
      </c>
      <c r="AQ25" s="99">
        <f t="shared" si="49"/>
        <v>57</v>
      </c>
      <c r="AR25" s="99">
        <f t="shared" si="50"/>
        <v>40</v>
      </c>
      <c r="AS25" s="99">
        <f t="shared" si="51"/>
        <v>40</v>
      </c>
      <c r="AT25" s="99">
        <f t="shared" si="52"/>
        <v>40</v>
      </c>
      <c r="AU25" s="99">
        <f t="shared" si="53"/>
        <v>40</v>
      </c>
      <c r="AV25" s="99">
        <f t="shared" si="54"/>
        <v>142</v>
      </c>
      <c r="AW25" s="99">
        <f t="shared" si="55"/>
        <v>60</v>
      </c>
      <c r="AX25" s="99">
        <f t="shared" si="56"/>
        <v>122</v>
      </c>
      <c r="AY25" s="99">
        <f t="shared" si="57"/>
        <v>79</v>
      </c>
      <c r="AZ25" s="99">
        <f t="shared" si="58"/>
        <v>6060</v>
      </c>
      <c r="BB25" s="105">
        <v>21</v>
      </c>
      <c r="BC25" s="105">
        <f t="shared" si="59"/>
        <v>106</v>
      </c>
      <c r="BD25" s="105">
        <f t="shared" si="60"/>
        <v>73</v>
      </c>
      <c r="BE25" s="105">
        <f t="shared" si="61"/>
        <v>51</v>
      </c>
      <c r="BF25" s="105">
        <f t="shared" si="62"/>
        <v>51</v>
      </c>
      <c r="BG25" s="105">
        <f t="shared" si="63"/>
        <v>51</v>
      </c>
      <c r="BH25" s="105">
        <f t="shared" si="64"/>
        <v>51</v>
      </c>
      <c r="BI25" s="105">
        <f t="shared" si="65"/>
        <v>182</v>
      </c>
      <c r="BJ25" s="105">
        <f t="shared" si="66"/>
        <v>77</v>
      </c>
      <c r="BK25" s="105">
        <f t="shared" si="67"/>
        <v>156</v>
      </c>
      <c r="BL25" s="105">
        <f t="shared" si="68"/>
        <v>101</v>
      </c>
      <c r="BM25" s="105">
        <f t="shared" si="69"/>
        <v>7769</v>
      </c>
      <c r="BO25" s="111">
        <v>21</v>
      </c>
      <c r="BP25" s="111">
        <f t="shared" si="70"/>
        <v>136</v>
      </c>
      <c r="BQ25" s="111">
        <f t="shared" si="71"/>
        <v>93</v>
      </c>
      <c r="BR25" s="111">
        <f t="shared" si="72"/>
        <v>65</v>
      </c>
      <c r="BS25" s="111">
        <f t="shared" si="73"/>
        <v>65</v>
      </c>
      <c r="BT25" s="111">
        <f t="shared" si="74"/>
        <v>65</v>
      </c>
      <c r="BU25" s="111">
        <f t="shared" si="75"/>
        <v>65</v>
      </c>
      <c r="BV25" s="111">
        <f t="shared" si="76"/>
        <v>233</v>
      </c>
      <c r="BW25" s="111">
        <f t="shared" si="77"/>
        <v>99</v>
      </c>
      <c r="BX25" s="111">
        <f t="shared" si="78"/>
        <v>200</v>
      </c>
      <c r="BY25" s="111">
        <f t="shared" si="79"/>
        <v>129</v>
      </c>
      <c r="BZ25" s="111">
        <f t="shared" si="80"/>
        <v>9944</v>
      </c>
      <c r="CB25" s="117">
        <v>21</v>
      </c>
      <c r="CC25" s="117">
        <f t="shared" si="81"/>
        <v>179</v>
      </c>
      <c r="CD25" s="117">
        <f t="shared" si="82"/>
        <v>122</v>
      </c>
      <c r="CE25" s="117">
        <f t="shared" si="83"/>
        <v>85</v>
      </c>
      <c r="CF25" s="117">
        <f t="shared" si="84"/>
        <v>85</v>
      </c>
      <c r="CG25" s="117">
        <f t="shared" si="85"/>
        <v>85</v>
      </c>
      <c r="CH25" s="117">
        <f t="shared" si="86"/>
        <v>85</v>
      </c>
      <c r="CI25" s="117">
        <f t="shared" si="87"/>
        <v>306</v>
      </c>
      <c r="CJ25" s="117">
        <f t="shared" si="88"/>
        <v>130</v>
      </c>
      <c r="CK25" s="117">
        <f t="shared" si="89"/>
        <v>263</v>
      </c>
      <c r="CL25" s="117">
        <f t="shared" si="90"/>
        <v>169</v>
      </c>
      <c r="CM25" s="117">
        <f t="shared" si="91"/>
        <v>13052</v>
      </c>
    </row>
    <row r="26" ht="16.5" spans="1:91">
      <c r="A26" s="78">
        <v>22</v>
      </c>
      <c r="B26" s="78">
        <f t="shared" si="92"/>
        <v>44</v>
      </c>
      <c r="C26" s="86">
        <v>1.5</v>
      </c>
      <c r="D26" s="78">
        <f t="shared" si="16"/>
        <v>31</v>
      </c>
      <c r="E26" s="78">
        <f t="shared" si="17"/>
        <v>22</v>
      </c>
      <c r="F26" s="78">
        <f t="shared" si="18"/>
        <v>22</v>
      </c>
      <c r="G26" s="78">
        <f t="shared" si="19"/>
        <v>22</v>
      </c>
      <c r="H26" s="78">
        <f t="shared" si="20"/>
        <v>22</v>
      </c>
      <c r="I26" s="78">
        <f t="shared" si="21"/>
        <v>76</v>
      </c>
      <c r="J26" s="78">
        <f t="shared" si="22"/>
        <v>33</v>
      </c>
      <c r="K26" s="78">
        <f t="shared" si="23"/>
        <v>65</v>
      </c>
      <c r="L26" s="78">
        <f t="shared" si="24"/>
        <v>43</v>
      </c>
      <c r="M26" s="78">
        <f t="shared" si="25"/>
        <v>3256</v>
      </c>
      <c r="O26" s="87">
        <v>22</v>
      </c>
      <c r="P26" s="87">
        <f t="shared" si="26"/>
        <v>55</v>
      </c>
      <c r="Q26" s="87">
        <f t="shared" si="27"/>
        <v>39</v>
      </c>
      <c r="R26" s="87">
        <f t="shared" si="28"/>
        <v>28</v>
      </c>
      <c r="S26" s="87">
        <f t="shared" si="29"/>
        <v>28</v>
      </c>
      <c r="T26" s="87">
        <f t="shared" si="30"/>
        <v>28</v>
      </c>
      <c r="U26" s="87">
        <f t="shared" si="31"/>
        <v>28</v>
      </c>
      <c r="V26" s="87">
        <f t="shared" si="32"/>
        <v>95</v>
      </c>
      <c r="W26" s="87">
        <f t="shared" si="33"/>
        <v>41</v>
      </c>
      <c r="X26" s="87">
        <f t="shared" si="34"/>
        <v>81</v>
      </c>
      <c r="Y26" s="87">
        <f t="shared" si="35"/>
        <v>54</v>
      </c>
      <c r="Z26" s="87">
        <f t="shared" si="36"/>
        <v>4070</v>
      </c>
      <c r="AB26" s="93">
        <v>22</v>
      </c>
      <c r="AC26" s="93">
        <f t="shared" si="37"/>
        <v>68</v>
      </c>
      <c r="AD26" s="93">
        <f t="shared" si="38"/>
        <v>48</v>
      </c>
      <c r="AE26" s="93">
        <f t="shared" si="39"/>
        <v>35</v>
      </c>
      <c r="AF26" s="93">
        <f t="shared" si="40"/>
        <v>35</v>
      </c>
      <c r="AG26" s="93">
        <f t="shared" si="41"/>
        <v>35</v>
      </c>
      <c r="AH26" s="93">
        <f t="shared" si="42"/>
        <v>35</v>
      </c>
      <c r="AI26" s="93">
        <f t="shared" si="43"/>
        <v>118</v>
      </c>
      <c r="AJ26" s="93">
        <f t="shared" si="44"/>
        <v>51</v>
      </c>
      <c r="AK26" s="93">
        <f t="shared" si="45"/>
        <v>100</v>
      </c>
      <c r="AL26" s="93">
        <f t="shared" si="46"/>
        <v>67</v>
      </c>
      <c r="AM26" s="93">
        <f t="shared" si="47"/>
        <v>5047</v>
      </c>
      <c r="AO26" s="99">
        <v>22</v>
      </c>
      <c r="AP26" s="99">
        <f t="shared" si="48"/>
        <v>86</v>
      </c>
      <c r="AQ26" s="99">
        <f t="shared" si="49"/>
        <v>60</v>
      </c>
      <c r="AR26" s="99">
        <f t="shared" si="50"/>
        <v>44</v>
      </c>
      <c r="AS26" s="99">
        <f t="shared" si="51"/>
        <v>44</v>
      </c>
      <c r="AT26" s="99">
        <f t="shared" si="52"/>
        <v>44</v>
      </c>
      <c r="AU26" s="99">
        <f t="shared" si="53"/>
        <v>44</v>
      </c>
      <c r="AV26" s="99">
        <f t="shared" si="54"/>
        <v>148</v>
      </c>
      <c r="AW26" s="99">
        <f t="shared" si="55"/>
        <v>64</v>
      </c>
      <c r="AX26" s="99">
        <f t="shared" si="56"/>
        <v>126</v>
      </c>
      <c r="AY26" s="99">
        <f t="shared" si="57"/>
        <v>84</v>
      </c>
      <c r="AZ26" s="99">
        <f t="shared" si="58"/>
        <v>6349</v>
      </c>
      <c r="BB26" s="105">
        <v>22</v>
      </c>
      <c r="BC26" s="105">
        <f t="shared" si="59"/>
        <v>110</v>
      </c>
      <c r="BD26" s="105">
        <f t="shared" si="60"/>
        <v>77</v>
      </c>
      <c r="BE26" s="105">
        <f t="shared" si="61"/>
        <v>56</v>
      </c>
      <c r="BF26" s="105">
        <f t="shared" si="62"/>
        <v>56</v>
      </c>
      <c r="BG26" s="105">
        <f t="shared" si="63"/>
        <v>56</v>
      </c>
      <c r="BH26" s="105">
        <f t="shared" si="64"/>
        <v>56</v>
      </c>
      <c r="BI26" s="105">
        <f t="shared" si="65"/>
        <v>190</v>
      </c>
      <c r="BJ26" s="105">
        <f t="shared" si="66"/>
        <v>82</v>
      </c>
      <c r="BK26" s="105">
        <f t="shared" si="67"/>
        <v>162</v>
      </c>
      <c r="BL26" s="105">
        <f t="shared" si="68"/>
        <v>108</v>
      </c>
      <c r="BM26" s="105">
        <f t="shared" si="69"/>
        <v>8140</v>
      </c>
      <c r="BO26" s="111">
        <v>22</v>
      </c>
      <c r="BP26" s="111">
        <f t="shared" si="70"/>
        <v>141</v>
      </c>
      <c r="BQ26" s="111">
        <f t="shared" si="71"/>
        <v>99</v>
      </c>
      <c r="BR26" s="111">
        <f t="shared" si="72"/>
        <v>72</v>
      </c>
      <c r="BS26" s="111">
        <f t="shared" si="73"/>
        <v>72</v>
      </c>
      <c r="BT26" s="111">
        <f t="shared" si="74"/>
        <v>72</v>
      </c>
      <c r="BU26" s="111">
        <f t="shared" si="75"/>
        <v>72</v>
      </c>
      <c r="BV26" s="111">
        <f t="shared" si="76"/>
        <v>243</v>
      </c>
      <c r="BW26" s="111">
        <f t="shared" si="77"/>
        <v>105</v>
      </c>
      <c r="BX26" s="111">
        <f t="shared" si="78"/>
        <v>207</v>
      </c>
      <c r="BY26" s="111">
        <f t="shared" si="79"/>
        <v>138</v>
      </c>
      <c r="BZ26" s="111">
        <f t="shared" si="80"/>
        <v>10419</v>
      </c>
      <c r="CB26" s="117">
        <v>22</v>
      </c>
      <c r="CC26" s="117">
        <f t="shared" si="81"/>
        <v>185</v>
      </c>
      <c r="CD26" s="117">
        <f t="shared" si="82"/>
        <v>130</v>
      </c>
      <c r="CE26" s="117">
        <f t="shared" si="83"/>
        <v>95</v>
      </c>
      <c r="CF26" s="117">
        <f t="shared" si="84"/>
        <v>95</v>
      </c>
      <c r="CG26" s="117">
        <f t="shared" si="85"/>
        <v>95</v>
      </c>
      <c r="CH26" s="117">
        <f t="shared" si="86"/>
        <v>95</v>
      </c>
      <c r="CI26" s="117">
        <f t="shared" si="87"/>
        <v>319</v>
      </c>
      <c r="CJ26" s="117">
        <f t="shared" si="88"/>
        <v>138</v>
      </c>
      <c r="CK26" s="117">
        <f t="shared" si="89"/>
        <v>272</v>
      </c>
      <c r="CL26" s="117">
        <f t="shared" si="90"/>
        <v>181</v>
      </c>
      <c r="CM26" s="117">
        <f t="shared" si="91"/>
        <v>13675</v>
      </c>
    </row>
    <row r="27" ht="16.5" spans="1:91">
      <c r="A27" s="78">
        <v>23</v>
      </c>
      <c r="B27" s="78">
        <f t="shared" si="92"/>
        <v>46</v>
      </c>
      <c r="C27" s="86">
        <v>1.5</v>
      </c>
      <c r="D27" s="78">
        <f t="shared" si="16"/>
        <v>32</v>
      </c>
      <c r="E27" s="78">
        <f t="shared" si="17"/>
        <v>23</v>
      </c>
      <c r="F27" s="78">
        <f t="shared" si="18"/>
        <v>23</v>
      </c>
      <c r="G27" s="78">
        <f t="shared" si="19"/>
        <v>23</v>
      </c>
      <c r="H27" s="78">
        <f t="shared" si="20"/>
        <v>23</v>
      </c>
      <c r="I27" s="78">
        <f t="shared" si="21"/>
        <v>79</v>
      </c>
      <c r="J27" s="78">
        <f t="shared" si="22"/>
        <v>34</v>
      </c>
      <c r="K27" s="78">
        <f t="shared" si="23"/>
        <v>68</v>
      </c>
      <c r="L27" s="78">
        <f t="shared" si="24"/>
        <v>45</v>
      </c>
      <c r="M27" s="78">
        <f t="shared" si="25"/>
        <v>3404</v>
      </c>
      <c r="O27" s="87">
        <v>23</v>
      </c>
      <c r="P27" s="87">
        <f t="shared" si="26"/>
        <v>58</v>
      </c>
      <c r="Q27" s="87">
        <f t="shared" si="27"/>
        <v>40</v>
      </c>
      <c r="R27" s="87">
        <f t="shared" si="28"/>
        <v>29</v>
      </c>
      <c r="S27" s="87">
        <f t="shared" si="29"/>
        <v>29</v>
      </c>
      <c r="T27" s="87">
        <f t="shared" si="30"/>
        <v>29</v>
      </c>
      <c r="U27" s="87">
        <f t="shared" si="31"/>
        <v>29</v>
      </c>
      <c r="V27" s="87">
        <f t="shared" si="32"/>
        <v>99</v>
      </c>
      <c r="W27" s="87">
        <f t="shared" si="33"/>
        <v>43</v>
      </c>
      <c r="X27" s="87">
        <f t="shared" si="34"/>
        <v>85</v>
      </c>
      <c r="Y27" s="87">
        <f t="shared" si="35"/>
        <v>56</v>
      </c>
      <c r="Z27" s="87">
        <f t="shared" si="36"/>
        <v>4255</v>
      </c>
      <c r="AB27" s="93">
        <v>23</v>
      </c>
      <c r="AC27" s="93">
        <f t="shared" si="37"/>
        <v>72</v>
      </c>
      <c r="AD27" s="93">
        <f t="shared" si="38"/>
        <v>50</v>
      </c>
      <c r="AE27" s="93">
        <f t="shared" si="39"/>
        <v>36</v>
      </c>
      <c r="AF27" s="93">
        <f t="shared" si="40"/>
        <v>36</v>
      </c>
      <c r="AG27" s="93">
        <f t="shared" si="41"/>
        <v>36</v>
      </c>
      <c r="AH27" s="93">
        <f t="shared" si="42"/>
        <v>36</v>
      </c>
      <c r="AI27" s="93">
        <f t="shared" si="43"/>
        <v>123</v>
      </c>
      <c r="AJ27" s="93">
        <f t="shared" si="44"/>
        <v>53</v>
      </c>
      <c r="AK27" s="93">
        <f t="shared" si="45"/>
        <v>105</v>
      </c>
      <c r="AL27" s="93">
        <f t="shared" si="46"/>
        <v>69</v>
      </c>
      <c r="AM27" s="93">
        <f t="shared" si="47"/>
        <v>5276</v>
      </c>
      <c r="AO27" s="99">
        <v>23</v>
      </c>
      <c r="AP27" s="99">
        <f t="shared" si="48"/>
        <v>91</v>
      </c>
      <c r="AQ27" s="99">
        <f t="shared" si="49"/>
        <v>63</v>
      </c>
      <c r="AR27" s="99">
        <f t="shared" si="50"/>
        <v>45</v>
      </c>
      <c r="AS27" s="99">
        <f t="shared" si="51"/>
        <v>45</v>
      </c>
      <c r="AT27" s="99">
        <f t="shared" si="52"/>
        <v>45</v>
      </c>
      <c r="AU27" s="99">
        <f t="shared" si="53"/>
        <v>45</v>
      </c>
      <c r="AV27" s="99">
        <f t="shared" si="54"/>
        <v>155</v>
      </c>
      <c r="AW27" s="99">
        <f t="shared" si="55"/>
        <v>67</v>
      </c>
      <c r="AX27" s="99">
        <f t="shared" si="56"/>
        <v>132</v>
      </c>
      <c r="AY27" s="99">
        <f t="shared" si="57"/>
        <v>87</v>
      </c>
      <c r="AZ27" s="99">
        <f t="shared" si="58"/>
        <v>6638</v>
      </c>
      <c r="BB27" s="105">
        <v>23</v>
      </c>
      <c r="BC27" s="105">
        <f t="shared" si="59"/>
        <v>117</v>
      </c>
      <c r="BD27" s="105">
        <f t="shared" si="60"/>
        <v>81</v>
      </c>
      <c r="BE27" s="105">
        <f t="shared" si="61"/>
        <v>58</v>
      </c>
      <c r="BF27" s="105">
        <f t="shared" si="62"/>
        <v>58</v>
      </c>
      <c r="BG27" s="105">
        <f t="shared" si="63"/>
        <v>58</v>
      </c>
      <c r="BH27" s="105">
        <f t="shared" si="64"/>
        <v>58</v>
      </c>
      <c r="BI27" s="105">
        <f t="shared" si="65"/>
        <v>199</v>
      </c>
      <c r="BJ27" s="105">
        <f t="shared" si="66"/>
        <v>86</v>
      </c>
      <c r="BK27" s="105">
        <f t="shared" si="67"/>
        <v>169</v>
      </c>
      <c r="BL27" s="105">
        <f t="shared" si="68"/>
        <v>112</v>
      </c>
      <c r="BM27" s="105">
        <f t="shared" si="69"/>
        <v>8510</v>
      </c>
      <c r="BO27" s="111">
        <v>23</v>
      </c>
      <c r="BP27" s="111">
        <f t="shared" si="70"/>
        <v>150</v>
      </c>
      <c r="BQ27" s="111">
        <f t="shared" si="71"/>
        <v>104</v>
      </c>
      <c r="BR27" s="111">
        <f t="shared" si="72"/>
        <v>74</v>
      </c>
      <c r="BS27" s="111">
        <f t="shared" si="73"/>
        <v>74</v>
      </c>
      <c r="BT27" s="111">
        <f t="shared" si="74"/>
        <v>74</v>
      </c>
      <c r="BU27" s="111">
        <f t="shared" si="75"/>
        <v>74</v>
      </c>
      <c r="BV27" s="111">
        <f t="shared" si="76"/>
        <v>255</v>
      </c>
      <c r="BW27" s="111">
        <f t="shared" si="77"/>
        <v>110</v>
      </c>
      <c r="BX27" s="111">
        <f t="shared" si="78"/>
        <v>216</v>
      </c>
      <c r="BY27" s="111">
        <f t="shared" si="79"/>
        <v>143</v>
      </c>
      <c r="BZ27" s="111">
        <f t="shared" si="80"/>
        <v>10893</v>
      </c>
      <c r="CB27" s="117">
        <v>23</v>
      </c>
      <c r="CC27" s="117">
        <f t="shared" si="81"/>
        <v>197</v>
      </c>
      <c r="CD27" s="117">
        <f t="shared" si="82"/>
        <v>137</v>
      </c>
      <c r="CE27" s="117">
        <f t="shared" si="83"/>
        <v>97</v>
      </c>
      <c r="CF27" s="117">
        <f t="shared" si="84"/>
        <v>97</v>
      </c>
      <c r="CG27" s="117">
        <f t="shared" si="85"/>
        <v>97</v>
      </c>
      <c r="CH27" s="117">
        <f t="shared" si="86"/>
        <v>97</v>
      </c>
      <c r="CI27" s="117">
        <f t="shared" si="87"/>
        <v>335</v>
      </c>
      <c r="CJ27" s="117">
        <f t="shared" si="88"/>
        <v>144</v>
      </c>
      <c r="CK27" s="117">
        <f t="shared" si="89"/>
        <v>284</v>
      </c>
      <c r="CL27" s="117">
        <f t="shared" si="90"/>
        <v>188</v>
      </c>
      <c r="CM27" s="117">
        <f t="shared" si="91"/>
        <v>14297</v>
      </c>
    </row>
    <row r="28" ht="16.5" spans="1:91">
      <c r="A28" s="78">
        <v>24</v>
      </c>
      <c r="B28" s="78">
        <f t="shared" si="92"/>
        <v>48</v>
      </c>
      <c r="C28" s="86">
        <v>1.5</v>
      </c>
      <c r="D28" s="78">
        <f t="shared" si="16"/>
        <v>34</v>
      </c>
      <c r="E28" s="78">
        <f t="shared" si="17"/>
        <v>24</v>
      </c>
      <c r="F28" s="78">
        <f t="shared" si="18"/>
        <v>24</v>
      </c>
      <c r="G28" s="78">
        <f t="shared" si="19"/>
        <v>24</v>
      </c>
      <c r="H28" s="78">
        <f t="shared" si="20"/>
        <v>24</v>
      </c>
      <c r="I28" s="78">
        <f t="shared" si="21"/>
        <v>83</v>
      </c>
      <c r="J28" s="78">
        <f t="shared" si="22"/>
        <v>36</v>
      </c>
      <c r="K28" s="78">
        <f t="shared" si="23"/>
        <v>71</v>
      </c>
      <c r="L28" s="78">
        <f t="shared" si="24"/>
        <v>47</v>
      </c>
      <c r="M28" s="78">
        <f t="shared" si="25"/>
        <v>3552</v>
      </c>
      <c r="O28" s="87">
        <v>24</v>
      </c>
      <c r="P28" s="87">
        <f t="shared" si="26"/>
        <v>60</v>
      </c>
      <c r="Q28" s="87">
        <f t="shared" si="27"/>
        <v>43</v>
      </c>
      <c r="R28" s="87">
        <f t="shared" si="28"/>
        <v>30</v>
      </c>
      <c r="S28" s="87">
        <f t="shared" si="29"/>
        <v>30</v>
      </c>
      <c r="T28" s="87">
        <f t="shared" si="30"/>
        <v>30</v>
      </c>
      <c r="U28" s="87">
        <f t="shared" si="31"/>
        <v>30</v>
      </c>
      <c r="V28" s="87">
        <f t="shared" si="32"/>
        <v>104</v>
      </c>
      <c r="W28" s="87">
        <f t="shared" si="33"/>
        <v>45</v>
      </c>
      <c r="X28" s="87">
        <f t="shared" si="34"/>
        <v>89</v>
      </c>
      <c r="Y28" s="87">
        <f t="shared" si="35"/>
        <v>59</v>
      </c>
      <c r="Z28" s="87">
        <f t="shared" si="36"/>
        <v>4440</v>
      </c>
      <c r="AB28" s="93">
        <v>24</v>
      </c>
      <c r="AC28" s="93">
        <f t="shared" si="37"/>
        <v>74</v>
      </c>
      <c r="AD28" s="93">
        <f t="shared" si="38"/>
        <v>53</v>
      </c>
      <c r="AE28" s="93">
        <f t="shared" si="39"/>
        <v>37</v>
      </c>
      <c r="AF28" s="93">
        <f t="shared" si="40"/>
        <v>37</v>
      </c>
      <c r="AG28" s="93">
        <f t="shared" si="41"/>
        <v>37</v>
      </c>
      <c r="AH28" s="93">
        <f t="shared" si="42"/>
        <v>37</v>
      </c>
      <c r="AI28" s="93">
        <f t="shared" si="43"/>
        <v>129</v>
      </c>
      <c r="AJ28" s="93">
        <f t="shared" si="44"/>
        <v>56</v>
      </c>
      <c r="AK28" s="93">
        <f t="shared" si="45"/>
        <v>110</v>
      </c>
      <c r="AL28" s="93">
        <f t="shared" si="46"/>
        <v>73</v>
      </c>
      <c r="AM28" s="93">
        <f t="shared" si="47"/>
        <v>5506</v>
      </c>
      <c r="AO28" s="99">
        <v>24</v>
      </c>
      <c r="AP28" s="99">
        <f t="shared" si="48"/>
        <v>93</v>
      </c>
      <c r="AQ28" s="99">
        <f t="shared" si="49"/>
        <v>67</v>
      </c>
      <c r="AR28" s="99">
        <f t="shared" si="50"/>
        <v>47</v>
      </c>
      <c r="AS28" s="99">
        <f t="shared" si="51"/>
        <v>47</v>
      </c>
      <c r="AT28" s="99">
        <f t="shared" si="52"/>
        <v>47</v>
      </c>
      <c r="AU28" s="99">
        <f t="shared" si="53"/>
        <v>47</v>
      </c>
      <c r="AV28" s="99">
        <f t="shared" si="54"/>
        <v>162</v>
      </c>
      <c r="AW28" s="99">
        <f t="shared" si="55"/>
        <v>70</v>
      </c>
      <c r="AX28" s="99">
        <f t="shared" si="56"/>
        <v>138</v>
      </c>
      <c r="AY28" s="99">
        <f t="shared" si="57"/>
        <v>92</v>
      </c>
      <c r="AZ28" s="99">
        <f t="shared" si="58"/>
        <v>6927</v>
      </c>
      <c r="BB28" s="105">
        <v>24</v>
      </c>
      <c r="BC28" s="105">
        <f t="shared" si="59"/>
        <v>119</v>
      </c>
      <c r="BD28" s="105">
        <f t="shared" si="60"/>
        <v>86</v>
      </c>
      <c r="BE28" s="105">
        <f t="shared" si="61"/>
        <v>60</v>
      </c>
      <c r="BF28" s="105">
        <f t="shared" si="62"/>
        <v>60</v>
      </c>
      <c r="BG28" s="105">
        <f t="shared" si="63"/>
        <v>60</v>
      </c>
      <c r="BH28" s="105">
        <f t="shared" si="64"/>
        <v>60</v>
      </c>
      <c r="BI28" s="105">
        <f t="shared" si="65"/>
        <v>208</v>
      </c>
      <c r="BJ28" s="105">
        <f t="shared" si="66"/>
        <v>90</v>
      </c>
      <c r="BK28" s="105">
        <f t="shared" si="67"/>
        <v>177</v>
      </c>
      <c r="BL28" s="105">
        <f t="shared" si="68"/>
        <v>118</v>
      </c>
      <c r="BM28" s="105">
        <f t="shared" si="69"/>
        <v>8881</v>
      </c>
      <c r="BO28" s="111">
        <v>24</v>
      </c>
      <c r="BP28" s="111">
        <f t="shared" si="70"/>
        <v>152</v>
      </c>
      <c r="BQ28" s="111">
        <f t="shared" si="71"/>
        <v>110</v>
      </c>
      <c r="BR28" s="111">
        <f t="shared" si="72"/>
        <v>77</v>
      </c>
      <c r="BS28" s="111">
        <f t="shared" si="73"/>
        <v>77</v>
      </c>
      <c r="BT28" s="111">
        <f t="shared" si="74"/>
        <v>77</v>
      </c>
      <c r="BU28" s="111">
        <f t="shared" si="75"/>
        <v>77</v>
      </c>
      <c r="BV28" s="111">
        <f t="shared" si="76"/>
        <v>266</v>
      </c>
      <c r="BW28" s="111">
        <f t="shared" si="77"/>
        <v>115</v>
      </c>
      <c r="BX28" s="111">
        <f t="shared" si="78"/>
        <v>227</v>
      </c>
      <c r="BY28" s="111">
        <f t="shared" si="79"/>
        <v>151</v>
      </c>
      <c r="BZ28" s="111">
        <f t="shared" si="80"/>
        <v>11368</v>
      </c>
      <c r="CB28" s="117">
        <v>24</v>
      </c>
      <c r="CC28" s="117">
        <f t="shared" si="81"/>
        <v>200</v>
      </c>
      <c r="CD28" s="117">
        <f t="shared" si="82"/>
        <v>144</v>
      </c>
      <c r="CE28" s="117">
        <f t="shared" si="83"/>
        <v>101</v>
      </c>
      <c r="CF28" s="117">
        <f t="shared" si="84"/>
        <v>101</v>
      </c>
      <c r="CG28" s="117">
        <f t="shared" si="85"/>
        <v>101</v>
      </c>
      <c r="CH28" s="117">
        <f t="shared" si="86"/>
        <v>101</v>
      </c>
      <c r="CI28" s="117">
        <f t="shared" si="87"/>
        <v>349</v>
      </c>
      <c r="CJ28" s="117">
        <f t="shared" si="88"/>
        <v>151</v>
      </c>
      <c r="CK28" s="117">
        <f t="shared" si="89"/>
        <v>298</v>
      </c>
      <c r="CL28" s="117">
        <f t="shared" si="90"/>
        <v>198</v>
      </c>
      <c r="CM28" s="117">
        <f t="shared" si="91"/>
        <v>14921</v>
      </c>
    </row>
    <row r="29" ht="16.5" spans="1:91">
      <c r="A29" s="78">
        <v>25</v>
      </c>
      <c r="B29" s="78">
        <f t="shared" si="92"/>
        <v>50</v>
      </c>
      <c r="C29" s="86">
        <v>1.5</v>
      </c>
      <c r="D29" s="78">
        <f t="shared" si="16"/>
        <v>35</v>
      </c>
      <c r="E29" s="78">
        <f t="shared" si="17"/>
        <v>25</v>
      </c>
      <c r="F29" s="78">
        <f t="shared" si="18"/>
        <v>25</v>
      </c>
      <c r="G29" s="78">
        <f t="shared" si="19"/>
        <v>25</v>
      </c>
      <c r="H29" s="78">
        <f t="shared" si="20"/>
        <v>25</v>
      </c>
      <c r="I29" s="78">
        <f t="shared" si="21"/>
        <v>86</v>
      </c>
      <c r="J29" s="78">
        <f t="shared" si="22"/>
        <v>37</v>
      </c>
      <c r="K29" s="78">
        <f t="shared" si="23"/>
        <v>74</v>
      </c>
      <c r="L29" s="78">
        <f t="shared" si="24"/>
        <v>49</v>
      </c>
      <c r="M29" s="78">
        <f t="shared" si="25"/>
        <v>3700</v>
      </c>
      <c r="O29" s="87">
        <v>25</v>
      </c>
      <c r="P29" s="87">
        <f t="shared" si="26"/>
        <v>63</v>
      </c>
      <c r="Q29" s="87">
        <f t="shared" si="27"/>
        <v>44</v>
      </c>
      <c r="R29" s="87">
        <f t="shared" si="28"/>
        <v>31</v>
      </c>
      <c r="S29" s="87">
        <f t="shared" si="29"/>
        <v>31</v>
      </c>
      <c r="T29" s="87">
        <f t="shared" si="30"/>
        <v>31</v>
      </c>
      <c r="U29" s="87">
        <f t="shared" si="31"/>
        <v>31</v>
      </c>
      <c r="V29" s="87">
        <f t="shared" si="32"/>
        <v>108</v>
      </c>
      <c r="W29" s="87">
        <f t="shared" si="33"/>
        <v>46</v>
      </c>
      <c r="X29" s="87">
        <f t="shared" si="34"/>
        <v>93</v>
      </c>
      <c r="Y29" s="87">
        <f t="shared" si="35"/>
        <v>61</v>
      </c>
      <c r="Z29" s="87">
        <f t="shared" si="36"/>
        <v>4625</v>
      </c>
      <c r="AB29" s="93">
        <v>25</v>
      </c>
      <c r="AC29" s="93">
        <f t="shared" si="37"/>
        <v>78</v>
      </c>
      <c r="AD29" s="93">
        <f t="shared" si="38"/>
        <v>55</v>
      </c>
      <c r="AE29" s="93">
        <f t="shared" si="39"/>
        <v>38</v>
      </c>
      <c r="AF29" s="93">
        <f t="shared" si="40"/>
        <v>38</v>
      </c>
      <c r="AG29" s="93">
        <f t="shared" si="41"/>
        <v>38</v>
      </c>
      <c r="AH29" s="93">
        <f t="shared" si="42"/>
        <v>38</v>
      </c>
      <c r="AI29" s="93">
        <f t="shared" si="43"/>
        <v>134</v>
      </c>
      <c r="AJ29" s="93">
        <f t="shared" si="44"/>
        <v>57</v>
      </c>
      <c r="AK29" s="93">
        <f t="shared" si="45"/>
        <v>115</v>
      </c>
      <c r="AL29" s="93">
        <f t="shared" si="46"/>
        <v>76</v>
      </c>
      <c r="AM29" s="93">
        <f t="shared" si="47"/>
        <v>5735</v>
      </c>
      <c r="AO29" s="99">
        <v>25</v>
      </c>
      <c r="AP29" s="99">
        <f t="shared" si="48"/>
        <v>98</v>
      </c>
      <c r="AQ29" s="99">
        <f t="shared" si="49"/>
        <v>69</v>
      </c>
      <c r="AR29" s="99">
        <f t="shared" si="50"/>
        <v>48</v>
      </c>
      <c r="AS29" s="99">
        <f t="shared" si="51"/>
        <v>48</v>
      </c>
      <c r="AT29" s="99">
        <f t="shared" si="52"/>
        <v>48</v>
      </c>
      <c r="AU29" s="99">
        <f t="shared" si="53"/>
        <v>48</v>
      </c>
      <c r="AV29" s="99">
        <f t="shared" si="54"/>
        <v>169</v>
      </c>
      <c r="AW29" s="99">
        <f t="shared" si="55"/>
        <v>72</v>
      </c>
      <c r="AX29" s="99">
        <f t="shared" si="56"/>
        <v>145</v>
      </c>
      <c r="AY29" s="99">
        <f t="shared" si="57"/>
        <v>96</v>
      </c>
      <c r="AZ29" s="99">
        <f t="shared" si="58"/>
        <v>7215</v>
      </c>
      <c r="BB29" s="105">
        <v>25</v>
      </c>
      <c r="BC29" s="105">
        <f t="shared" si="59"/>
        <v>126</v>
      </c>
      <c r="BD29" s="105">
        <f t="shared" si="60"/>
        <v>88</v>
      </c>
      <c r="BE29" s="105">
        <f t="shared" si="61"/>
        <v>62</v>
      </c>
      <c r="BF29" s="105">
        <f t="shared" si="62"/>
        <v>62</v>
      </c>
      <c r="BG29" s="105">
        <f t="shared" si="63"/>
        <v>62</v>
      </c>
      <c r="BH29" s="105">
        <f t="shared" si="64"/>
        <v>62</v>
      </c>
      <c r="BI29" s="105">
        <f t="shared" si="65"/>
        <v>217</v>
      </c>
      <c r="BJ29" s="105">
        <f t="shared" si="66"/>
        <v>92</v>
      </c>
      <c r="BK29" s="105">
        <f t="shared" si="67"/>
        <v>186</v>
      </c>
      <c r="BL29" s="105">
        <f t="shared" si="68"/>
        <v>123</v>
      </c>
      <c r="BM29" s="105">
        <f t="shared" si="69"/>
        <v>9250</v>
      </c>
      <c r="BO29" s="111">
        <v>25</v>
      </c>
      <c r="BP29" s="111">
        <f t="shared" si="70"/>
        <v>161</v>
      </c>
      <c r="BQ29" s="111">
        <f t="shared" si="71"/>
        <v>113</v>
      </c>
      <c r="BR29" s="111">
        <f t="shared" si="72"/>
        <v>79</v>
      </c>
      <c r="BS29" s="111">
        <f t="shared" si="73"/>
        <v>79</v>
      </c>
      <c r="BT29" s="111">
        <f t="shared" si="74"/>
        <v>79</v>
      </c>
      <c r="BU29" s="111">
        <f t="shared" si="75"/>
        <v>79</v>
      </c>
      <c r="BV29" s="111">
        <f t="shared" si="76"/>
        <v>278</v>
      </c>
      <c r="BW29" s="111">
        <f t="shared" si="77"/>
        <v>118</v>
      </c>
      <c r="BX29" s="111">
        <f t="shared" si="78"/>
        <v>238</v>
      </c>
      <c r="BY29" s="111">
        <f t="shared" si="79"/>
        <v>157</v>
      </c>
      <c r="BZ29" s="111">
        <f t="shared" si="80"/>
        <v>11840</v>
      </c>
      <c r="CB29" s="117">
        <v>25</v>
      </c>
      <c r="CC29" s="117">
        <f t="shared" si="81"/>
        <v>211</v>
      </c>
      <c r="CD29" s="117">
        <f t="shared" si="82"/>
        <v>148</v>
      </c>
      <c r="CE29" s="117">
        <f t="shared" si="83"/>
        <v>104</v>
      </c>
      <c r="CF29" s="117">
        <f t="shared" si="84"/>
        <v>104</v>
      </c>
      <c r="CG29" s="117">
        <f t="shared" si="85"/>
        <v>104</v>
      </c>
      <c r="CH29" s="117">
        <f t="shared" si="86"/>
        <v>104</v>
      </c>
      <c r="CI29" s="117">
        <f t="shared" si="87"/>
        <v>365</v>
      </c>
      <c r="CJ29" s="117">
        <f t="shared" si="88"/>
        <v>155</v>
      </c>
      <c r="CK29" s="117">
        <f t="shared" si="89"/>
        <v>312</v>
      </c>
      <c r="CL29" s="117">
        <f t="shared" si="90"/>
        <v>206</v>
      </c>
      <c r="CM29" s="117">
        <f t="shared" si="91"/>
        <v>15540</v>
      </c>
    </row>
    <row r="30" ht="16.5" spans="1:91">
      <c r="A30" s="78">
        <v>26</v>
      </c>
      <c r="B30" s="78">
        <f t="shared" si="92"/>
        <v>52</v>
      </c>
      <c r="C30" s="86">
        <v>1.5</v>
      </c>
      <c r="D30" s="78">
        <f t="shared" si="16"/>
        <v>36</v>
      </c>
      <c r="E30" s="78">
        <f t="shared" si="17"/>
        <v>26</v>
      </c>
      <c r="F30" s="78">
        <f t="shared" si="18"/>
        <v>26</v>
      </c>
      <c r="G30" s="78">
        <f t="shared" si="19"/>
        <v>26</v>
      </c>
      <c r="H30" s="78">
        <f t="shared" si="20"/>
        <v>26</v>
      </c>
      <c r="I30" s="78">
        <f t="shared" si="21"/>
        <v>90</v>
      </c>
      <c r="J30" s="78">
        <f t="shared" si="22"/>
        <v>39</v>
      </c>
      <c r="K30" s="78">
        <f t="shared" si="23"/>
        <v>77</v>
      </c>
      <c r="L30" s="78">
        <f t="shared" si="24"/>
        <v>51</v>
      </c>
      <c r="M30" s="78">
        <f t="shared" si="25"/>
        <v>3848</v>
      </c>
      <c r="O30" s="87">
        <v>26</v>
      </c>
      <c r="P30" s="87">
        <f t="shared" si="26"/>
        <v>65</v>
      </c>
      <c r="Q30" s="87">
        <f t="shared" si="27"/>
        <v>45</v>
      </c>
      <c r="R30" s="87">
        <f t="shared" si="28"/>
        <v>33</v>
      </c>
      <c r="S30" s="87">
        <f t="shared" si="29"/>
        <v>33</v>
      </c>
      <c r="T30" s="87">
        <f t="shared" si="30"/>
        <v>33</v>
      </c>
      <c r="U30" s="87">
        <f t="shared" si="31"/>
        <v>33</v>
      </c>
      <c r="V30" s="87">
        <f t="shared" si="32"/>
        <v>113</v>
      </c>
      <c r="W30" s="87">
        <f t="shared" si="33"/>
        <v>49</v>
      </c>
      <c r="X30" s="87">
        <f t="shared" si="34"/>
        <v>96</v>
      </c>
      <c r="Y30" s="87">
        <f t="shared" si="35"/>
        <v>64</v>
      </c>
      <c r="Z30" s="87">
        <f t="shared" si="36"/>
        <v>4810</v>
      </c>
      <c r="AB30" s="93">
        <v>26</v>
      </c>
      <c r="AC30" s="93">
        <f t="shared" si="37"/>
        <v>81</v>
      </c>
      <c r="AD30" s="93">
        <f t="shared" si="38"/>
        <v>56</v>
      </c>
      <c r="AE30" s="93">
        <f t="shared" si="39"/>
        <v>41</v>
      </c>
      <c r="AF30" s="93">
        <f t="shared" si="40"/>
        <v>41</v>
      </c>
      <c r="AG30" s="93">
        <f t="shared" si="41"/>
        <v>41</v>
      </c>
      <c r="AH30" s="93">
        <f t="shared" si="42"/>
        <v>41</v>
      </c>
      <c r="AI30" s="93">
        <f t="shared" si="43"/>
        <v>140</v>
      </c>
      <c r="AJ30" s="93">
        <f t="shared" si="44"/>
        <v>61</v>
      </c>
      <c r="AK30" s="93">
        <f t="shared" si="45"/>
        <v>119</v>
      </c>
      <c r="AL30" s="93">
        <f t="shared" si="46"/>
        <v>79</v>
      </c>
      <c r="AM30" s="93">
        <f t="shared" si="47"/>
        <v>5964</v>
      </c>
      <c r="AO30" s="99">
        <v>26</v>
      </c>
      <c r="AP30" s="99">
        <f t="shared" si="48"/>
        <v>102</v>
      </c>
      <c r="AQ30" s="99">
        <f t="shared" si="49"/>
        <v>70</v>
      </c>
      <c r="AR30" s="99">
        <f t="shared" si="50"/>
        <v>52</v>
      </c>
      <c r="AS30" s="99">
        <f t="shared" si="51"/>
        <v>52</v>
      </c>
      <c r="AT30" s="99">
        <f t="shared" si="52"/>
        <v>52</v>
      </c>
      <c r="AU30" s="99">
        <f t="shared" si="53"/>
        <v>52</v>
      </c>
      <c r="AV30" s="99">
        <f t="shared" si="54"/>
        <v>176</v>
      </c>
      <c r="AW30" s="99">
        <f t="shared" si="55"/>
        <v>77</v>
      </c>
      <c r="AX30" s="99">
        <f t="shared" si="56"/>
        <v>150</v>
      </c>
      <c r="AY30" s="99">
        <f t="shared" si="57"/>
        <v>99</v>
      </c>
      <c r="AZ30" s="99">
        <f t="shared" si="58"/>
        <v>7503</v>
      </c>
      <c r="BB30" s="105">
        <v>26</v>
      </c>
      <c r="BC30" s="105">
        <f t="shared" si="59"/>
        <v>131</v>
      </c>
      <c r="BD30" s="105">
        <f t="shared" si="60"/>
        <v>90</v>
      </c>
      <c r="BE30" s="105">
        <f t="shared" si="61"/>
        <v>67</v>
      </c>
      <c r="BF30" s="105">
        <f t="shared" si="62"/>
        <v>67</v>
      </c>
      <c r="BG30" s="105">
        <f t="shared" si="63"/>
        <v>67</v>
      </c>
      <c r="BH30" s="105">
        <f t="shared" si="64"/>
        <v>67</v>
      </c>
      <c r="BI30" s="105">
        <f t="shared" si="65"/>
        <v>226</v>
      </c>
      <c r="BJ30" s="105">
        <f t="shared" si="66"/>
        <v>99</v>
      </c>
      <c r="BK30" s="105">
        <f t="shared" si="67"/>
        <v>192</v>
      </c>
      <c r="BL30" s="105">
        <f t="shared" si="68"/>
        <v>127</v>
      </c>
      <c r="BM30" s="105">
        <f t="shared" si="69"/>
        <v>9619</v>
      </c>
      <c r="BO30" s="111">
        <v>26</v>
      </c>
      <c r="BP30" s="111">
        <f t="shared" si="70"/>
        <v>168</v>
      </c>
      <c r="BQ30" s="111">
        <f t="shared" si="71"/>
        <v>115</v>
      </c>
      <c r="BR30" s="111">
        <f t="shared" si="72"/>
        <v>86</v>
      </c>
      <c r="BS30" s="111">
        <f t="shared" si="73"/>
        <v>86</v>
      </c>
      <c r="BT30" s="111">
        <f t="shared" si="74"/>
        <v>86</v>
      </c>
      <c r="BU30" s="111">
        <f t="shared" si="75"/>
        <v>86</v>
      </c>
      <c r="BV30" s="111">
        <f t="shared" si="76"/>
        <v>289</v>
      </c>
      <c r="BW30" s="111">
        <f t="shared" si="77"/>
        <v>127</v>
      </c>
      <c r="BX30" s="111">
        <f t="shared" si="78"/>
        <v>246</v>
      </c>
      <c r="BY30" s="111">
        <f t="shared" si="79"/>
        <v>163</v>
      </c>
      <c r="BZ30" s="111">
        <f t="shared" si="80"/>
        <v>12312</v>
      </c>
      <c r="CB30" s="117">
        <v>26</v>
      </c>
      <c r="CC30" s="117">
        <f t="shared" si="81"/>
        <v>221</v>
      </c>
      <c r="CD30" s="117">
        <f t="shared" si="82"/>
        <v>151</v>
      </c>
      <c r="CE30" s="117">
        <f t="shared" si="83"/>
        <v>113</v>
      </c>
      <c r="CF30" s="117">
        <f t="shared" si="84"/>
        <v>113</v>
      </c>
      <c r="CG30" s="117">
        <f t="shared" si="85"/>
        <v>113</v>
      </c>
      <c r="CH30" s="117">
        <f t="shared" si="86"/>
        <v>113</v>
      </c>
      <c r="CI30" s="117">
        <f t="shared" si="87"/>
        <v>379</v>
      </c>
      <c r="CJ30" s="117">
        <f t="shared" si="88"/>
        <v>167</v>
      </c>
      <c r="CK30" s="117">
        <f t="shared" si="89"/>
        <v>323</v>
      </c>
      <c r="CL30" s="117">
        <f t="shared" si="90"/>
        <v>214</v>
      </c>
      <c r="CM30" s="117">
        <f t="shared" si="91"/>
        <v>16160</v>
      </c>
    </row>
    <row r="31" ht="16.5" spans="1:91">
      <c r="A31" s="78">
        <v>27</v>
      </c>
      <c r="B31" s="78">
        <f t="shared" si="92"/>
        <v>54</v>
      </c>
      <c r="C31" s="86">
        <v>1.5</v>
      </c>
      <c r="D31" s="78">
        <f t="shared" si="16"/>
        <v>38</v>
      </c>
      <c r="E31" s="78">
        <f t="shared" si="17"/>
        <v>27</v>
      </c>
      <c r="F31" s="78">
        <f t="shared" si="18"/>
        <v>27</v>
      </c>
      <c r="G31" s="78">
        <f t="shared" si="19"/>
        <v>27</v>
      </c>
      <c r="H31" s="78">
        <f t="shared" si="20"/>
        <v>27</v>
      </c>
      <c r="I31" s="78">
        <f t="shared" si="21"/>
        <v>93</v>
      </c>
      <c r="J31" s="78">
        <f t="shared" si="22"/>
        <v>40</v>
      </c>
      <c r="K31" s="78">
        <f t="shared" si="23"/>
        <v>80</v>
      </c>
      <c r="L31" s="78">
        <f t="shared" si="24"/>
        <v>53</v>
      </c>
      <c r="M31" s="78">
        <f t="shared" si="25"/>
        <v>3996</v>
      </c>
      <c r="O31" s="87">
        <v>27</v>
      </c>
      <c r="P31" s="87">
        <f t="shared" si="26"/>
        <v>68</v>
      </c>
      <c r="Q31" s="87">
        <f t="shared" si="27"/>
        <v>48</v>
      </c>
      <c r="R31" s="87">
        <f t="shared" si="28"/>
        <v>34</v>
      </c>
      <c r="S31" s="87">
        <f t="shared" si="29"/>
        <v>34</v>
      </c>
      <c r="T31" s="87">
        <f t="shared" si="30"/>
        <v>34</v>
      </c>
      <c r="U31" s="87">
        <f t="shared" si="31"/>
        <v>34</v>
      </c>
      <c r="V31" s="87">
        <f t="shared" si="32"/>
        <v>116</v>
      </c>
      <c r="W31" s="87">
        <f t="shared" si="33"/>
        <v>50</v>
      </c>
      <c r="X31" s="87">
        <f t="shared" si="34"/>
        <v>100</v>
      </c>
      <c r="Y31" s="87">
        <f t="shared" si="35"/>
        <v>66</v>
      </c>
      <c r="Z31" s="87">
        <f t="shared" si="36"/>
        <v>4995</v>
      </c>
      <c r="AB31" s="93">
        <v>27</v>
      </c>
      <c r="AC31" s="93">
        <f t="shared" si="37"/>
        <v>84</v>
      </c>
      <c r="AD31" s="93">
        <f t="shared" si="38"/>
        <v>60</v>
      </c>
      <c r="AE31" s="93">
        <f t="shared" si="39"/>
        <v>42</v>
      </c>
      <c r="AF31" s="93">
        <f t="shared" si="40"/>
        <v>42</v>
      </c>
      <c r="AG31" s="93">
        <f t="shared" si="41"/>
        <v>42</v>
      </c>
      <c r="AH31" s="93">
        <f t="shared" si="42"/>
        <v>42</v>
      </c>
      <c r="AI31" s="93">
        <f t="shared" si="43"/>
        <v>144</v>
      </c>
      <c r="AJ31" s="93">
        <f t="shared" si="44"/>
        <v>62</v>
      </c>
      <c r="AK31" s="93">
        <f t="shared" si="45"/>
        <v>124</v>
      </c>
      <c r="AL31" s="93">
        <f t="shared" si="46"/>
        <v>82</v>
      </c>
      <c r="AM31" s="93">
        <f t="shared" si="47"/>
        <v>6194</v>
      </c>
      <c r="AO31" s="99">
        <v>27</v>
      </c>
      <c r="AP31" s="99">
        <f t="shared" si="48"/>
        <v>106</v>
      </c>
      <c r="AQ31" s="99">
        <f t="shared" si="49"/>
        <v>75</v>
      </c>
      <c r="AR31" s="99">
        <f t="shared" si="50"/>
        <v>53</v>
      </c>
      <c r="AS31" s="99">
        <f t="shared" si="51"/>
        <v>53</v>
      </c>
      <c r="AT31" s="99">
        <f t="shared" si="52"/>
        <v>53</v>
      </c>
      <c r="AU31" s="99">
        <f t="shared" si="53"/>
        <v>53</v>
      </c>
      <c r="AV31" s="99">
        <f t="shared" si="54"/>
        <v>181</v>
      </c>
      <c r="AW31" s="99">
        <f t="shared" si="55"/>
        <v>78</v>
      </c>
      <c r="AX31" s="99">
        <f t="shared" si="56"/>
        <v>156</v>
      </c>
      <c r="AY31" s="99">
        <f t="shared" si="57"/>
        <v>103</v>
      </c>
      <c r="AZ31" s="99">
        <f t="shared" si="58"/>
        <v>7792</v>
      </c>
      <c r="BB31" s="105">
        <v>27</v>
      </c>
      <c r="BC31" s="105">
        <f t="shared" si="59"/>
        <v>136</v>
      </c>
      <c r="BD31" s="105">
        <f t="shared" si="60"/>
        <v>96</v>
      </c>
      <c r="BE31" s="105">
        <f t="shared" si="61"/>
        <v>68</v>
      </c>
      <c r="BF31" s="105">
        <f t="shared" si="62"/>
        <v>68</v>
      </c>
      <c r="BG31" s="105">
        <f t="shared" si="63"/>
        <v>68</v>
      </c>
      <c r="BH31" s="105">
        <f t="shared" si="64"/>
        <v>68</v>
      </c>
      <c r="BI31" s="105">
        <f t="shared" si="65"/>
        <v>232</v>
      </c>
      <c r="BJ31" s="105">
        <f t="shared" si="66"/>
        <v>100</v>
      </c>
      <c r="BK31" s="105">
        <f t="shared" si="67"/>
        <v>200</v>
      </c>
      <c r="BL31" s="105">
        <f t="shared" si="68"/>
        <v>132</v>
      </c>
      <c r="BM31" s="105">
        <f t="shared" si="69"/>
        <v>9990</v>
      </c>
      <c r="BO31" s="111">
        <v>27</v>
      </c>
      <c r="BP31" s="111">
        <f t="shared" si="70"/>
        <v>174</v>
      </c>
      <c r="BQ31" s="111">
        <f t="shared" si="71"/>
        <v>123</v>
      </c>
      <c r="BR31" s="111">
        <f t="shared" si="72"/>
        <v>87</v>
      </c>
      <c r="BS31" s="111">
        <f t="shared" si="73"/>
        <v>87</v>
      </c>
      <c r="BT31" s="111">
        <f t="shared" si="74"/>
        <v>87</v>
      </c>
      <c r="BU31" s="111">
        <f t="shared" si="75"/>
        <v>87</v>
      </c>
      <c r="BV31" s="111">
        <f t="shared" si="76"/>
        <v>297</v>
      </c>
      <c r="BW31" s="111">
        <f t="shared" si="77"/>
        <v>128</v>
      </c>
      <c r="BX31" s="111">
        <f t="shared" si="78"/>
        <v>256</v>
      </c>
      <c r="BY31" s="111">
        <f t="shared" si="79"/>
        <v>169</v>
      </c>
      <c r="BZ31" s="111">
        <f t="shared" si="80"/>
        <v>12787</v>
      </c>
      <c r="CB31" s="117">
        <v>27</v>
      </c>
      <c r="CC31" s="117">
        <f t="shared" si="81"/>
        <v>228</v>
      </c>
      <c r="CD31" s="117">
        <f t="shared" si="82"/>
        <v>161</v>
      </c>
      <c r="CE31" s="117">
        <f t="shared" si="83"/>
        <v>114</v>
      </c>
      <c r="CF31" s="117">
        <f t="shared" si="84"/>
        <v>114</v>
      </c>
      <c r="CG31" s="117">
        <f t="shared" si="85"/>
        <v>114</v>
      </c>
      <c r="CH31" s="117">
        <f t="shared" si="86"/>
        <v>114</v>
      </c>
      <c r="CI31" s="117">
        <f t="shared" si="87"/>
        <v>390</v>
      </c>
      <c r="CJ31" s="117">
        <f t="shared" si="88"/>
        <v>168</v>
      </c>
      <c r="CK31" s="117">
        <f t="shared" si="89"/>
        <v>336</v>
      </c>
      <c r="CL31" s="117">
        <f t="shared" si="90"/>
        <v>222</v>
      </c>
      <c r="CM31" s="117">
        <f t="shared" si="91"/>
        <v>16783</v>
      </c>
    </row>
    <row r="32" ht="16.5" spans="1:91">
      <c r="A32" s="78">
        <v>28</v>
      </c>
      <c r="B32" s="78">
        <f t="shared" si="92"/>
        <v>56</v>
      </c>
      <c r="C32" s="86">
        <v>1.5</v>
      </c>
      <c r="D32" s="78">
        <f t="shared" si="16"/>
        <v>39</v>
      </c>
      <c r="E32" s="78">
        <f t="shared" si="17"/>
        <v>28</v>
      </c>
      <c r="F32" s="78">
        <f t="shared" si="18"/>
        <v>28</v>
      </c>
      <c r="G32" s="78">
        <f t="shared" si="19"/>
        <v>28</v>
      </c>
      <c r="H32" s="78">
        <f t="shared" si="20"/>
        <v>28</v>
      </c>
      <c r="I32" s="78">
        <f t="shared" si="21"/>
        <v>97</v>
      </c>
      <c r="J32" s="78">
        <f t="shared" si="22"/>
        <v>42</v>
      </c>
      <c r="K32" s="78">
        <f t="shared" si="23"/>
        <v>83</v>
      </c>
      <c r="L32" s="78">
        <f t="shared" si="24"/>
        <v>55</v>
      </c>
      <c r="M32" s="78">
        <f t="shared" si="25"/>
        <v>4144</v>
      </c>
      <c r="O32" s="87">
        <v>28</v>
      </c>
      <c r="P32" s="87">
        <f t="shared" si="26"/>
        <v>70</v>
      </c>
      <c r="Q32" s="87">
        <f t="shared" si="27"/>
        <v>49</v>
      </c>
      <c r="R32" s="87">
        <f t="shared" si="28"/>
        <v>35</v>
      </c>
      <c r="S32" s="87">
        <f t="shared" si="29"/>
        <v>35</v>
      </c>
      <c r="T32" s="87">
        <f t="shared" si="30"/>
        <v>35</v>
      </c>
      <c r="U32" s="87">
        <f t="shared" si="31"/>
        <v>35</v>
      </c>
      <c r="V32" s="87">
        <f t="shared" si="32"/>
        <v>121</v>
      </c>
      <c r="W32" s="87">
        <f t="shared" si="33"/>
        <v>53</v>
      </c>
      <c r="X32" s="87">
        <f t="shared" si="34"/>
        <v>104</v>
      </c>
      <c r="Y32" s="87">
        <f t="shared" si="35"/>
        <v>69</v>
      </c>
      <c r="Z32" s="87">
        <f t="shared" si="36"/>
        <v>5180</v>
      </c>
      <c r="AB32" s="93">
        <v>28</v>
      </c>
      <c r="AC32" s="93">
        <f t="shared" si="37"/>
        <v>87</v>
      </c>
      <c r="AD32" s="93">
        <f t="shared" si="38"/>
        <v>61</v>
      </c>
      <c r="AE32" s="93">
        <f t="shared" si="39"/>
        <v>43</v>
      </c>
      <c r="AF32" s="93">
        <f t="shared" si="40"/>
        <v>43</v>
      </c>
      <c r="AG32" s="93">
        <f t="shared" si="41"/>
        <v>43</v>
      </c>
      <c r="AH32" s="93">
        <f t="shared" si="42"/>
        <v>43</v>
      </c>
      <c r="AI32" s="93">
        <f t="shared" si="43"/>
        <v>150</v>
      </c>
      <c r="AJ32" s="93">
        <f t="shared" si="44"/>
        <v>66</v>
      </c>
      <c r="AK32" s="93">
        <f t="shared" si="45"/>
        <v>129</v>
      </c>
      <c r="AL32" s="93">
        <f t="shared" si="46"/>
        <v>86</v>
      </c>
      <c r="AM32" s="93">
        <f t="shared" si="47"/>
        <v>6423</v>
      </c>
      <c r="AO32" s="99">
        <v>28</v>
      </c>
      <c r="AP32" s="99">
        <f t="shared" si="48"/>
        <v>109</v>
      </c>
      <c r="AQ32" s="99">
        <f t="shared" si="49"/>
        <v>77</v>
      </c>
      <c r="AR32" s="99">
        <f t="shared" si="50"/>
        <v>54</v>
      </c>
      <c r="AS32" s="99">
        <f t="shared" si="51"/>
        <v>54</v>
      </c>
      <c r="AT32" s="99">
        <f t="shared" si="52"/>
        <v>54</v>
      </c>
      <c r="AU32" s="99">
        <f t="shared" si="53"/>
        <v>54</v>
      </c>
      <c r="AV32" s="99">
        <f t="shared" si="54"/>
        <v>189</v>
      </c>
      <c r="AW32" s="99">
        <f t="shared" si="55"/>
        <v>83</v>
      </c>
      <c r="AX32" s="99">
        <f t="shared" si="56"/>
        <v>162</v>
      </c>
      <c r="AY32" s="99">
        <f t="shared" si="57"/>
        <v>108</v>
      </c>
      <c r="AZ32" s="99">
        <f t="shared" si="58"/>
        <v>8081</v>
      </c>
      <c r="BB32" s="105">
        <v>28</v>
      </c>
      <c r="BC32" s="105">
        <f t="shared" si="59"/>
        <v>140</v>
      </c>
      <c r="BD32" s="105">
        <f t="shared" si="60"/>
        <v>99</v>
      </c>
      <c r="BE32" s="105">
        <f t="shared" si="61"/>
        <v>69</v>
      </c>
      <c r="BF32" s="105">
        <f t="shared" si="62"/>
        <v>69</v>
      </c>
      <c r="BG32" s="105">
        <f t="shared" si="63"/>
        <v>69</v>
      </c>
      <c r="BH32" s="105">
        <f t="shared" si="64"/>
        <v>69</v>
      </c>
      <c r="BI32" s="105">
        <f t="shared" si="65"/>
        <v>242</v>
      </c>
      <c r="BJ32" s="105">
        <f t="shared" si="66"/>
        <v>106</v>
      </c>
      <c r="BK32" s="105">
        <f t="shared" si="67"/>
        <v>208</v>
      </c>
      <c r="BL32" s="105">
        <f t="shared" si="68"/>
        <v>138</v>
      </c>
      <c r="BM32" s="105">
        <f t="shared" si="69"/>
        <v>10360</v>
      </c>
      <c r="BO32" s="111">
        <v>28</v>
      </c>
      <c r="BP32" s="111">
        <f t="shared" si="70"/>
        <v>179</v>
      </c>
      <c r="BQ32" s="111">
        <f t="shared" si="71"/>
        <v>127</v>
      </c>
      <c r="BR32" s="111">
        <f t="shared" si="72"/>
        <v>88</v>
      </c>
      <c r="BS32" s="111">
        <f t="shared" si="73"/>
        <v>88</v>
      </c>
      <c r="BT32" s="111">
        <f t="shared" si="74"/>
        <v>88</v>
      </c>
      <c r="BU32" s="111">
        <f t="shared" si="75"/>
        <v>88</v>
      </c>
      <c r="BV32" s="111">
        <f t="shared" si="76"/>
        <v>310</v>
      </c>
      <c r="BW32" s="111">
        <f t="shared" si="77"/>
        <v>136</v>
      </c>
      <c r="BX32" s="111">
        <f t="shared" si="78"/>
        <v>266</v>
      </c>
      <c r="BY32" s="111">
        <f t="shared" si="79"/>
        <v>177</v>
      </c>
      <c r="BZ32" s="111">
        <f t="shared" si="80"/>
        <v>13261</v>
      </c>
      <c r="CB32" s="117">
        <v>28</v>
      </c>
      <c r="CC32" s="117">
        <f t="shared" si="81"/>
        <v>235</v>
      </c>
      <c r="CD32" s="117">
        <f t="shared" si="82"/>
        <v>167</v>
      </c>
      <c r="CE32" s="117">
        <f t="shared" si="83"/>
        <v>116</v>
      </c>
      <c r="CF32" s="117">
        <f t="shared" si="84"/>
        <v>116</v>
      </c>
      <c r="CG32" s="117">
        <f t="shared" si="85"/>
        <v>116</v>
      </c>
      <c r="CH32" s="117">
        <f t="shared" si="86"/>
        <v>116</v>
      </c>
      <c r="CI32" s="117">
        <f t="shared" si="87"/>
        <v>407</v>
      </c>
      <c r="CJ32" s="117">
        <f t="shared" si="88"/>
        <v>179</v>
      </c>
      <c r="CK32" s="117">
        <f t="shared" si="89"/>
        <v>349</v>
      </c>
      <c r="CL32" s="117">
        <f t="shared" si="90"/>
        <v>232</v>
      </c>
      <c r="CM32" s="117">
        <f t="shared" si="91"/>
        <v>17405</v>
      </c>
    </row>
    <row r="33" ht="16.5" spans="1:91">
      <c r="A33" s="78">
        <v>29</v>
      </c>
      <c r="B33" s="78">
        <f t="shared" si="92"/>
        <v>58</v>
      </c>
      <c r="C33" s="86">
        <v>1.5</v>
      </c>
      <c r="D33" s="78">
        <f t="shared" si="16"/>
        <v>41</v>
      </c>
      <c r="E33" s="78">
        <f t="shared" si="17"/>
        <v>29</v>
      </c>
      <c r="F33" s="78">
        <f t="shared" si="18"/>
        <v>29</v>
      </c>
      <c r="G33" s="78">
        <f t="shared" si="19"/>
        <v>29</v>
      </c>
      <c r="H33" s="78">
        <f t="shared" si="20"/>
        <v>29</v>
      </c>
      <c r="I33" s="78">
        <f t="shared" si="21"/>
        <v>100</v>
      </c>
      <c r="J33" s="78">
        <f t="shared" si="22"/>
        <v>43</v>
      </c>
      <c r="K33" s="78">
        <f t="shared" si="23"/>
        <v>86</v>
      </c>
      <c r="L33" s="78">
        <f t="shared" si="24"/>
        <v>57</v>
      </c>
      <c r="M33" s="78">
        <f t="shared" si="25"/>
        <v>4292</v>
      </c>
      <c r="O33" s="87">
        <v>29</v>
      </c>
      <c r="P33" s="87">
        <f t="shared" si="26"/>
        <v>73</v>
      </c>
      <c r="Q33" s="87">
        <f t="shared" si="27"/>
        <v>51</v>
      </c>
      <c r="R33" s="87">
        <f t="shared" si="28"/>
        <v>36</v>
      </c>
      <c r="S33" s="87">
        <f t="shared" si="29"/>
        <v>36</v>
      </c>
      <c r="T33" s="87">
        <f t="shared" si="30"/>
        <v>36</v>
      </c>
      <c r="U33" s="87">
        <f t="shared" si="31"/>
        <v>36</v>
      </c>
      <c r="V33" s="87">
        <f t="shared" si="32"/>
        <v>125</v>
      </c>
      <c r="W33" s="87">
        <f t="shared" si="33"/>
        <v>54</v>
      </c>
      <c r="X33" s="87">
        <f t="shared" si="34"/>
        <v>108</v>
      </c>
      <c r="Y33" s="87">
        <f t="shared" si="35"/>
        <v>71</v>
      </c>
      <c r="Z33" s="87">
        <f t="shared" si="36"/>
        <v>5365</v>
      </c>
      <c r="AB33" s="93">
        <v>29</v>
      </c>
      <c r="AC33" s="93">
        <f t="shared" si="37"/>
        <v>91</v>
      </c>
      <c r="AD33" s="93">
        <f t="shared" si="38"/>
        <v>63</v>
      </c>
      <c r="AE33" s="93">
        <f t="shared" si="39"/>
        <v>45</v>
      </c>
      <c r="AF33" s="93">
        <f t="shared" si="40"/>
        <v>45</v>
      </c>
      <c r="AG33" s="93">
        <f t="shared" si="41"/>
        <v>45</v>
      </c>
      <c r="AH33" s="93">
        <f t="shared" si="42"/>
        <v>45</v>
      </c>
      <c r="AI33" s="93">
        <f t="shared" si="43"/>
        <v>155</v>
      </c>
      <c r="AJ33" s="93">
        <f t="shared" si="44"/>
        <v>67</v>
      </c>
      <c r="AK33" s="93">
        <f t="shared" si="45"/>
        <v>134</v>
      </c>
      <c r="AL33" s="93">
        <f t="shared" si="46"/>
        <v>88</v>
      </c>
      <c r="AM33" s="93">
        <f t="shared" si="47"/>
        <v>6653</v>
      </c>
      <c r="AO33" s="99">
        <v>29</v>
      </c>
      <c r="AP33" s="99">
        <f t="shared" si="48"/>
        <v>114</v>
      </c>
      <c r="AQ33" s="99">
        <f t="shared" si="49"/>
        <v>79</v>
      </c>
      <c r="AR33" s="99">
        <f t="shared" si="50"/>
        <v>57</v>
      </c>
      <c r="AS33" s="99">
        <f t="shared" si="51"/>
        <v>57</v>
      </c>
      <c r="AT33" s="99">
        <f t="shared" si="52"/>
        <v>57</v>
      </c>
      <c r="AU33" s="99">
        <f t="shared" si="53"/>
        <v>57</v>
      </c>
      <c r="AV33" s="99">
        <f t="shared" si="54"/>
        <v>195</v>
      </c>
      <c r="AW33" s="99">
        <f t="shared" si="55"/>
        <v>84</v>
      </c>
      <c r="AX33" s="99">
        <f t="shared" si="56"/>
        <v>169</v>
      </c>
      <c r="AY33" s="99">
        <f t="shared" si="57"/>
        <v>111</v>
      </c>
      <c r="AZ33" s="99">
        <f t="shared" si="58"/>
        <v>8370</v>
      </c>
      <c r="BB33" s="105">
        <v>29</v>
      </c>
      <c r="BC33" s="105">
        <f t="shared" si="59"/>
        <v>146</v>
      </c>
      <c r="BD33" s="105">
        <f t="shared" si="60"/>
        <v>101</v>
      </c>
      <c r="BE33" s="105">
        <f t="shared" si="61"/>
        <v>73</v>
      </c>
      <c r="BF33" s="105">
        <f t="shared" si="62"/>
        <v>73</v>
      </c>
      <c r="BG33" s="105">
        <f t="shared" si="63"/>
        <v>73</v>
      </c>
      <c r="BH33" s="105">
        <f t="shared" si="64"/>
        <v>73</v>
      </c>
      <c r="BI33" s="105">
        <f t="shared" si="65"/>
        <v>250</v>
      </c>
      <c r="BJ33" s="105">
        <f t="shared" si="66"/>
        <v>108</v>
      </c>
      <c r="BK33" s="105">
        <f t="shared" si="67"/>
        <v>217</v>
      </c>
      <c r="BL33" s="105">
        <f t="shared" si="68"/>
        <v>142</v>
      </c>
      <c r="BM33" s="105">
        <f t="shared" si="69"/>
        <v>10731</v>
      </c>
      <c r="BO33" s="111">
        <v>29</v>
      </c>
      <c r="BP33" s="111">
        <f t="shared" si="70"/>
        <v>187</v>
      </c>
      <c r="BQ33" s="111">
        <f t="shared" si="71"/>
        <v>129</v>
      </c>
      <c r="BR33" s="111">
        <f t="shared" si="72"/>
        <v>93</v>
      </c>
      <c r="BS33" s="111">
        <f t="shared" si="73"/>
        <v>93</v>
      </c>
      <c r="BT33" s="111">
        <f t="shared" si="74"/>
        <v>93</v>
      </c>
      <c r="BU33" s="111">
        <f t="shared" si="75"/>
        <v>93</v>
      </c>
      <c r="BV33" s="111">
        <f t="shared" si="76"/>
        <v>320</v>
      </c>
      <c r="BW33" s="111">
        <f t="shared" si="77"/>
        <v>138</v>
      </c>
      <c r="BX33" s="111">
        <f t="shared" si="78"/>
        <v>278</v>
      </c>
      <c r="BY33" s="111">
        <f t="shared" si="79"/>
        <v>182</v>
      </c>
      <c r="BZ33" s="111">
        <f t="shared" si="80"/>
        <v>13736</v>
      </c>
      <c r="CB33" s="117">
        <v>29</v>
      </c>
      <c r="CC33" s="117">
        <f t="shared" si="81"/>
        <v>245</v>
      </c>
      <c r="CD33" s="117">
        <f t="shared" si="82"/>
        <v>169</v>
      </c>
      <c r="CE33" s="117">
        <f t="shared" si="83"/>
        <v>122</v>
      </c>
      <c r="CF33" s="117">
        <f t="shared" si="84"/>
        <v>122</v>
      </c>
      <c r="CG33" s="117">
        <f t="shared" si="85"/>
        <v>122</v>
      </c>
      <c r="CH33" s="117">
        <f t="shared" si="86"/>
        <v>122</v>
      </c>
      <c r="CI33" s="117">
        <f t="shared" si="87"/>
        <v>420</v>
      </c>
      <c r="CJ33" s="117">
        <f t="shared" si="88"/>
        <v>181</v>
      </c>
      <c r="CK33" s="117">
        <f t="shared" si="89"/>
        <v>365</v>
      </c>
      <c r="CL33" s="117">
        <f t="shared" si="90"/>
        <v>239</v>
      </c>
      <c r="CM33" s="117">
        <f t="shared" si="91"/>
        <v>18029</v>
      </c>
    </row>
    <row r="34" ht="16.5" spans="1:91">
      <c r="A34" s="78">
        <v>30</v>
      </c>
      <c r="B34" s="78">
        <f t="shared" si="92"/>
        <v>60</v>
      </c>
      <c r="C34" s="86">
        <v>1.5</v>
      </c>
      <c r="D34" s="78">
        <f t="shared" si="16"/>
        <v>42</v>
      </c>
      <c r="E34" s="78">
        <f t="shared" si="17"/>
        <v>30</v>
      </c>
      <c r="F34" s="78">
        <f t="shared" si="18"/>
        <v>30</v>
      </c>
      <c r="G34" s="78">
        <f t="shared" si="19"/>
        <v>30</v>
      </c>
      <c r="H34" s="78">
        <f t="shared" si="20"/>
        <v>30</v>
      </c>
      <c r="I34" s="78">
        <f t="shared" si="21"/>
        <v>104</v>
      </c>
      <c r="J34" s="78">
        <f t="shared" si="22"/>
        <v>45</v>
      </c>
      <c r="K34" s="78">
        <f t="shared" si="23"/>
        <v>89</v>
      </c>
      <c r="L34" s="78">
        <f t="shared" si="24"/>
        <v>59</v>
      </c>
      <c r="M34" s="78">
        <f t="shared" si="25"/>
        <v>4440</v>
      </c>
      <c r="O34" s="87">
        <v>30</v>
      </c>
      <c r="P34" s="87">
        <f t="shared" si="26"/>
        <v>75</v>
      </c>
      <c r="Q34" s="87">
        <f t="shared" si="27"/>
        <v>53</v>
      </c>
      <c r="R34" s="87">
        <f t="shared" si="28"/>
        <v>38</v>
      </c>
      <c r="S34" s="87">
        <f t="shared" si="29"/>
        <v>38</v>
      </c>
      <c r="T34" s="87">
        <f t="shared" si="30"/>
        <v>38</v>
      </c>
      <c r="U34" s="87">
        <f t="shared" si="31"/>
        <v>38</v>
      </c>
      <c r="V34" s="87">
        <f t="shared" si="32"/>
        <v>130</v>
      </c>
      <c r="W34" s="87">
        <f t="shared" si="33"/>
        <v>56</v>
      </c>
      <c r="X34" s="87">
        <f t="shared" si="34"/>
        <v>111</v>
      </c>
      <c r="Y34" s="87">
        <f t="shared" si="35"/>
        <v>74</v>
      </c>
      <c r="Z34" s="87">
        <f t="shared" si="36"/>
        <v>5550</v>
      </c>
      <c r="AB34" s="93">
        <v>30</v>
      </c>
      <c r="AC34" s="93">
        <f t="shared" si="37"/>
        <v>93</v>
      </c>
      <c r="AD34" s="93">
        <f t="shared" si="38"/>
        <v>66</v>
      </c>
      <c r="AE34" s="93">
        <f t="shared" si="39"/>
        <v>47</v>
      </c>
      <c r="AF34" s="93">
        <f t="shared" si="40"/>
        <v>47</v>
      </c>
      <c r="AG34" s="93">
        <f t="shared" si="41"/>
        <v>47</v>
      </c>
      <c r="AH34" s="93">
        <f t="shared" si="42"/>
        <v>47</v>
      </c>
      <c r="AI34" s="93">
        <f t="shared" si="43"/>
        <v>161</v>
      </c>
      <c r="AJ34" s="93">
        <f t="shared" si="44"/>
        <v>69</v>
      </c>
      <c r="AK34" s="93">
        <f t="shared" si="45"/>
        <v>138</v>
      </c>
      <c r="AL34" s="93">
        <f t="shared" si="46"/>
        <v>92</v>
      </c>
      <c r="AM34" s="93">
        <f t="shared" si="47"/>
        <v>6882</v>
      </c>
      <c r="AO34" s="99">
        <v>30</v>
      </c>
      <c r="AP34" s="99">
        <f t="shared" si="48"/>
        <v>117</v>
      </c>
      <c r="AQ34" s="99">
        <f t="shared" si="49"/>
        <v>83</v>
      </c>
      <c r="AR34" s="99">
        <f t="shared" si="50"/>
        <v>59</v>
      </c>
      <c r="AS34" s="99">
        <f t="shared" si="51"/>
        <v>59</v>
      </c>
      <c r="AT34" s="99">
        <f t="shared" si="52"/>
        <v>59</v>
      </c>
      <c r="AU34" s="99">
        <f t="shared" si="53"/>
        <v>59</v>
      </c>
      <c r="AV34" s="99">
        <f t="shared" si="54"/>
        <v>203</v>
      </c>
      <c r="AW34" s="99">
        <f t="shared" si="55"/>
        <v>87</v>
      </c>
      <c r="AX34" s="99">
        <f t="shared" si="56"/>
        <v>174</v>
      </c>
      <c r="AY34" s="99">
        <f t="shared" si="57"/>
        <v>116</v>
      </c>
      <c r="AZ34" s="99">
        <f t="shared" si="58"/>
        <v>8658</v>
      </c>
      <c r="BB34" s="105">
        <v>30</v>
      </c>
      <c r="BC34" s="105">
        <f t="shared" si="59"/>
        <v>150</v>
      </c>
      <c r="BD34" s="105">
        <f t="shared" si="60"/>
        <v>106</v>
      </c>
      <c r="BE34" s="105">
        <f t="shared" si="61"/>
        <v>76</v>
      </c>
      <c r="BF34" s="105">
        <f t="shared" si="62"/>
        <v>76</v>
      </c>
      <c r="BG34" s="105">
        <f t="shared" si="63"/>
        <v>76</v>
      </c>
      <c r="BH34" s="105">
        <f t="shared" si="64"/>
        <v>76</v>
      </c>
      <c r="BI34" s="105">
        <f t="shared" si="65"/>
        <v>260</v>
      </c>
      <c r="BJ34" s="105">
        <f t="shared" si="66"/>
        <v>112</v>
      </c>
      <c r="BK34" s="105">
        <f t="shared" si="67"/>
        <v>223</v>
      </c>
      <c r="BL34" s="105">
        <f t="shared" si="68"/>
        <v>149</v>
      </c>
      <c r="BM34" s="105">
        <f t="shared" si="69"/>
        <v>11100</v>
      </c>
      <c r="BO34" s="111">
        <v>30</v>
      </c>
      <c r="BP34" s="111">
        <f t="shared" si="70"/>
        <v>192</v>
      </c>
      <c r="BQ34" s="111">
        <f t="shared" si="71"/>
        <v>136</v>
      </c>
      <c r="BR34" s="111">
        <f t="shared" si="72"/>
        <v>97</v>
      </c>
      <c r="BS34" s="111">
        <f t="shared" si="73"/>
        <v>97</v>
      </c>
      <c r="BT34" s="111">
        <f t="shared" si="74"/>
        <v>97</v>
      </c>
      <c r="BU34" s="111">
        <f t="shared" si="75"/>
        <v>97</v>
      </c>
      <c r="BV34" s="111">
        <f t="shared" si="76"/>
        <v>333</v>
      </c>
      <c r="BW34" s="111">
        <f t="shared" si="77"/>
        <v>143</v>
      </c>
      <c r="BX34" s="111">
        <f t="shared" si="78"/>
        <v>285</v>
      </c>
      <c r="BY34" s="111">
        <f t="shared" si="79"/>
        <v>191</v>
      </c>
      <c r="BZ34" s="111">
        <f t="shared" si="80"/>
        <v>14208</v>
      </c>
      <c r="CB34" s="117">
        <v>30</v>
      </c>
      <c r="CC34" s="117">
        <f t="shared" si="81"/>
        <v>252</v>
      </c>
      <c r="CD34" s="117">
        <f t="shared" si="82"/>
        <v>179</v>
      </c>
      <c r="CE34" s="117">
        <f t="shared" si="83"/>
        <v>127</v>
      </c>
      <c r="CF34" s="117">
        <f t="shared" si="84"/>
        <v>127</v>
      </c>
      <c r="CG34" s="117">
        <f t="shared" si="85"/>
        <v>127</v>
      </c>
      <c r="CH34" s="117">
        <f t="shared" si="86"/>
        <v>127</v>
      </c>
      <c r="CI34" s="117">
        <f t="shared" si="87"/>
        <v>437</v>
      </c>
      <c r="CJ34" s="117">
        <f t="shared" si="88"/>
        <v>188</v>
      </c>
      <c r="CK34" s="117">
        <f t="shared" si="89"/>
        <v>374</v>
      </c>
      <c r="CL34" s="117">
        <f t="shared" si="90"/>
        <v>251</v>
      </c>
      <c r="CM34" s="117">
        <f t="shared" si="91"/>
        <v>18648</v>
      </c>
    </row>
    <row r="35" ht="16.5" spans="1:91">
      <c r="A35" s="78">
        <v>31</v>
      </c>
      <c r="B35" s="78">
        <f t="shared" si="92"/>
        <v>62</v>
      </c>
      <c r="C35" s="86">
        <v>1.5</v>
      </c>
      <c r="D35" s="78">
        <f t="shared" si="16"/>
        <v>43</v>
      </c>
      <c r="E35" s="78">
        <f t="shared" si="17"/>
        <v>31</v>
      </c>
      <c r="F35" s="78">
        <f t="shared" si="18"/>
        <v>31</v>
      </c>
      <c r="G35" s="78">
        <f t="shared" si="19"/>
        <v>31</v>
      </c>
      <c r="H35" s="78">
        <f t="shared" si="20"/>
        <v>31</v>
      </c>
      <c r="I35" s="78">
        <f t="shared" si="21"/>
        <v>107</v>
      </c>
      <c r="J35" s="78">
        <f t="shared" si="22"/>
        <v>46</v>
      </c>
      <c r="K35" s="78">
        <f t="shared" si="23"/>
        <v>92</v>
      </c>
      <c r="L35" s="78">
        <f t="shared" si="24"/>
        <v>61</v>
      </c>
      <c r="M35" s="78">
        <f t="shared" si="25"/>
        <v>4588</v>
      </c>
      <c r="O35" s="87">
        <v>31</v>
      </c>
      <c r="P35" s="87">
        <f t="shared" si="26"/>
        <v>78</v>
      </c>
      <c r="Q35" s="87">
        <f t="shared" si="27"/>
        <v>54</v>
      </c>
      <c r="R35" s="87">
        <f t="shared" si="28"/>
        <v>39</v>
      </c>
      <c r="S35" s="87">
        <f t="shared" si="29"/>
        <v>39</v>
      </c>
      <c r="T35" s="87">
        <f t="shared" si="30"/>
        <v>39</v>
      </c>
      <c r="U35" s="87">
        <f t="shared" si="31"/>
        <v>39</v>
      </c>
      <c r="V35" s="87">
        <f t="shared" si="32"/>
        <v>134</v>
      </c>
      <c r="W35" s="87">
        <f t="shared" si="33"/>
        <v>58</v>
      </c>
      <c r="X35" s="87">
        <f t="shared" si="34"/>
        <v>115</v>
      </c>
      <c r="Y35" s="87">
        <f t="shared" si="35"/>
        <v>76</v>
      </c>
      <c r="Z35" s="87">
        <f t="shared" si="36"/>
        <v>5735</v>
      </c>
      <c r="AB35" s="93">
        <v>31</v>
      </c>
      <c r="AC35" s="93">
        <f t="shared" si="37"/>
        <v>97</v>
      </c>
      <c r="AD35" s="93">
        <f t="shared" si="38"/>
        <v>67</v>
      </c>
      <c r="AE35" s="93">
        <f t="shared" si="39"/>
        <v>48</v>
      </c>
      <c r="AF35" s="93">
        <f t="shared" si="40"/>
        <v>48</v>
      </c>
      <c r="AG35" s="93">
        <f t="shared" si="41"/>
        <v>48</v>
      </c>
      <c r="AH35" s="93">
        <f t="shared" si="42"/>
        <v>48</v>
      </c>
      <c r="AI35" s="93">
        <f t="shared" si="43"/>
        <v>166</v>
      </c>
      <c r="AJ35" s="93">
        <f t="shared" si="44"/>
        <v>72</v>
      </c>
      <c r="AK35" s="93">
        <f t="shared" si="45"/>
        <v>143</v>
      </c>
      <c r="AL35" s="93">
        <f t="shared" si="46"/>
        <v>94</v>
      </c>
      <c r="AM35" s="93">
        <f t="shared" si="47"/>
        <v>7111</v>
      </c>
      <c r="AO35" s="99">
        <v>31</v>
      </c>
      <c r="AP35" s="99">
        <f t="shared" si="48"/>
        <v>122</v>
      </c>
      <c r="AQ35" s="99">
        <f t="shared" si="49"/>
        <v>84</v>
      </c>
      <c r="AR35" s="99">
        <f t="shared" si="50"/>
        <v>60</v>
      </c>
      <c r="AS35" s="99">
        <f t="shared" si="51"/>
        <v>60</v>
      </c>
      <c r="AT35" s="99">
        <f t="shared" si="52"/>
        <v>60</v>
      </c>
      <c r="AU35" s="99">
        <f t="shared" si="53"/>
        <v>60</v>
      </c>
      <c r="AV35" s="99">
        <f t="shared" si="54"/>
        <v>209</v>
      </c>
      <c r="AW35" s="99">
        <f t="shared" si="55"/>
        <v>91</v>
      </c>
      <c r="AX35" s="99">
        <f t="shared" si="56"/>
        <v>180</v>
      </c>
      <c r="AY35" s="99">
        <f t="shared" si="57"/>
        <v>118</v>
      </c>
      <c r="AZ35" s="99">
        <f t="shared" si="58"/>
        <v>8946</v>
      </c>
      <c r="BB35" s="105">
        <v>31</v>
      </c>
      <c r="BC35" s="105">
        <f t="shared" si="59"/>
        <v>156</v>
      </c>
      <c r="BD35" s="105">
        <f t="shared" si="60"/>
        <v>108</v>
      </c>
      <c r="BE35" s="105">
        <f t="shared" si="61"/>
        <v>77</v>
      </c>
      <c r="BF35" s="105">
        <f t="shared" si="62"/>
        <v>77</v>
      </c>
      <c r="BG35" s="105">
        <f t="shared" si="63"/>
        <v>77</v>
      </c>
      <c r="BH35" s="105">
        <f t="shared" si="64"/>
        <v>77</v>
      </c>
      <c r="BI35" s="105">
        <f t="shared" si="65"/>
        <v>268</v>
      </c>
      <c r="BJ35" s="105">
        <f t="shared" si="66"/>
        <v>117</v>
      </c>
      <c r="BK35" s="105">
        <f t="shared" si="67"/>
        <v>231</v>
      </c>
      <c r="BL35" s="105">
        <f t="shared" si="68"/>
        <v>151</v>
      </c>
      <c r="BM35" s="105">
        <f t="shared" si="69"/>
        <v>11469</v>
      </c>
      <c r="BO35" s="111">
        <v>31</v>
      </c>
      <c r="BP35" s="111">
        <f t="shared" si="70"/>
        <v>200</v>
      </c>
      <c r="BQ35" s="111">
        <f t="shared" si="71"/>
        <v>138</v>
      </c>
      <c r="BR35" s="111">
        <f t="shared" si="72"/>
        <v>99</v>
      </c>
      <c r="BS35" s="111">
        <f t="shared" si="73"/>
        <v>99</v>
      </c>
      <c r="BT35" s="111">
        <f t="shared" si="74"/>
        <v>99</v>
      </c>
      <c r="BU35" s="111">
        <f t="shared" si="75"/>
        <v>99</v>
      </c>
      <c r="BV35" s="111">
        <f t="shared" si="76"/>
        <v>343</v>
      </c>
      <c r="BW35" s="111">
        <f t="shared" si="77"/>
        <v>150</v>
      </c>
      <c r="BX35" s="111">
        <f t="shared" si="78"/>
        <v>296</v>
      </c>
      <c r="BY35" s="111">
        <f t="shared" si="79"/>
        <v>193</v>
      </c>
      <c r="BZ35" s="111">
        <f t="shared" si="80"/>
        <v>14680</v>
      </c>
      <c r="CB35" s="117">
        <v>31</v>
      </c>
      <c r="CC35" s="117">
        <f t="shared" si="81"/>
        <v>263</v>
      </c>
      <c r="CD35" s="117">
        <f t="shared" si="82"/>
        <v>181</v>
      </c>
      <c r="CE35" s="117">
        <f t="shared" si="83"/>
        <v>130</v>
      </c>
      <c r="CF35" s="117">
        <f t="shared" si="84"/>
        <v>130</v>
      </c>
      <c r="CG35" s="117">
        <f t="shared" si="85"/>
        <v>130</v>
      </c>
      <c r="CH35" s="117">
        <f t="shared" si="86"/>
        <v>130</v>
      </c>
      <c r="CI35" s="117">
        <f t="shared" si="87"/>
        <v>450</v>
      </c>
      <c r="CJ35" s="117">
        <f t="shared" si="88"/>
        <v>197</v>
      </c>
      <c r="CK35" s="117">
        <f t="shared" si="89"/>
        <v>389</v>
      </c>
      <c r="CL35" s="117">
        <f t="shared" si="90"/>
        <v>253</v>
      </c>
      <c r="CM35" s="117">
        <f t="shared" si="91"/>
        <v>19268</v>
      </c>
    </row>
    <row r="36" ht="16.5" spans="1:91">
      <c r="A36" s="78">
        <v>32</v>
      </c>
      <c r="B36" s="78">
        <f t="shared" si="92"/>
        <v>64</v>
      </c>
      <c r="C36" s="86">
        <v>1.5</v>
      </c>
      <c r="D36" s="78">
        <f t="shared" si="16"/>
        <v>45</v>
      </c>
      <c r="E36" s="78">
        <f t="shared" si="17"/>
        <v>32</v>
      </c>
      <c r="F36" s="78">
        <f t="shared" si="18"/>
        <v>32</v>
      </c>
      <c r="G36" s="78">
        <f t="shared" si="19"/>
        <v>32</v>
      </c>
      <c r="H36" s="78">
        <f t="shared" si="20"/>
        <v>32</v>
      </c>
      <c r="I36" s="78">
        <f t="shared" si="21"/>
        <v>111</v>
      </c>
      <c r="J36" s="78">
        <f t="shared" si="22"/>
        <v>48</v>
      </c>
      <c r="K36" s="78">
        <f t="shared" si="23"/>
        <v>95</v>
      </c>
      <c r="L36" s="78">
        <f t="shared" si="24"/>
        <v>63</v>
      </c>
      <c r="M36" s="78">
        <f t="shared" si="25"/>
        <v>4736</v>
      </c>
      <c r="O36" s="87">
        <v>32</v>
      </c>
      <c r="P36" s="87">
        <f t="shared" si="26"/>
        <v>80</v>
      </c>
      <c r="Q36" s="87">
        <f t="shared" si="27"/>
        <v>56</v>
      </c>
      <c r="R36" s="87">
        <f t="shared" si="28"/>
        <v>40</v>
      </c>
      <c r="S36" s="87">
        <f t="shared" si="29"/>
        <v>40</v>
      </c>
      <c r="T36" s="87">
        <f t="shared" si="30"/>
        <v>40</v>
      </c>
      <c r="U36" s="87">
        <f t="shared" si="31"/>
        <v>40</v>
      </c>
      <c r="V36" s="87">
        <f t="shared" si="32"/>
        <v>139</v>
      </c>
      <c r="W36" s="87">
        <f t="shared" si="33"/>
        <v>60</v>
      </c>
      <c r="X36" s="87">
        <f t="shared" si="34"/>
        <v>119</v>
      </c>
      <c r="Y36" s="87">
        <f t="shared" si="35"/>
        <v>79</v>
      </c>
      <c r="Z36" s="87">
        <f t="shared" si="36"/>
        <v>5920</v>
      </c>
      <c r="AB36" s="93">
        <v>32</v>
      </c>
      <c r="AC36" s="93">
        <f t="shared" si="37"/>
        <v>99</v>
      </c>
      <c r="AD36" s="93">
        <f t="shared" si="38"/>
        <v>69</v>
      </c>
      <c r="AE36" s="93">
        <f t="shared" si="39"/>
        <v>50</v>
      </c>
      <c r="AF36" s="93">
        <f t="shared" si="40"/>
        <v>50</v>
      </c>
      <c r="AG36" s="93">
        <f t="shared" si="41"/>
        <v>50</v>
      </c>
      <c r="AH36" s="93">
        <f t="shared" si="42"/>
        <v>50</v>
      </c>
      <c r="AI36" s="93">
        <f t="shared" si="43"/>
        <v>172</v>
      </c>
      <c r="AJ36" s="93">
        <f t="shared" si="44"/>
        <v>74</v>
      </c>
      <c r="AK36" s="93">
        <f t="shared" si="45"/>
        <v>148</v>
      </c>
      <c r="AL36" s="93">
        <f t="shared" si="46"/>
        <v>98</v>
      </c>
      <c r="AM36" s="93">
        <f t="shared" si="47"/>
        <v>7341</v>
      </c>
      <c r="AO36" s="99">
        <v>32</v>
      </c>
      <c r="AP36" s="99">
        <f t="shared" si="48"/>
        <v>125</v>
      </c>
      <c r="AQ36" s="99">
        <f t="shared" si="49"/>
        <v>87</v>
      </c>
      <c r="AR36" s="99">
        <f t="shared" si="50"/>
        <v>63</v>
      </c>
      <c r="AS36" s="99">
        <f t="shared" si="51"/>
        <v>63</v>
      </c>
      <c r="AT36" s="99">
        <f t="shared" si="52"/>
        <v>63</v>
      </c>
      <c r="AU36" s="99">
        <f t="shared" si="53"/>
        <v>63</v>
      </c>
      <c r="AV36" s="99">
        <f t="shared" si="54"/>
        <v>216</v>
      </c>
      <c r="AW36" s="99">
        <f t="shared" si="55"/>
        <v>93</v>
      </c>
      <c r="AX36" s="99">
        <f t="shared" si="56"/>
        <v>186</v>
      </c>
      <c r="AY36" s="99">
        <f t="shared" si="57"/>
        <v>123</v>
      </c>
      <c r="AZ36" s="99">
        <f t="shared" si="58"/>
        <v>9235</v>
      </c>
      <c r="BB36" s="105">
        <v>32</v>
      </c>
      <c r="BC36" s="105">
        <f t="shared" si="59"/>
        <v>160</v>
      </c>
      <c r="BD36" s="105">
        <f t="shared" si="60"/>
        <v>112</v>
      </c>
      <c r="BE36" s="105">
        <f t="shared" si="61"/>
        <v>81</v>
      </c>
      <c r="BF36" s="105">
        <f t="shared" si="62"/>
        <v>81</v>
      </c>
      <c r="BG36" s="105">
        <f t="shared" si="63"/>
        <v>81</v>
      </c>
      <c r="BH36" s="105">
        <f t="shared" si="64"/>
        <v>81</v>
      </c>
      <c r="BI36" s="105">
        <f t="shared" si="65"/>
        <v>277</v>
      </c>
      <c r="BJ36" s="105">
        <f t="shared" si="66"/>
        <v>119</v>
      </c>
      <c r="BK36" s="105">
        <f t="shared" si="67"/>
        <v>238</v>
      </c>
      <c r="BL36" s="105">
        <f t="shared" si="68"/>
        <v>158</v>
      </c>
      <c r="BM36" s="105">
        <f t="shared" si="69"/>
        <v>11840</v>
      </c>
      <c r="BO36" s="111">
        <v>32</v>
      </c>
      <c r="BP36" s="111">
        <f t="shared" si="70"/>
        <v>205</v>
      </c>
      <c r="BQ36" s="111">
        <f t="shared" si="71"/>
        <v>143</v>
      </c>
      <c r="BR36" s="111">
        <f t="shared" si="72"/>
        <v>104</v>
      </c>
      <c r="BS36" s="111">
        <f t="shared" si="73"/>
        <v>104</v>
      </c>
      <c r="BT36" s="111">
        <f t="shared" si="74"/>
        <v>104</v>
      </c>
      <c r="BU36" s="111">
        <f t="shared" si="75"/>
        <v>104</v>
      </c>
      <c r="BV36" s="111">
        <f t="shared" si="76"/>
        <v>355</v>
      </c>
      <c r="BW36" s="111">
        <f t="shared" si="77"/>
        <v>152</v>
      </c>
      <c r="BX36" s="111">
        <f t="shared" si="78"/>
        <v>305</v>
      </c>
      <c r="BY36" s="111">
        <f t="shared" si="79"/>
        <v>202</v>
      </c>
      <c r="BZ36" s="111">
        <f t="shared" si="80"/>
        <v>15155</v>
      </c>
      <c r="CB36" s="117">
        <v>32</v>
      </c>
      <c r="CC36" s="117">
        <f t="shared" si="81"/>
        <v>269</v>
      </c>
      <c r="CD36" s="117">
        <f t="shared" si="82"/>
        <v>188</v>
      </c>
      <c r="CE36" s="117">
        <f t="shared" si="83"/>
        <v>137</v>
      </c>
      <c r="CF36" s="117">
        <f t="shared" si="84"/>
        <v>137</v>
      </c>
      <c r="CG36" s="117">
        <f t="shared" si="85"/>
        <v>137</v>
      </c>
      <c r="CH36" s="117">
        <f t="shared" si="86"/>
        <v>137</v>
      </c>
      <c r="CI36" s="117">
        <f t="shared" si="87"/>
        <v>466</v>
      </c>
      <c r="CJ36" s="117">
        <f t="shared" si="88"/>
        <v>200</v>
      </c>
      <c r="CK36" s="117">
        <f t="shared" si="89"/>
        <v>400</v>
      </c>
      <c r="CL36" s="117">
        <f t="shared" si="90"/>
        <v>265</v>
      </c>
      <c r="CM36" s="117">
        <f t="shared" si="91"/>
        <v>19891</v>
      </c>
    </row>
    <row r="37" ht="16.5" spans="1:91">
      <c r="A37" s="78">
        <v>33</v>
      </c>
      <c r="B37" s="78">
        <f t="shared" si="92"/>
        <v>66</v>
      </c>
      <c r="C37" s="86">
        <v>1.5</v>
      </c>
      <c r="D37" s="78">
        <f t="shared" si="16"/>
        <v>46</v>
      </c>
      <c r="E37" s="78">
        <f t="shared" si="17"/>
        <v>33</v>
      </c>
      <c r="F37" s="78">
        <f t="shared" si="18"/>
        <v>33</v>
      </c>
      <c r="G37" s="78">
        <f t="shared" si="19"/>
        <v>33</v>
      </c>
      <c r="H37" s="78">
        <f t="shared" si="20"/>
        <v>33</v>
      </c>
      <c r="I37" s="78">
        <f t="shared" si="21"/>
        <v>114</v>
      </c>
      <c r="J37" s="78">
        <f t="shared" si="22"/>
        <v>49</v>
      </c>
      <c r="K37" s="78">
        <f t="shared" si="23"/>
        <v>98</v>
      </c>
      <c r="L37" s="78">
        <f t="shared" si="24"/>
        <v>65</v>
      </c>
      <c r="M37" s="78">
        <f t="shared" si="25"/>
        <v>4884</v>
      </c>
      <c r="O37" s="87">
        <v>33</v>
      </c>
      <c r="P37" s="87">
        <f t="shared" si="26"/>
        <v>83</v>
      </c>
      <c r="Q37" s="87">
        <f t="shared" si="27"/>
        <v>58</v>
      </c>
      <c r="R37" s="87">
        <f t="shared" si="28"/>
        <v>41</v>
      </c>
      <c r="S37" s="87">
        <f t="shared" si="29"/>
        <v>41</v>
      </c>
      <c r="T37" s="87">
        <f t="shared" si="30"/>
        <v>41</v>
      </c>
      <c r="U37" s="87">
        <f t="shared" si="31"/>
        <v>41</v>
      </c>
      <c r="V37" s="87">
        <f t="shared" si="32"/>
        <v>143</v>
      </c>
      <c r="W37" s="87">
        <f t="shared" si="33"/>
        <v>61</v>
      </c>
      <c r="X37" s="87">
        <f t="shared" si="34"/>
        <v>123</v>
      </c>
      <c r="Y37" s="87">
        <f t="shared" si="35"/>
        <v>81</v>
      </c>
      <c r="Z37" s="87">
        <f t="shared" si="36"/>
        <v>6105</v>
      </c>
      <c r="AB37" s="93">
        <v>33</v>
      </c>
      <c r="AC37" s="93">
        <f t="shared" si="37"/>
        <v>103</v>
      </c>
      <c r="AD37" s="93">
        <f t="shared" si="38"/>
        <v>72</v>
      </c>
      <c r="AE37" s="93">
        <f t="shared" si="39"/>
        <v>51</v>
      </c>
      <c r="AF37" s="93">
        <f t="shared" si="40"/>
        <v>51</v>
      </c>
      <c r="AG37" s="93">
        <f t="shared" si="41"/>
        <v>51</v>
      </c>
      <c r="AH37" s="93">
        <f t="shared" si="42"/>
        <v>51</v>
      </c>
      <c r="AI37" s="93">
        <f t="shared" si="43"/>
        <v>177</v>
      </c>
      <c r="AJ37" s="93">
        <f t="shared" si="44"/>
        <v>76</v>
      </c>
      <c r="AK37" s="93">
        <f t="shared" si="45"/>
        <v>153</v>
      </c>
      <c r="AL37" s="93">
        <f t="shared" si="46"/>
        <v>100</v>
      </c>
      <c r="AM37" s="93">
        <f t="shared" si="47"/>
        <v>7570</v>
      </c>
      <c r="AO37" s="99">
        <v>33</v>
      </c>
      <c r="AP37" s="99">
        <f t="shared" si="48"/>
        <v>130</v>
      </c>
      <c r="AQ37" s="99">
        <f t="shared" si="49"/>
        <v>91</v>
      </c>
      <c r="AR37" s="99">
        <f t="shared" si="50"/>
        <v>64</v>
      </c>
      <c r="AS37" s="99">
        <f t="shared" si="51"/>
        <v>64</v>
      </c>
      <c r="AT37" s="99">
        <f t="shared" si="52"/>
        <v>64</v>
      </c>
      <c r="AU37" s="99">
        <f t="shared" si="53"/>
        <v>64</v>
      </c>
      <c r="AV37" s="99">
        <f t="shared" si="54"/>
        <v>223</v>
      </c>
      <c r="AW37" s="99">
        <f t="shared" si="55"/>
        <v>96</v>
      </c>
      <c r="AX37" s="99">
        <f t="shared" si="56"/>
        <v>192</v>
      </c>
      <c r="AY37" s="99">
        <f t="shared" si="57"/>
        <v>126</v>
      </c>
      <c r="AZ37" s="99">
        <f t="shared" si="58"/>
        <v>9524</v>
      </c>
      <c r="BB37" s="105">
        <v>33</v>
      </c>
      <c r="BC37" s="105">
        <f t="shared" si="59"/>
        <v>167</v>
      </c>
      <c r="BD37" s="105">
        <f t="shared" si="60"/>
        <v>117</v>
      </c>
      <c r="BE37" s="105">
        <f t="shared" si="61"/>
        <v>82</v>
      </c>
      <c r="BF37" s="105">
        <f t="shared" si="62"/>
        <v>82</v>
      </c>
      <c r="BG37" s="105">
        <f t="shared" si="63"/>
        <v>82</v>
      </c>
      <c r="BH37" s="105">
        <f t="shared" si="64"/>
        <v>82</v>
      </c>
      <c r="BI37" s="105">
        <f t="shared" si="65"/>
        <v>286</v>
      </c>
      <c r="BJ37" s="105">
        <f t="shared" si="66"/>
        <v>123</v>
      </c>
      <c r="BK37" s="105">
        <f t="shared" si="67"/>
        <v>246</v>
      </c>
      <c r="BL37" s="105">
        <f t="shared" si="68"/>
        <v>162</v>
      </c>
      <c r="BM37" s="105">
        <f t="shared" si="69"/>
        <v>12210</v>
      </c>
      <c r="BO37" s="111">
        <v>33</v>
      </c>
      <c r="BP37" s="111">
        <f t="shared" si="70"/>
        <v>214</v>
      </c>
      <c r="BQ37" s="111">
        <f t="shared" si="71"/>
        <v>150</v>
      </c>
      <c r="BR37" s="111">
        <f t="shared" si="72"/>
        <v>105</v>
      </c>
      <c r="BS37" s="111">
        <f t="shared" si="73"/>
        <v>105</v>
      </c>
      <c r="BT37" s="111">
        <f t="shared" si="74"/>
        <v>105</v>
      </c>
      <c r="BU37" s="111">
        <f t="shared" si="75"/>
        <v>105</v>
      </c>
      <c r="BV37" s="111">
        <f t="shared" si="76"/>
        <v>366</v>
      </c>
      <c r="BW37" s="111">
        <f t="shared" si="77"/>
        <v>157</v>
      </c>
      <c r="BX37" s="111">
        <f t="shared" si="78"/>
        <v>315</v>
      </c>
      <c r="BY37" s="111">
        <f t="shared" si="79"/>
        <v>207</v>
      </c>
      <c r="BZ37" s="111">
        <f t="shared" si="80"/>
        <v>15629</v>
      </c>
      <c r="CB37" s="117">
        <v>33</v>
      </c>
      <c r="CC37" s="117">
        <f t="shared" si="81"/>
        <v>281</v>
      </c>
      <c r="CD37" s="117">
        <f t="shared" si="82"/>
        <v>197</v>
      </c>
      <c r="CE37" s="117">
        <f t="shared" si="83"/>
        <v>138</v>
      </c>
      <c r="CF37" s="117">
        <f t="shared" si="84"/>
        <v>138</v>
      </c>
      <c r="CG37" s="117">
        <f t="shared" si="85"/>
        <v>138</v>
      </c>
      <c r="CH37" s="117">
        <f t="shared" si="86"/>
        <v>138</v>
      </c>
      <c r="CI37" s="117">
        <f t="shared" si="87"/>
        <v>480</v>
      </c>
      <c r="CJ37" s="117">
        <f t="shared" si="88"/>
        <v>206</v>
      </c>
      <c r="CK37" s="117">
        <f t="shared" si="89"/>
        <v>413</v>
      </c>
      <c r="CL37" s="117">
        <f t="shared" si="90"/>
        <v>272</v>
      </c>
      <c r="CM37" s="117">
        <f t="shared" si="91"/>
        <v>20513</v>
      </c>
    </row>
    <row r="38" ht="16.5" spans="1:91">
      <c r="A38" s="78">
        <v>34</v>
      </c>
      <c r="B38" s="78">
        <f t="shared" si="92"/>
        <v>68</v>
      </c>
      <c r="C38" s="86">
        <v>1.5</v>
      </c>
      <c r="D38" s="78">
        <f t="shared" si="16"/>
        <v>48</v>
      </c>
      <c r="E38" s="78">
        <f t="shared" si="17"/>
        <v>34</v>
      </c>
      <c r="F38" s="78">
        <f t="shared" si="18"/>
        <v>34</v>
      </c>
      <c r="G38" s="78">
        <f t="shared" si="19"/>
        <v>34</v>
      </c>
      <c r="H38" s="78">
        <f t="shared" si="20"/>
        <v>34</v>
      </c>
      <c r="I38" s="78">
        <f t="shared" si="21"/>
        <v>117</v>
      </c>
      <c r="J38" s="78">
        <f t="shared" si="22"/>
        <v>50</v>
      </c>
      <c r="K38" s="78">
        <f t="shared" si="23"/>
        <v>101</v>
      </c>
      <c r="L38" s="78">
        <f t="shared" si="24"/>
        <v>67</v>
      </c>
      <c r="M38" s="78">
        <f t="shared" si="25"/>
        <v>5032</v>
      </c>
      <c r="O38" s="87">
        <v>34</v>
      </c>
      <c r="P38" s="87">
        <f t="shared" si="26"/>
        <v>85</v>
      </c>
      <c r="Q38" s="87">
        <f t="shared" si="27"/>
        <v>60</v>
      </c>
      <c r="R38" s="87">
        <f t="shared" si="28"/>
        <v>43</v>
      </c>
      <c r="S38" s="87">
        <f t="shared" si="29"/>
        <v>43</v>
      </c>
      <c r="T38" s="87">
        <f t="shared" si="30"/>
        <v>43</v>
      </c>
      <c r="U38" s="87">
        <f t="shared" si="31"/>
        <v>43</v>
      </c>
      <c r="V38" s="87">
        <f t="shared" si="32"/>
        <v>146</v>
      </c>
      <c r="W38" s="87">
        <f t="shared" si="33"/>
        <v>63</v>
      </c>
      <c r="X38" s="87">
        <f t="shared" si="34"/>
        <v>126</v>
      </c>
      <c r="Y38" s="87">
        <f t="shared" si="35"/>
        <v>84</v>
      </c>
      <c r="Z38" s="87">
        <f t="shared" si="36"/>
        <v>6290</v>
      </c>
      <c r="AB38" s="93">
        <v>34</v>
      </c>
      <c r="AC38" s="93">
        <f t="shared" si="37"/>
        <v>105</v>
      </c>
      <c r="AD38" s="93">
        <f t="shared" si="38"/>
        <v>74</v>
      </c>
      <c r="AE38" s="93">
        <f t="shared" si="39"/>
        <v>53</v>
      </c>
      <c r="AF38" s="93">
        <f t="shared" si="40"/>
        <v>53</v>
      </c>
      <c r="AG38" s="93">
        <f t="shared" si="41"/>
        <v>53</v>
      </c>
      <c r="AH38" s="93">
        <f t="shared" si="42"/>
        <v>53</v>
      </c>
      <c r="AI38" s="93">
        <f t="shared" si="43"/>
        <v>181</v>
      </c>
      <c r="AJ38" s="93">
        <f t="shared" si="44"/>
        <v>78</v>
      </c>
      <c r="AK38" s="93">
        <f t="shared" si="45"/>
        <v>156</v>
      </c>
      <c r="AL38" s="93">
        <f t="shared" si="46"/>
        <v>104</v>
      </c>
      <c r="AM38" s="93">
        <f t="shared" si="47"/>
        <v>7800</v>
      </c>
      <c r="AO38" s="99">
        <v>34</v>
      </c>
      <c r="AP38" s="99">
        <f t="shared" si="48"/>
        <v>132</v>
      </c>
      <c r="AQ38" s="99">
        <f t="shared" si="49"/>
        <v>93</v>
      </c>
      <c r="AR38" s="99">
        <f t="shared" si="50"/>
        <v>67</v>
      </c>
      <c r="AS38" s="99">
        <f t="shared" si="51"/>
        <v>67</v>
      </c>
      <c r="AT38" s="99">
        <f t="shared" si="52"/>
        <v>67</v>
      </c>
      <c r="AU38" s="99">
        <f t="shared" si="53"/>
        <v>67</v>
      </c>
      <c r="AV38" s="99">
        <f t="shared" si="54"/>
        <v>228</v>
      </c>
      <c r="AW38" s="99">
        <f t="shared" si="55"/>
        <v>98</v>
      </c>
      <c r="AX38" s="99">
        <f t="shared" si="56"/>
        <v>196</v>
      </c>
      <c r="AY38" s="99">
        <f t="shared" si="57"/>
        <v>131</v>
      </c>
      <c r="AZ38" s="99">
        <f t="shared" si="58"/>
        <v>9813</v>
      </c>
      <c r="BB38" s="105">
        <v>34</v>
      </c>
      <c r="BC38" s="105">
        <f t="shared" si="59"/>
        <v>169</v>
      </c>
      <c r="BD38" s="105">
        <f t="shared" si="60"/>
        <v>119</v>
      </c>
      <c r="BE38" s="105">
        <f t="shared" si="61"/>
        <v>86</v>
      </c>
      <c r="BF38" s="105">
        <f t="shared" si="62"/>
        <v>86</v>
      </c>
      <c r="BG38" s="105">
        <f t="shared" si="63"/>
        <v>86</v>
      </c>
      <c r="BH38" s="105">
        <f t="shared" si="64"/>
        <v>86</v>
      </c>
      <c r="BI38" s="105">
        <f t="shared" si="65"/>
        <v>292</v>
      </c>
      <c r="BJ38" s="105">
        <f t="shared" si="66"/>
        <v>126</v>
      </c>
      <c r="BK38" s="105">
        <f t="shared" si="67"/>
        <v>251</v>
      </c>
      <c r="BL38" s="105">
        <f t="shared" si="68"/>
        <v>168</v>
      </c>
      <c r="BM38" s="105">
        <f t="shared" si="69"/>
        <v>12581</v>
      </c>
      <c r="BO38" s="111">
        <v>34</v>
      </c>
      <c r="BP38" s="111">
        <f t="shared" ref="BP38:BP69" si="93">ROUND(BC38/$BB$2*$BO$2,0)</f>
        <v>216</v>
      </c>
      <c r="BQ38" s="111">
        <f t="shared" ref="BQ38:BQ69" si="94">ROUND(BD38/$BB$2*$BO$2,0)</f>
        <v>152</v>
      </c>
      <c r="BR38" s="111">
        <f t="shared" ref="BR38:BR69" si="95">ROUND(BE38/$BB$2*$BO$2,0)</f>
        <v>110</v>
      </c>
      <c r="BS38" s="111">
        <f t="shared" ref="BS38:BS69" si="96">ROUND(BF38/$BB$2*$BO$2,0)</f>
        <v>110</v>
      </c>
      <c r="BT38" s="111">
        <f t="shared" ref="BT38:BT69" si="97">ROUND(BG38/$BB$2*$BO$2,0)</f>
        <v>110</v>
      </c>
      <c r="BU38" s="111">
        <f t="shared" ref="BU38:BU69" si="98">ROUND(BH38/$BB$2*$BO$2,0)</f>
        <v>110</v>
      </c>
      <c r="BV38" s="111">
        <f t="shared" ref="BV38:BV69" si="99">ROUND(BI38/$BB$2*$BO$2,0)</f>
        <v>374</v>
      </c>
      <c r="BW38" s="111">
        <f t="shared" ref="BW38:BW69" si="100">ROUND(BJ38/$BB$2*$BO$2,0)</f>
        <v>161</v>
      </c>
      <c r="BX38" s="111">
        <f t="shared" ref="BX38:BX69" si="101">ROUND(BK38/$BB$2*$BO$2,0)</f>
        <v>321</v>
      </c>
      <c r="BY38" s="111">
        <f t="shared" ref="BY38:BY69" si="102">ROUND(BL38/$BB$2*$BO$2,0)</f>
        <v>215</v>
      </c>
      <c r="BZ38" s="111">
        <f t="shared" ref="BZ38:BZ69" si="103">ROUND(BM38/$BB$2*$BO$2,0)</f>
        <v>16104</v>
      </c>
      <c r="CB38" s="117">
        <v>34</v>
      </c>
      <c r="CC38" s="117">
        <f t="shared" ref="CC38:CC69" si="104">ROUND(BP38/$BO$2*$CB$2,0)</f>
        <v>284</v>
      </c>
      <c r="CD38" s="117">
        <f t="shared" ref="CD38:CD69" si="105">ROUND(BQ38/$BO$2*$CB$2,0)</f>
        <v>200</v>
      </c>
      <c r="CE38" s="117">
        <f t="shared" ref="CE38:CE69" si="106">ROUND(BR38/$BO$2*$CB$2,0)</f>
        <v>144</v>
      </c>
      <c r="CF38" s="117">
        <f t="shared" ref="CF38:CF69" si="107">ROUND(BS38/$BO$2*$CB$2,0)</f>
        <v>144</v>
      </c>
      <c r="CG38" s="117">
        <f t="shared" ref="CG38:CG69" si="108">ROUND(BT38/$BO$2*$CB$2,0)</f>
        <v>144</v>
      </c>
      <c r="CH38" s="117">
        <f t="shared" ref="CH38:CH69" si="109">ROUND(BU38/$BO$2*$CB$2,0)</f>
        <v>144</v>
      </c>
      <c r="CI38" s="117">
        <f t="shared" ref="CI38:CI69" si="110">ROUND(BV38/$BO$2*$CB$2,0)</f>
        <v>491</v>
      </c>
      <c r="CJ38" s="117">
        <f t="shared" ref="CJ38:CJ69" si="111">ROUND(BW38/$BO$2*$CB$2,0)</f>
        <v>211</v>
      </c>
      <c r="CK38" s="117">
        <f t="shared" ref="CK38:CK69" si="112">ROUND(BX38/$BO$2*$CB$2,0)</f>
        <v>421</v>
      </c>
      <c r="CL38" s="117">
        <f t="shared" ref="CL38:CL69" si="113">ROUND(BY38/$BO$2*$CB$2,0)</f>
        <v>282</v>
      </c>
      <c r="CM38" s="117">
        <f t="shared" ref="CM38:CM69" si="114">ROUND(BZ38/$BO$2*$CB$2,0)</f>
        <v>21137</v>
      </c>
    </row>
    <row r="39" ht="16.5" spans="1:91">
      <c r="A39" s="78">
        <v>35</v>
      </c>
      <c r="B39" s="78">
        <f t="shared" ref="B39:B70" si="115">ROUND(B38+C39,0)</f>
        <v>70</v>
      </c>
      <c r="C39" s="86">
        <v>1.5</v>
      </c>
      <c r="D39" s="78">
        <f t="shared" si="16"/>
        <v>49</v>
      </c>
      <c r="E39" s="78">
        <f t="shared" si="17"/>
        <v>35</v>
      </c>
      <c r="F39" s="78">
        <f t="shared" si="18"/>
        <v>35</v>
      </c>
      <c r="G39" s="78">
        <f t="shared" si="19"/>
        <v>35</v>
      </c>
      <c r="H39" s="78">
        <f t="shared" si="20"/>
        <v>35</v>
      </c>
      <c r="I39" s="78">
        <f t="shared" si="21"/>
        <v>121</v>
      </c>
      <c r="J39" s="78">
        <f t="shared" si="22"/>
        <v>52</v>
      </c>
      <c r="K39" s="78">
        <f t="shared" si="23"/>
        <v>104</v>
      </c>
      <c r="L39" s="78">
        <f t="shared" si="24"/>
        <v>69</v>
      </c>
      <c r="M39" s="78">
        <f t="shared" si="25"/>
        <v>5180</v>
      </c>
      <c r="O39" s="87">
        <v>35</v>
      </c>
      <c r="P39" s="87">
        <f t="shared" si="26"/>
        <v>88</v>
      </c>
      <c r="Q39" s="87">
        <f t="shared" si="27"/>
        <v>61</v>
      </c>
      <c r="R39" s="87">
        <f t="shared" si="28"/>
        <v>44</v>
      </c>
      <c r="S39" s="87">
        <f t="shared" si="29"/>
        <v>44</v>
      </c>
      <c r="T39" s="87">
        <f t="shared" si="30"/>
        <v>44</v>
      </c>
      <c r="U39" s="87">
        <f t="shared" si="31"/>
        <v>44</v>
      </c>
      <c r="V39" s="87">
        <f t="shared" si="32"/>
        <v>151</v>
      </c>
      <c r="W39" s="87">
        <f t="shared" si="33"/>
        <v>65</v>
      </c>
      <c r="X39" s="87">
        <f t="shared" si="34"/>
        <v>130</v>
      </c>
      <c r="Y39" s="87">
        <f t="shared" si="35"/>
        <v>86</v>
      </c>
      <c r="Z39" s="87">
        <f t="shared" si="36"/>
        <v>6475</v>
      </c>
      <c r="AB39" s="93">
        <v>35</v>
      </c>
      <c r="AC39" s="93">
        <f t="shared" si="37"/>
        <v>109</v>
      </c>
      <c r="AD39" s="93">
        <f t="shared" si="38"/>
        <v>76</v>
      </c>
      <c r="AE39" s="93">
        <f t="shared" si="39"/>
        <v>55</v>
      </c>
      <c r="AF39" s="93">
        <f t="shared" si="40"/>
        <v>55</v>
      </c>
      <c r="AG39" s="93">
        <f t="shared" si="41"/>
        <v>55</v>
      </c>
      <c r="AH39" s="93">
        <f t="shared" si="42"/>
        <v>55</v>
      </c>
      <c r="AI39" s="93">
        <f t="shared" si="43"/>
        <v>187</v>
      </c>
      <c r="AJ39" s="93">
        <f t="shared" si="44"/>
        <v>81</v>
      </c>
      <c r="AK39" s="93">
        <f t="shared" si="45"/>
        <v>161</v>
      </c>
      <c r="AL39" s="93">
        <f t="shared" si="46"/>
        <v>107</v>
      </c>
      <c r="AM39" s="93">
        <f t="shared" si="47"/>
        <v>8029</v>
      </c>
      <c r="AO39" s="99">
        <v>35</v>
      </c>
      <c r="AP39" s="99">
        <f t="shared" si="48"/>
        <v>137</v>
      </c>
      <c r="AQ39" s="99">
        <f t="shared" si="49"/>
        <v>96</v>
      </c>
      <c r="AR39" s="99">
        <f t="shared" si="50"/>
        <v>69</v>
      </c>
      <c r="AS39" s="99">
        <f t="shared" si="51"/>
        <v>69</v>
      </c>
      <c r="AT39" s="99">
        <f t="shared" si="52"/>
        <v>69</v>
      </c>
      <c r="AU39" s="99">
        <f t="shared" si="53"/>
        <v>69</v>
      </c>
      <c r="AV39" s="99">
        <f t="shared" si="54"/>
        <v>235</v>
      </c>
      <c r="AW39" s="99">
        <f t="shared" si="55"/>
        <v>102</v>
      </c>
      <c r="AX39" s="99">
        <f t="shared" si="56"/>
        <v>203</v>
      </c>
      <c r="AY39" s="99">
        <f t="shared" si="57"/>
        <v>135</v>
      </c>
      <c r="AZ39" s="99">
        <f t="shared" si="58"/>
        <v>10101</v>
      </c>
      <c r="BB39" s="105">
        <v>35</v>
      </c>
      <c r="BC39" s="105">
        <f t="shared" si="59"/>
        <v>176</v>
      </c>
      <c r="BD39" s="105">
        <f t="shared" si="60"/>
        <v>123</v>
      </c>
      <c r="BE39" s="105">
        <f t="shared" si="61"/>
        <v>88</v>
      </c>
      <c r="BF39" s="105">
        <f t="shared" si="62"/>
        <v>88</v>
      </c>
      <c r="BG39" s="105">
        <f t="shared" si="63"/>
        <v>88</v>
      </c>
      <c r="BH39" s="105">
        <f t="shared" si="64"/>
        <v>88</v>
      </c>
      <c r="BI39" s="105">
        <f t="shared" si="65"/>
        <v>301</v>
      </c>
      <c r="BJ39" s="105">
        <f t="shared" si="66"/>
        <v>131</v>
      </c>
      <c r="BK39" s="105">
        <f t="shared" si="67"/>
        <v>260</v>
      </c>
      <c r="BL39" s="105">
        <f t="shared" si="68"/>
        <v>173</v>
      </c>
      <c r="BM39" s="105">
        <f t="shared" si="69"/>
        <v>12950</v>
      </c>
      <c r="BO39" s="111">
        <v>35</v>
      </c>
      <c r="BP39" s="111">
        <f t="shared" si="93"/>
        <v>225</v>
      </c>
      <c r="BQ39" s="111">
        <f t="shared" si="94"/>
        <v>157</v>
      </c>
      <c r="BR39" s="111">
        <f t="shared" si="95"/>
        <v>113</v>
      </c>
      <c r="BS39" s="111">
        <f t="shared" si="96"/>
        <v>113</v>
      </c>
      <c r="BT39" s="111">
        <f t="shared" si="97"/>
        <v>113</v>
      </c>
      <c r="BU39" s="111">
        <f t="shared" si="98"/>
        <v>113</v>
      </c>
      <c r="BV39" s="111">
        <f t="shared" si="99"/>
        <v>385</v>
      </c>
      <c r="BW39" s="111">
        <f t="shared" si="100"/>
        <v>168</v>
      </c>
      <c r="BX39" s="111">
        <f t="shared" si="101"/>
        <v>333</v>
      </c>
      <c r="BY39" s="111">
        <f t="shared" si="102"/>
        <v>221</v>
      </c>
      <c r="BZ39" s="111">
        <f t="shared" si="103"/>
        <v>16576</v>
      </c>
      <c r="CB39" s="117">
        <v>35</v>
      </c>
      <c r="CC39" s="117">
        <f t="shared" si="104"/>
        <v>295</v>
      </c>
      <c r="CD39" s="117">
        <f t="shared" si="105"/>
        <v>206</v>
      </c>
      <c r="CE39" s="117">
        <f t="shared" si="106"/>
        <v>148</v>
      </c>
      <c r="CF39" s="117">
        <f t="shared" si="107"/>
        <v>148</v>
      </c>
      <c r="CG39" s="117">
        <f t="shared" si="108"/>
        <v>148</v>
      </c>
      <c r="CH39" s="117">
        <f t="shared" si="109"/>
        <v>148</v>
      </c>
      <c r="CI39" s="117">
        <f t="shared" si="110"/>
        <v>505</v>
      </c>
      <c r="CJ39" s="117">
        <f t="shared" si="111"/>
        <v>221</v>
      </c>
      <c r="CK39" s="117">
        <f t="shared" si="112"/>
        <v>437</v>
      </c>
      <c r="CL39" s="117">
        <f t="shared" si="113"/>
        <v>290</v>
      </c>
      <c r="CM39" s="117">
        <f t="shared" si="114"/>
        <v>21756</v>
      </c>
    </row>
    <row r="40" ht="16.5" spans="1:91">
      <c r="A40" s="78">
        <v>36</v>
      </c>
      <c r="B40" s="78">
        <f t="shared" si="115"/>
        <v>72</v>
      </c>
      <c r="C40" s="86">
        <v>1.5</v>
      </c>
      <c r="D40" s="78">
        <f t="shared" si="16"/>
        <v>50</v>
      </c>
      <c r="E40" s="78">
        <f t="shared" si="17"/>
        <v>36</v>
      </c>
      <c r="F40" s="78">
        <f t="shared" si="18"/>
        <v>36</v>
      </c>
      <c r="G40" s="78">
        <f t="shared" si="19"/>
        <v>36</v>
      </c>
      <c r="H40" s="78">
        <f t="shared" si="20"/>
        <v>36</v>
      </c>
      <c r="I40" s="78">
        <f t="shared" si="21"/>
        <v>124</v>
      </c>
      <c r="J40" s="78">
        <f t="shared" si="22"/>
        <v>53</v>
      </c>
      <c r="K40" s="78">
        <f t="shared" si="23"/>
        <v>107</v>
      </c>
      <c r="L40" s="78">
        <f t="shared" si="24"/>
        <v>71</v>
      </c>
      <c r="M40" s="78">
        <f t="shared" si="25"/>
        <v>5328</v>
      </c>
      <c r="O40" s="87">
        <v>36</v>
      </c>
      <c r="P40" s="87">
        <f t="shared" si="26"/>
        <v>90</v>
      </c>
      <c r="Q40" s="87">
        <f t="shared" si="27"/>
        <v>63</v>
      </c>
      <c r="R40" s="87">
        <f t="shared" si="28"/>
        <v>45</v>
      </c>
      <c r="S40" s="87">
        <f t="shared" si="29"/>
        <v>45</v>
      </c>
      <c r="T40" s="87">
        <f t="shared" si="30"/>
        <v>45</v>
      </c>
      <c r="U40" s="87">
        <f t="shared" si="31"/>
        <v>45</v>
      </c>
      <c r="V40" s="87">
        <f t="shared" si="32"/>
        <v>155</v>
      </c>
      <c r="W40" s="87">
        <f t="shared" si="33"/>
        <v>66</v>
      </c>
      <c r="X40" s="87">
        <f t="shared" si="34"/>
        <v>134</v>
      </c>
      <c r="Y40" s="87">
        <f t="shared" si="35"/>
        <v>89</v>
      </c>
      <c r="Z40" s="87">
        <f t="shared" si="36"/>
        <v>6660</v>
      </c>
      <c r="AB40" s="93">
        <v>36</v>
      </c>
      <c r="AC40" s="93">
        <f t="shared" si="37"/>
        <v>112</v>
      </c>
      <c r="AD40" s="93">
        <f t="shared" si="38"/>
        <v>78</v>
      </c>
      <c r="AE40" s="93">
        <f t="shared" si="39"/>
        <v>56</v>
      </c>
      <c r="AF40" s="93">
        <f t="shared" si="40"/>
        <v>56</v>
      </c>
      <c r="AG40" s="93">
        <f t="shared" si="41"/>
        <v>56</v>
      </c>
      <c r="AH40" s="93">
        <f t="shared" si="42"/>
        <v>56</v>
      </c>
      <c r="AI40" s="93">
        <f t="shared" si="43"/>
        <v>192</v>
      </c>
      <c r="AJ40" s="93">
        <f t="shared" si="44"/>
        <v>82</v>
      </c>
      <c r="AK40" s="93">
        <f t="shared" si="45"/>
        <v>166</v>
      </c>
      <c r="AL40" s="93">
        <f t="shared" si="46"/>
        <v>110</v>
      </c>
      <c r="AM40" s="93">
        <f t="shared" si="47"/>
        <v>8258</v>
      </c>
      <c r="AO40" s="99">
        <v>36</v>
      </c>
      <c r="AP40" s="99">
        <f t="shared" si="48"/>
        <v>141</v>
      </c>
      <c r="AQ40" s="99">
        <f t="shared" si="49"/>
        <v>98</v>
      </c>
      <c r="AR40" s="99">
        <f t="shared" si="50"/>
        <v>70</v>
      </c>
      <c r="AS40" s="99">
        <f t="shared" si="51"/>
        <v>70</v>
      </c>
      <c r="AT40" s="99">
        <f t="shared" si="52"/>
        <v>70</v>
      </c>
      <c r="AU40" s="99">
        <f t="shared" si="53"/>
        <v>70</v>
      </c>
      <c r="AV40" s="99">
        <f t="shared" si="54"/>
        <v>242</v>
      </c>
      <c r="AW40" s="99">
        <f t="shared" si="55"/>
        <v>103</v>
      </c>
      <c r="AX40" s="99">
        <f t="shared" si="56"/>
        <v>209</v>
      </c>
      <c r="AY40" s="99">
        <f t="shared" si="57"/>
        <v>138</v>
      </c>
      <c r="AZ40" s="99">
        <f t="shared" si="58"/>
        <v>10389</v>
      </c>
      <c r="BB40" s="105">
        <v>36</v>
      </c>
      <c r="BC40" s="105">
        <f t="shared" si="59"/>
        <v>181</v>
      </c>
      <c r="BD40" s="105">
        <f t="shared" si="60"/>
        <v>126</v>
      </c>
      <c r="BE40" s="105">
        <f t="shared" si="61"/>
        <v>90</v>
      </c>
      <c r="BF40" s="105">
        <f t="shared" si="62"/>
        <v>90</v>
      </c>
      <c r="BG40" s="105">
        <f t="shared" si="63"/>
        <v>90</v>
      </c>
      <c r="BH40" s="105">
        <f t="shared" si="64"/>
        <v>90</v>
      </c>
      <c r="BI40" s="105">
        <f t="shared" si="65"/>
        <v>310</v>
      </c>
      <c r="BJ40" s="105">
        <f t="shared" si="66"/>
        <v>132</v>
      </c>
      <c r="BK40" s="105">
        <f t="shared" si="67"/>
        <v>268</v>
      </c>
      <c r="BL40" s="105">
        <f t="shared" si="68"/>
        <v>177</v>
      </c>
      <c r="BM40" s="105">
        <f t="shared" si="69"/>
        <v>13319</v>
      </c>
      <c r="BO40" s="111">
        <v>36</v>
      </c>
      <c r="BP40" s="111">
        <f t="shared" si="93"/>
        <v>232</v>
      </c>
      <c r="BQ40" s="111">
        <f t="shared" si="94"/>
        <v>161</v>
      </c>
      <c r="BR40" s="111">
        <f t="shared" si="95"/>
        <v>115</v>
      </c>
      <c r="BS40" s="111">
        <f t="shared" si="96"/>
        <v>115</v>
      </c>
      <c r="BT40" s="111">
        <f t="shared" si="97"/>
        <v>115</v>
      </c>
      <c r="BU40" s="111">
        <f t="shared" si="98"/>
        <v>115</v>
      </c>
      <c r="BV40" s="111">
        <f t="shared" si="99"/>
        <v>397</v>
      </c>
      <c r="BW40" s="111">
        <f t="shared" si="100"/>
        <v>169</v>
      </c>
      <c r="BX40" s="111">
        <f t="shared" si="101"/>
        <v>343</v>
      </c>
      <c r="BY40" s="111">
        <f t="shared" si="102"/>
        <v>227</v>
      </c>
      <c r="BZ40" s="111">
        <f t="shared" si="103"/>
        <v>17048</v>
      </c>
      <c r="CB40" s="117">
        <v>36</v>
      </c>
      <c r="CC40" s="117">
        <f t="shared" si="104"/>
        <v>305</v>
      </c>
      <c r="CD40" s="117">
        <f t="shared" si="105"/>
        <v>211</v>
      </c>
      <c r="CE40" s="117">
        <f t="shared" si="106"/>
        <v>151</v>
      </c>
      <c r="CF40" s="117">
        <f t="shared" si="107"/>
        <v>151</v>
      </c>
      <c r="CG40" s="117">
        <f t="shared" si="108"/>
        <v>151</v>
      </c>
      <c r="CH40" s="117">
        <f t="shared" si="109"/>
        <v>151</v>
      </c>
      <c r="CI40" s="117">
        <f t="shared" si="110"/>
        <v>521</v>
      </c>
      <c r="CJ40" s="117">
        <f t="shared" si="111"/>
        <v>222</v>
      </c>
      <c r="CK40" s="117">
        <f t="shared" si="112"/>
        <v>450</v>
      </c>
      <c r="CL40" s="117">
        <f t="shared" si="113"/>
        <v>298</v>
      </c>
      <c r="CM40" s="117">
        <f t="shared" si="114"/>
        <v>22376</v>
      </c>
    </row>
    <row r="41" ht="16.5" spans="1:91">
      <c r="A41" s="78">
        <v>37</v>
      </c>
      <c r="B41" s="78">
        <f t="shared" si="115"/>
        <v>74</v>
      </c>
      <c r="C41" s="86">
        <v>1.5</v>
      </c>
      <c r="D41" s="78">
        <f t="shared" si="16"/>
        <v>52</v>
      </c>
      <c r="E41" s="78">
        <f t="shared" si="17"/>
        <v>37</v>
      </c>
      <c r="F41" s="78">
        <f t="shared" si="18"/>
        <v>37</v>
      </c>
      <c r="G41" s="78">
        <f t="shared" si="19"/>
        <v>37</v>
      </c>
      <c r="H41" s="78">
        <f t="shared" si="20"/>
        <v>37</v>
      </c>
      <c r="I41" s="78">
        <f t="shared" si="21"/>
        <v>128</v>
      </c>
      <c r="J41" s="78">
        <f t="shared" si="22"/>
        <v>55</v>
      </c>
      <c r="K41" s="78">
        <f t="shared" si="23"/>
        <v>110</v>
      </c>
      <c r="L41" s="78">
        <f t="shared" si="24"/>
        <v>73</v>
      </c>
      <c r="M41" s="78">
        <f t="shared" si="25"/>
        <v>5476</v>
      </c>
      <c r="O41" s="87">
        <v>37</v>
      </c>
      <c r="P41" s="87">
        <f t="shared" si="26"/>
        <v>93</v>
      </c>
      <c r="Q41" s="87">
        <f t="shared" si="27"/>
        <v>65</v>
      </c>
      <c r="R41" s="87">
        <f t="shared" si="28"/>
        <v>46</v>
      </c>
      <c r="S41" s="87">
        <f t="shared" si="29"/>
        <v>46</v>
      </c>
      <c r="T41" s="87">
        <f t="shared" si="30"/>
        <v>46</v>
      </c>
      <c r="U41" s="87">
        <f t="shared" si="31"/>
        <v>46</v>
      </c>
      <c r="V41" s="87">
        <f t="shared" si="32"/>
        <v>160</v>
      </c>
      <c r="W41" s="87">
        <f t="shared" si="33"/>
        <v>69</v>
      </c>
      <c r="X41" s="87">
        <f t="shared" si="34"/>
        <v>138</v>
      </c>
      <c r="Y41" s="87">
        <f t="shared" si="35"/>
        <v>91</v>
      </c>
      <c r="Z41" s="87">
        <f t="shared" si="36"/>
        <v>6845</v>
      </c>
      <c r="AB41" s="93">
        <v>37</v>
      </c>
      <c r="AC41" s="93">
        <f t="shared" si="37"/>
        <v>115</v>
      </c>
      <c r="AD41" s="93">
        <f t="shared" si="38"/>
        <v>81</v>
      </c>
      <c r="AE41" s="93">
        <f t="shared" si="39"/>
        <v>57</v>
      </c>
      <c r="AF41" s="93">
        <f t="shared" si="40"/>
        <v>57</v>
      </c>
      <c r="AG41" s="93">
        <f t="shared" si="41"/>
        <v>57</v>
      </c>
      <c r="AH41" s="93">
        <f t="shared" si="42"/>
        <v>57</v>
      </c>
      <c r="AI41" s="93">
        <f t="shared" si="43"/>
        <v>198</v>
      </c>
      <c r="AJ41" s="93">
        <f t="shared" si="44"/>
        <v>86</v>
      </c>
      <c r="AK41" s="93">
        <f t="shared" si="45"/>
        <v>171</v>
      </c>
      <c r="AL41" s="93">
        <f t="shared" si="46"/>
        <v>113</v>
      </c>
      <c r="AM41" s="93">
        <f t="shared" si="47"/>
        <v>8488</v>
      </c>
      <c r="AO41" s="99">
        <v>37</v>
      </c>
      <c r="AP41" s="99">
        <f t="shared" si="48"/>
        <v>145</v>
      </c>
      <c r="AQ41" s="99">
        <f t="shared" si="49"/>
        <v>102</v>
      </c>
      <c r="AR41" s="99">
        <f t="shared" si="50"/>
        <v>72</v>
      </c>
      <c r="AS41" s="99">
        <f t="shared" si="51"/>
        <v>72</v>
      </c>
      <c r="AT41" s="99">
        <f t="shared" si="52"/>
        <v>72</v>
      </c>
      <c r="AU41" s="99">
        <f t="shared" si="53"/>
        <v>72</v>
      </c>
      <c r="AV41" s="99">
        <f t="shared" si="54"/>
        <v>249</v>
      </c>
      <c r="AW41" s="99">
        <f t="shared" si="55"/>
        <v>108</v>
      </c>
      <c r="AX41" s="99">
        <f t="shared" si="56"/>
        <v>215</v>
      </c>
      <c r="AY41" s="99">
        <f t="shared" si="57"/>
        <v>142</v>
      </c>
      <c r="AZ41" s="99">
        <f t="shared" si="58"/>
        <v>10678</v>
      </c>
      <c r="BB41" s="105">
        <v>37</v>
      </c>
      <c r="BC41" s="105">
        <f t="shared" si="59"/>
        <v>186</v>
      </c>
      <c r="BD41" s="105">
        <f t="shared" si="60"/>
        <v>131</v>
      </c>
      <c r="BE41" s="105">
        <f t="shared" si="61"/>
        <v>92</v>
      </c>
      <c r="BF41" s="105">
        <f t="shared" si="62"/>
        <v>92</v>
      </c>
      <c r="BG41" s="105">
        <f t="shared" si="63"/>
        <v>92</v>
      </c>
      <c r="BH41" s="105">
        <f t="shared" si="64"/>
        <v>92</v>
      </c>
      <c r="BI41" s="105">
        <f t="shared" si="65"/>
        <v>319</v>
      </c>
      <c r="BJ41" s="105">
        <f t="shared" si="66"/>
        <v>138</v>
      </c>
      <c r="BK41" s="105">
        <f t="shared" si="67"/>
        <v>276</v>
      </c>
      <c r="BL41" s="105">
        <f t="shared" si="68"/>
        <v>182</v>
      </c>
      <c r="BM41" s="105">
        <f t="shared" si="69"/>
        <v>13690</v>
      </c>
      <c r="BO41" s="111">
        <v>37</v>
      </c>
      <c r="BP41" s="111">
        <f t="shared" si="93"/>
        <v>238</v>
      </c>
      <c r="BQ41" s="111">
        <f t="shared" si="94"/>
        <v>168</v>
      </c>
      <c r="BR41" s="111">
        <f t="shared" si="95"/>
        <v>118</v>
      </c>
      <c r="BS41" s="111">
        <f t="shared" si="96"/>
        <v>118</v>
      </c>
      <c r="BT41" s="111">
        <f t="shared" si="97"/>
        <v>118</v>
      </c>
      <c r="BU41" s="111">
        <f t="shared" si="98"/>
        <v>118</v>
      </c>
      <c r="BV41" s="111">
        <f t="shared" si="99"/>
        <v>408</v>
      </c>
      <c r="BW41" s="111">
        <f t="shared" si="100"/>
        <v>177</v>
      </c>
      <c r="BX41" s="111">
        <f t="shared" si="101"/>
        <v>353</v>
      </c>
      <c r="BY41" s="111">
        <f t="shared" si="102"/>
        <v>233</v>
      </c>
      <c r="BZ41" s="111">
        <f t="shared" si="103"/>
        <v>17523</v>
      </c>
      <c r="CB41" s="117">
        <v>37</v>
      </c>
      <c r="CC41" s="117">
        <f t="shared" si="104"/>
        <v>312</v>
      </c>
      <c r="CD41" s="117">
        <f t="shared" si="105"/>
        <v>221</v>
      </c>
      <c r="CE41" s="117">
        <f t="shared" si="106"/>
        <v>155</v>
      </c>
      <c r="CF41" s="117">
        <f t="shared" si="107"/>
        <v>155</v>
      </c>
      <c r="CG41" s="117">
        <f t="shared" si="108"/>
        <v>155</v>
      </c>
      <c r="CH41" s="117">
        <f t="shared" si="109"/>
        <v>155</v>
      </c>
      <c r="CI41" s="117">
        <f t="shared" si="110"/>
        <v>536</v>
      </c>
      <c r="CJ41" s="117">
        <f t="shared" si="111"/>
        <v>232</v>
      </c>
      <c r="CK41" s="117">
        <f t="shared" si="112"/>
        <v>463</v>
      </c>
      <c r="CL41" s="117">
        <f t="shared" si="113"/>
        <v>306</v>
      </c>
      <c r="CM41" s="117">
        <f t="shared" si="114"/>
        <v>22999</v>
      </c>
    </row>
    <row r="42" ht="16.5" spans="1:91">
      <c r="A42" s="78">
        <v>38</v>
      </c>
      <c r="B42" s="78">
        <f t="shared" si="115"/>
        <v>76</v>
      </c>
      <c r="C42" s="86">
        <v>1.5</v>
      </c>
      <c r="D42" s="78">
        <f t="shared" si="16"/>
        <v>53</v>
      </c>
      <c r="E42" s="78">
        <f t="shared" si="17"/>
        <v>38</v>
      </c>
      <c r="F42" s="78">
        <f t="shared" si="18"/>
        <v>38</v>
      </c>
      <c r="G42" s="78">
        <f t="shared" si="19"/>
        <v>38</v>
      </c>
      <c r="H42" s="78">
        <f t="shared" si="20"/>
        <v>38</v>
      </c>
      <c r="I42" s="78">
        <f t="shared" si="21"/>
        <v>131</v>
      </c>
      <c r="J42" s="78">
        <f t="shared" si="22"/>
        <v>56</v>
      </c>
      <c r="K42" s="78">
        <f t="shared" si="23"/>
        <v>112</v>
      </c>
      <c r="L42" s="78">
        <f t="shared" si="24"/>
        <v>75</v>
      </c>
      <c r="M42" s="78">
        <f t="shared" si="25"/>
        <v>5624</v>
      </c>
      <c r="O42" s="87">
        <v>38</v>
      </c>
      <c r="P42" s="87">
        <f t="shared" si="26"/>
        <v>95</v>
      </c>
      <c r="Q42" s="87">
        <f t="shared" si="27"/>
        <v>66</v>
      </c>
      <c r="R42" s="87">
        <f t="shared" si="28"/>
        <v>48</v>
      </c>
      <c r="S42" s="87">
        <f t="shared" si="29"/>
        <v>48</v>
      </c>
      <c r="T42" s="87">
        <f t="shared" si="30"/>
        <v>48</v>
      </c>
      <c r="U42" s="87">
        <f t="shared" si="31"/>
        <v>48</v>
      </c>
      <c r="V42" s="87">
        <f t="shared" si="32"/>
        <v>164</v>
      </c>
      <c r="W42" s="87">
        <f t="shared" si="33"/>
        <v>70</v>
      </c>
      <c r="X42" s="87">
        <f t="shared" si="34"/>
        <v>140</v>
      </c>
      <c r="Y42" s="87">
        <f t="shared" si="35"/>
        <v>94</v>
      </c>
      <c r="Z42" s="87">
        <f t="shared" si="36"/>
        <v>7030</v>
      </c>
      <c r="AB42" s="93">
        <v>38</v>
      </c>
      <c r="AC42" s="93">
        <f t="shared" si="37"/>
        <v>118</v>
      </c>
      <c r="AD42" s="93">
        <f t="shared" si="38"/>
        <v>82</v>
      </c>
      <c r="AE42" s="93">
        <f t="shared" si="39"/>
        <v>60</v>
      </c>
      <c r="AF42" s="93">
        <f t="shared" si="40"/>
        <v>60</v>
      </c>
      <c r="AG42" s="93">
        <f t="shared" si="41"/>
        <v>60</v>
      </c>
      <c r="AH42" s="93">
        <f t="shared" si="42"/>
        <v>60</v>
      </c>
      <c r="AI42" s="93">
        <f t="shared" si="43"/>
        <v>203</v>
      </c>
      <c r="AJ42" s="93">
        <f t="shared" si="44"/>
        <v>87</v>
      </c>
      <c r="AK42" s="93">
        <f t="shared" si="45"/>
        <v>174</v>
      </c>
      <c r="AL42" s="93">
        <f t="shared" si="46"/>
        <v>117</v>
      </c>
      <c r="AM42" s="93">
        <f t="shared" si="47"/>
        <v>8717</v>
      </c>
      <c r="AO42" s="99">
        <v>38</v>
      </c>
      <c r="AP42" s="99">
        <f t="shared" si="48"/>
        <v>148</v>
      </c>
      <c r="AQ42" s="99">
        <f t="shared" si="49"/>
        <v>103</v>
      </c>
      <c r="AR42" s="99">
        <f t="shared" si="50"/>
        <v>75</v>
      </c>
      <c r="AS42" s="99">
        <f t="shared" si="51"/>
        <v>75</v>
      </c>
      <c r="AT42" s="99">
        <f t="shared" si="52"/>
        <v>75</v>
      </c>
      <c r="AU42" s="99">
        <f t="shared" si="53"/>
        <v>75</v>
      </c>
      <c r="AV42" s="99">
        <f t="shared" si="54"/>
        <v>255</v>
      </c>
      <c r="AW42" s="99">
        <f t="shared" si="55"/>
        <v>109</v>
      </c>
      <c r="AX42" s="99">
        <f t="shared" si="56"/>
        <v>219</v>
      </c>
      <c r="AY42" s="99">
        <f t="shared" si="57"/>
        <v>147</v>
      </c>
      <c r="AZ42" s="99">
        <f t="shared" si="58"/>
        <v>10967</v>
      </c>
      <c r="BB42" s="105">
        <v>38</v>
      </c>
      <c r="BC42" s="105">
        <f t="shared" si="59"/>
        <v>190</v>
      </c>
      <c r="BD42" s="105">
        <f t="shared" si="60"/>
        <v>132</v>
      </c>
      <c r="BE42" s="105">
        <f t="shared" si="61"/>
        <v>96</v>
      </c>
      <c r="BF42" s="105">
        <f t="shared" si="62"/>
        <v>96</v>
      </c>
      <c r="BG42" s="105">
        <f t="shared" si="63"/>
        <v>96</v>
      </c>
      <c r="BH42" s="105">
        <f t="shared" si="64"/>
        <v>96</v>
      </c>
      <c r="BI42" s="105">
        <f t="shared" si="65"/>
        <v>327</v>
      </c>
      <c r="BJ42" s="105">
        <f t="shared" si="66"/>
        <v>140</v>
      </c>
      <c r="BK42" s="105">
        <f t="shared" si="67"/>
        <v>281</v>
      </c>
      <c r="BL42" s="105">
        <f t="shared" si="68"/>
        <v>188</v>
      </c>
      <c r="BM42" s="105">
        <f t="shared" si="69"/>
        <v>14060</v>
      </c>
      <c r="BO42" s="111">
        <v>38</v>
      </c>
      <c r="BP42" s="111">
        <f t="shared" si="93"/>
        <v>243</v>
      </c>
      <c r="BQ42" s="111">
        <f t="shared" si="94"/>
        <v>169</v>
      </c>
      <c r="BR42" s="111">
        <f t="shared" si="95"/>
        <v>123</v>
      </c>
      <c r="BS42" s="111">
        <f t="shared" si="96"/>
        <v>123</v>
      </c>
      <c r="BT42" s="111">
        <f t="shared" si="97"/>
        <v>123</v>
      </c>
      <c r="BU42" s="111">
        <f t="shared" si="98"/>
        <v>123</v>
      </c>
      <c r="BV42" s="111">
        <f t="shared" si="99"/>
        <v>419</v>
      </c>
      <c r="BW42" s="111">
        <f t="shared" si="100"/>
        <v>179</v>
      </c>
      <c r="BX42" s="111">
        <f t="shared" si="101"/>
        <v>360</v>
      </c>
      <c r="BY42" s="111">
        <f t="shared" si="102"/>
        <v>241</v>
      </c>
      <c r="BZ42" s="111">
        <f t="shared" si="103"/>
        <v>17997</v>
      </c>
      <c r="CB42" s="117">
        <v>38</v>
      </c>
      <c r="CC42" s="117">
        <f t="shared" si="104"/>
        <v>319</v>
      </c>
      <c r="CD42" s="117">
        <f t="shared" si="105"/>
        <v>222</v>
      </c>
      <c r="CE42" s="117">
        <f t="shared" si="106"/>
        <v>161</v>
      </c>
      <c r="CF42" s="117">
        <f t="shared" si="107"/>
        <v>161</v>
      </c>
      <c r="CG42" s="117">
        <f t="shared" si="108"/>
        <v>161</v>
      </c>
      <c r="CH42" s="117">
        <f t="shared" si="109"/>
        <v>161</v>
      </c>
      <c r="CI42" s="117">
        <f t="shared" si="110"/>
        <v>550</v>
      </c>
      <c r="CJ42" s="117">
        <f t="shared" si="111"/>
        <v>235</v>
      </c>
      <c r="CK42" s="117">
        <f t="shared" si="112"/>
        <v>473</v>
      </c>
      <c r="CL42" s="117">
        <f t="shared" si="113"/>
        <v>316</v>
      </c>
      <c r="CM42" s="117">
        <f t="shared" si="114"/>
        <v>23621</v>
      </c>
    </row>
    <row r="43" ht="16.5" spans="1:91">
      <c r="A43" s="78">
        <v>39</v>
      </c>
      <c r="B43" s="78">
        <f t="shared" si="115"/>
        <v>78</v>
      </c>
      <c r="C43" s="86">
        <v>1.5</v>
      </c>
      <c r="D43" s="78">
        <f t="shared" si="16"/>
        <v>55</v>
      </c>
      <c r="E43" s="78">
        <f t="shared" si="17"/>
        <v>39</v>
      </c>
      <c r="F43" s="78">
        <f t="shared" si="18"/>
        <v>39</v>
      </c>
      <c r="G43" s="78">
        <f t="shared" si="19"/>
        <v>39</v>
      </c>
      <c r="H43" s="78">
        <f t="shared" si="20"/>
        <v>39</v>
      </c>
      <c r="I43" s="78">
        <f t="shared" si="21"/>
        <v>135</v>
      </c>
      <c r="J43" s="78">
        <f t="shared" si="22"/>
        <v>58</v>
      </c>
      <c r="K43" s="78">
        <f t="shared" si="23"/>
        <v>115</v>
      </c>
      <c r="L43" s="78">
        <f t="shared" si="24"/>
        <v>77</v>
      </c>
      <c r="M43" s="78">
        <f t="shared" si="25"/>
        <v>5772</v>
      </c>
      <c r="O43" s="87">
        <v>39</v>
      </c>
      <c r="P43" s="87">
        <f t="shared" si="26"/>
        <v>98</v>
      </c>
      <c r="Q43" s="87">
        <f t="shared" si="27"/>
        <v>69</v>
      </c>
      <c r="R43" s="87">
        <f t="shared" si="28"/>
        <v>49</v>
      </c>
      <c r="S43" s="87">
        <f t="shared" si="29"/>
        <v>49</v>
      </c>
      <c r="T43" s="87">
        <f t="shared" si="30"/>
        <v>49</v>
      </c>
      <c r="U43" s="87">
        <f t="shared" si="31"/>
        <v>49</v>
      </c>
      <c r="V43" s="87">
        <f t="shared" si="32"/>
        <v>169</v>
      </c>
      <c r="W43" s="87">
        <f t="shared" si="33"/>
        <v>73</v>
      </c>
      <c r="X43" s="87">
        <f t="shared" si="34"/>
        <v>144</v>
      </c>
      <c r="Y43" s="87">
        <f t="shared" si="35"/>
        <v>96</v>
      </c>
      <c r="Z43" s="87">
        <f t="shared" si="36"/>
        <v>7215</v>
      </c>
      <c r="AB43" s="93">
        <v>39</v>
      </c>
      <c r="AC43" s="93">
        <f t="shared" si="37"/>
        <v>122</v>
      </c>
      <c r="AD43" s="93">
        <f t="shared" si="38"/>
        <v>86</v>
      </c>
      <c r="AE43" s="93">
        <f t="shared" si="39"/>
        <v>61</v>
      </c>
      <c r="AF43" s="93">
        <f t="shared" si="40"/>
        <v>61</v>
      </c>
      <c r="AG43" s="93">
        <f t="shared" si="41"/>
        <v>61</v>
      </c>
      <c r="AH43" s="93">
        <f t="shared" si="42"/>
        <v>61</v>
      </c>
      <c r="AI43" s="93">
        <f t="shared" si="43"/>
        <v>210</v>
      </c>
      <c r="AJ43" s="93">
        <f t="shared" si="44"/>
        <v>91</v>
      </c>
      <c r="AK43" s="93">
        <f t="shared" si="45"/>
        <v>179</v>
      </c>
      <c r="AL43" s="93">
        <f t="shared" si="46"/>
        <v>119</v>
      </c>
      <c r="AM43" s="93">
        <f t="shared" si="47"/>
        <v>8947</v>
      </c>
      <c r="AO43" s="99">
        <v>39</v>
      </c>
      <c r="AP43" s="99">
        <f t="shared" si="48"/>
        <v>153</v>
      </c>
      <c r="AQ43" s="99">
        <f t="shared" si="49"/>
        <v>108</v>
      </c>
      <c r="AR43" s="99">
        <f t="shared" si="50"/>
        <v>77</v>
      </c>
      <c r="AS43" s="99">
        <f t="shared" si="51"/>
        <v>77</v>
      </c>
      <c r="AT43" s="99">
        <f t="shared" si="52"/>
        <v>77</v>
      </c>
      <c r="AU43" s="99">
        <f t="shared" si="53"/>
        <v>77</v>
      </c>
      <c r="AV43" s="99">
        <f t="shared" si="54"/>
        <v>264</v>
      </c>
      <c r="AW43" s="99">
        <f t="shared" si="55"/>
        <v>114</v>
      </c>
      <c r="AX43" s="99">
        <f t="shared" si="56"/>
        <v>225</v>
      </c>
      <c r="AY43" s="99">
        <f t="shared" si="57"/>
        <v>150</v>
      </c>
      <c r="AZ43" s="99">
        <f t="shared" si="58"/>
        <v>11256</v>
      </c>
      <c r="BB43" s="105">
        <v>39</v>
      </c>
      <c r="BC43" s="105">
        <f t="shared" si="59"/>
        <v>196</v>
      </c>
      <c r="BD43" s="105">
        <f t="shared" si="60"/>
        <v>138</v>
      </c>
      <c r="BE43" s="105">
        <f t="shared" si="61"/>
        <v>99</v>
      </c>
      <c r="BF43" s="105">
        <f t="shared" si="62"/>
        <v>99</v>
      </c>
      <c r="BG43" s="105">
        <f t="shared" si="63"/>
        <v>99</v>
      </c>
      <c r="BH43" s="105">
        <f t="shared" si="64"/>
        <v>99</v>
      </c>
      <c r="BI43" s="105">
        <f t="shared" si="65"/>
        <v>338</v>
      </c>
      <c r="BJ43" s="105">
        <f t="shared" si="66"/>
        <v>146</v>
      </c>
      <c r="BK43" s="105">
        <f t="shared" si="67"/>
        <v>288</v>
      </c>
      <c r="BL43" s="105">
        <f t="shared" si="68"/>
        <v>192</v>
      </c>
      <c r="BM43" s="105">
        <f t="shared" si="69"/>
        <v>14431</v>
      </c>
      <c r="BO43" s="111">
        <v>39</v>
      </c>
      <c r="BP43" s="111">
        <f t="shared" si="93"/>
        <v>251</v>
      </c>
      <c r="BQ43" s="111">
        <f t="shared" si="94"/>
        <v>177</v>
      </c>
      <c r="BR43" s="111">
        <f t="shared" si="95"/>
        <v>127</v>
      </c>
      <c r="BS43" s="111">
        <f t="shared" si="96"/>
        <v>127</v>
      </c>
      <c r="BT43" s="111">
        <f t="shared" si="97"/>
        <v>127</v>
      </c>
      <c r="BU43" s="111">
        <f t="shared" si="98"/>
        <v>127</v>
      </c>
      <c r="BV43" s="111">
        <f t="shared" si="99"/>
        <v>433</v>
      </c>
      <c r="BW43" s="111">
        <f t="shared" si="100"/>
        <v>187</v>
      </c>
      <c r="BX43" s="111">
        <f t="shared" si="101"/>
        <v>369</v>
      </c>
      <c r="BY43" s="111">
        <f t="shared" si="102"/>
        <v>246</v>
      </c>
      <c r="BZ43" s="111">
        <f t="shared" si="103"/>
        <v>18472</v>
      </c>
      <c r="CB43" s="117">
        <v>39</v>
      </c>
      <c r="CC43" s="117">
        <f t="shared" si="104"/>
        <v>329</v>
      </c>
      <c r="CD43" s="117">
        <f t="shared" si="105"/>
        <v>232</v>
      </c>
      <c r="CE43" s="117">
        <f t="shared" si="106"/>
        <v>167</v>
      </c>
      <c r="CF43" s="117">
        <f t="shared" si="107"/>
        <v>167</v>
      </c>
      <c r="CG43" s="117">
        <f t="shared" si="108"/>
        <v>167</v>
      </c>
      <c r="CH43" s="117">
        <f t="shared" si="109"/>
        <v>167</v>
      </c>
      <c r="CI43" s="117">
        <f t="shared" si="110"/>
        <v>568</v>
      </c>
      <c r="CJ43" s="117">
        <f t="shared" si="111"/>
        <v>245</v>
      </c>
      <c r="CK43" s="117">
        <f t="shared" si="112"/>
        <v>484</v>
      </c>
      <c r="CL43" s="117">
        <f t="shared" si="113"/>
        <v>323</v>
      </c>
      <c r="CM43" s="117">
        <f t="shared" si="114"/>
        <v>24245</v>
      </c>
    </row>
    <row r="44" ht="16.5" spans="1:91">
      <c r="A44" s="78">
        <v>40</v>
      </c>
      <c r="B44" s="78">
        <f t="shared" si="115"/>
        <v>80</v>
      </c>
      <c r="C44" s="86">
        <v>1.5</v>
      </c>
      <c r="D44" s="78">
        <f t="shared" si="16"/>
        <v>56</v>
      </c>
      <c r="E44" s="78">
        <f t="shared" si="17"/>
        <v>40</v>
      </c>
      <c r="F44" s="78">
        <f t="shared" si="18"/>
        <v>40</v>
      </c>
      <c r="G44" s="78">
        <f t="shared" si="19"/>
        <v>40</v>
      </c>
      <c r="H44" s="78">
        <f t="shared" si="20"/>
        <v>40</v>
      </c>
      <c r="I44" s="78">
        <f t="shared" si="21"/>
        <v>138</v>
      </c>
      <c r="J44" s="78">
        <f t="shared" si="22"/>
        <v>59</v>
      </c>
      <c r="K44" s="78">
        <f t="shared" si="23"/>
        <v>118</v>
      </c>
      <c r="L44" s="78">
        <f t="shared" si="24"/>
        <v>79</v>
      </c>
      <c r="M44" s="78">
        <f t="shared" si="25"/>
        <v>5920</v>
      </c>
      <c r="O44" s="87">
        <v>40</v>
      </c>
      <c r="P44" s="87">
        <f t="shared" si="26"/>
        <v>100</v>
      </c>
      <c r="Q44" s="87">
        <f t="shared" si="27"/>
        <v>70</v>
      </c>
      <c r="R44" s="87">
        <f t="shared" si="28"/>
        <v>50</v>
      </c>
      <c r="S44" s="87">
        <f t="shared" si="29"/>
        <v>50</v>
      </c>
      <c r="T44" s="87">
        <f t="shared" si="30"/>
        <v>50</v>
      </c>
      <c r="U44" s="87">
        <f t="shared" si="31"/>
        <v>50</v>
      </c>
      <c r="V44" s="87">
        <f t="shared" si="32"/>
        <v>173</v>
      </c>
      <c r="W44" s="87">
        <f t="shared" si="33"/>
        <v>74</v>
      </c>
      <c r="X44" s="87">
        <f t="shared" si="34"/>
        <v>148</v>
      </c>
      <c r="Y44" s="87">
        <f t="shared" si="35"/>
        <v>99</v>
      </c>
      <c r="Z44" s="87">
        <f t="shared" si="36"/>
        <v>7400</v>
      </c>
      <c r="AB44" s="93">
        <v>40</v>
      </c>
      <c r="AC44" s="93">
        <f t="shared" si="37"/>
        <v>124</v>
      </c>
      <c r="AD44" s="93">
        <f t="shared" si="38"/>
        <v>87</v>
      </c>
      <c r="AE44" s="93">
        <f t="shared" si="39"/>
        <v>62</v>
      </c>
      <c r="AF44" s="93">
        <f t="shared" si="40"/>
        <v>62</v>
      </c>
      <c r="AG44" s="93">
        <f t="shared" si="41"/>
        <v>62</v>
      </c>
      <c r="AH44" s="93">
        <f t="shared" si="42"/>
        <v>62</v>
      </c>
      <c r="AI44" s="93">
        <f t="shared" si="43"/>
        <v>215</v>
      </c>
      <c r="AJ44" s="93">
        <f t="shared" si="44"/>
        <v>92</v>
      </c>
      <c r="AK44" s="93">
        <f t="shared" si="45"/>
        <v>184</v>
      </c>
      <c r="AL44" s="93">
        <f t="shared" si="46"/>
        <v>123</v>
      </c>
      <c r="AM44" s="93">
        <f t="shared" si="47"/>
        <v>9176</v>
      </c>
      <c r="AO44" s="99">
        <v>40</v>
      </c>
      <c r="AP44" s="99">
        <f t="shared" si="48"/>
        <v>156</v>
      </c>
      <c r="AQ44" s="99">
        <f t="shared" si="49"/>
        <v>109</v>
      </c>
      <c r="AR44" s="99">
        <f t="shared" si="50"/>
        <v>78</v>
      </c>
      <c r="AS44" s="99">
        <f t="shared" si="51"/>
        <v>78</v>
      </c>
      <c r="AT44" s="99">
        <f t="shared" si="52"/>
        <v>78</v>
      </c>
      <c r="AU44" s="99">
        <f t="shared" si="53"/>
        <v>78</v>
      </c>
      <c r="AV44" s="99">
        <f t="shared" si="54"/>
        <v>270</v>
      </c>
      <c r="AW44" s="99">
        <f t="shared" si="55"/>
        <v>116</v>
      </c>
      <c r="AX44" s="99">
        <f t="shared" si="56"/>
        <v>231</v>
      </c>
      <c r="AY44" s="99">
        <f t="shared" si="57"/>
        <v>155</v>
      </c>
      <c r="AZ44" s="99">
        <f t="shared" si="58"/>
        <v>11544</v>
      </c>
      <c r="BB44" s="105">
        <v>40</v>
      </c>
      <c r="BC44" s="105">
        <f t="shared" si="59"/>
        <v>200</v>
      </c>
      <c r="BD44" s="105">
        <f t="shared" si="60"/>
        <v>140</v>
      </c>
      <c r="BE44" s="105">
        <f t="shared" si="61"/>
        <v>100</v>
      </c>
      <c r="BF44" s="105">
        <f t="shared" si="62"/>
        <v>100</v>
      </c>
      <c r="BG44" s="105">
        <f t="shared" si="63"/>
        <v>100</v>
      </c>
      <c r="BH44" s="105">
        <f t="shared" si="64"/>
        <v>100</v>
      </c>
      <c r="BI44" s="105">
        <f t="shared" si="65"/>
        <v>346</v>
      </c>
      <c r="BJ44" s="105">
        <f t="shared" si="66"/>
        <v>149</v>
      </c>
      <c r="BK44" s="105">
        <f t="shared" si="67"/>
        <v>296</v>
      </c>
      <c r="BL44" s="105">
        <f t="shared" si="68"/>
        <v>199</v>
      </c>
      <c r="BM44" s="105">
        <f t="shared" si="69"/>
        <v>14800</v>
      </c>
      <c r="BO44" s="111">
        <v>40</v>
      </c>
      <c r="BP44" s="111">
        <f t="shared" si="93"/>
        <v>256</v>
      </c>
      <c r="BQ44" s="111">
        <f t="shared" si="94"/>
        <v>179</v>
      </c>
      <c r="BR44" s="111">
        <f t="shared" si="95"/>
        <v>128</v>
      </c>
      <c r="BS44" s="111">
        <f t="shared" si="96"/>
        <v>128</v>
      </c>
      <c r="BT44" s="111">
        <f t="shared" si="97"/>
        <v>128</v>
      </c>
      <c r="BU44" s="111">
        <f t="shared" si="98"/>
        <v>128</v>
      </c>
      <c r="BV44" s="111">
        <f t="shared" si="99"/>
        <v>443</v>
      </c>
      <c r="BW44" s="111">
        <f t="shared" si="100"/>
        <v>191</v>
      </c>
      <c r="BX44" s="111">
        <f t="shared" si="101"/>
        <v>379</v>
      </c>
      <c r="BY44" s="111">
        <f t="shared" si="102"/>
        <v>255</v>
      </c>
      <c r="BZ44" s="111">
        <f t="shared" si="103"/>
        <v>18944</v>
      </c>
      <c r="CB44" s="117">
        <v>40</v>
      </c>
      <c r="CC44" s="117">
        <f t="shared" si="104"/>
        <v>336</v>
      </c>
      <c r="CD44" s="117">
        <f t="shared" si="105"/>
        <v>235</v>
      </c>
      <c r="CE44" s="117">
        <f t="shared" si="106"/>
        <v>168</v>
      </c>
      <c r="CF44" s="117">
        <f t="shared" si="107"/>
        <v>168</v>
      </c>
      <c r="CG44" s="117">
        <f t="shared" si="108"/>
        <v>168</v>
      </c>
      <c r="CH44" s="117">
        <f t="shared" si="109"/>
        <v>168</v>
      </c>
      <c r="CI44" s="117">
        <f t="shared" si="110"/>
        <v>581</v>
      </c>
      <c r="CJ44" s="117">
        <f t="shared" si="111"/>
        <v>251</v>
      </c>
      <c r="CK44" s="117">
        <f t="shared" si="112"/>
        <v>497</v>
      </c>
      <c r="CL44" s="117">
        <f t="shared" si="113"/>
        <v>335</v>
      </c>
      <c r="CM44" s="117">
        <f t="shared" si="114"/>
        <v>24864</v>
      </c>
    </row>
    <row r="45" ht="16.5" spans="1:91">
      <c r="A45" s="78">
        <v>41</v>
      </c>
      <c r="B45" s="78">
        <f t="shared" si="115"/>
        <v>82</v>
      </c>
      <c r="C45" s="86">
        <v>1.5</v>
      </c>
      <c r="D45" s="78">
        <f t="shared" si="16"/>
        <v>57</v>
      </c>
      <c r="E45" s="78">
        <f t="shared" si="17"/>
        <v>41</v>
      </c>
      <c r="F45" s="78">
        <f t="shared" si="18"/>
        <v>41</v>
      </c>
      <c r="G45" s="78">
        <f t="shared" si="19"/>
        <v>41</v>
      </c>
      <c r="H45" s="78">
        <f t="shared" si="20"/>
        <v>41</v>
      </c>
      <c r="I45" s="78">
        <f t="shared" si="21"/>
        <v>142</v>
      </c>
      <c r="J45" s="78">
        <f t="shared" si="22"/>
        <v>61</v>
      </c>
      <c r="K45" s="78">
        <f t="shared" si="23"/>
        <v>121</v>
      </c>
      <c r="L45" s="78">
        <f t="shared" si="24"/>
        <v>81</v>
      </c>
      <c r="M45" s="78">
        <f t="shared" si="25"/>
        <v>6068</v>
      </c>
      <c r="O45" s="87">
        <v>41</v>
      </c>
      <c r="P45" s="87">
        <f t="shared" si="26"/>
        <v>103</v>
      </c>
      <c r="Q45" s="87">
        <f t="shared" si="27"/>
        <v>71</v>
      </c>
      <c r="R45" s="87">
        <f t="shared" si="28"/>
        <v>51</v>
      </c>
      <c r="S45" s="87">
        <f t="shared" si="29"/>
        <v>51</v>
      </c>
      <c r="T45" s="87">
        <f t="shared" si="30"/>
        <v>51</v>
      </c>
      <c r="U45" s="87">
        <f t="shared" si="31"/>
        <v>51</v>
      </c>
      <c r="V45" s="87">
        <f t="shared" si="32"/>
        <v>178</v>
      </c>
      <c r="W45" s="87">
        <f t="shared" si="33"/>
        <v>76</v>
      </c>
      <c r="X45" s="87">
        <f t="shared" si="34"/>
        <v>151</v>
      </c>
      <c r="Y45" s="87">
        <f t="shared" si="35"/>
        <v>101</v>
      </c>
      <c r="Z45" s="87">
        <f t="shared" si="36"/>
        <v>7585</v>
      </c>
      <c r="AB45" s="93">
        <v>41</v>
      </c>
      <c r="AC45" s="93">
        <f t="shared" si="37"/>
        <v>128</v>
      </c>
      <c r="AD45" s="93">
        <f t="shared" si="38"/>
        <v>88</v>
      </c>
      <c r="AE45" s="93">
        <f t="shared" si="39"/>
        <v>63</v>
      </c>
      <c r="AF45" s="93">
        <f t="shared" si="40"/>
        <v>63</v>
      </c>
      <c r="AG45" s="93">
        <f t="shared" si="41"/>
        <v>63</v>
      </c>
      <c r="AH45" s="93">
        <f t="shared" si="42"/>
        <v>63</v>
      </c>
      <c r="AI45" s="93">
        <f t="shared" si="43"/>
        <v>221</v>
      </c>
      <c r="AJ45" s="93">
        <f t="shared" si="44"/>
        <v>94</v>
      </c>
      <c r="AK45" s="93">
        <f t="shared" si="45"/>
        <v>187</v>
      </c>
      <c r="AL45" s="93">
        <f t="shared" si="46"/>
        <v>125</v>
      </c>
      <c r="AM45" s="93">
        <f t="shared" si="47"/>
        <v>9405</v>
      </c>
      <c r="AO45" s="99">
        <v>41</v>
      </c>
      <c r="AP45" s="99">
        <f t="shared" si="48"/>
        <v>161</v>
      </c>
      <c r="AQ45" s="99">
        <f t="shared" si="49"/>
        <v>111</v>
      </c>
      <c r="AR45" s="99">
        <f t="shared" si="50"/>
        <v>79</v>
      </c>
      <c r="AS45" s="99">
        <f t="shared" si="51"/>
        <v>79</v>
      </c>
      <c r="AT45" s="99">
        <f t="shared" si="52"/>
        <v>79</v>
      </c>
      <c r="AU45" s="99">
        <f t="shared" si="53"/>
        <v>79</v>
      </c>
      <c r="AV45" s="99">
        <f t="shared" si="54"/>
        <v>278</v>
      </c>
      <c r="AW45" s="99">
        <f t="shared" si="55"/>
        <v>118</v>
      </c>
      <c r="AX45" s="99">
        <f t="shared" si="56"/>
        <v>235</v>
      </c>
      <c r="AY45" s="99">
        <f t="shared" si="57"/>
        <v>157</v>
      </c>
      <c r="AZ45" s="99">
        <f t="shared" si="58"/>
        <v>11832</v>
      </c>
      <c r="BB45" s="105">
        <v>41</v>
      </c>
      <c r="BC45" s="105">
        <f t="shared" si="59"/>
        <v>206</v>
      </c>
      <c r="BD45" s="105">
        <f t="shared" si="60"/>
        <v>142</v>
      </c>
      <c r="BE45" s="105">
        <f t="shared" si="61"/>
        <v>101</v>
      </c>
      <c r="BF45" s="105">
        <f t="shared" si="62"/>
        <v>101</v>
      </c>
      <c r="BG45" s="105">
        <f t="shared" si="63"/>
        <v>101</v>
      </c>
      <c r="BH45" s="105">
        <f t="shared" si="64"/>
        <v>101</v>
      </c>
      <c r="BI45" s="105">
        <f t="shared" si="65"/>
        <v>356</v>
      </c>
      <c r="BJ45" s="105">
        <f t="shared" si="66"/>
        <v>151</v>
      </c>
      <c r="BK45" s="105">
        <f t="shared" si="67"/>
        <v>301</v>
      </c>
      <c r="BL45" s="105">
        <f t="shared" si="68"/>
        <v>201</v>
      </c>
      <c r="BM45" s="105">
        <f t="shared" si="69"/>
        <v>15169</v>
      </c>
      <c r="BO45" s="111">
        <v>41</v>
      </c>
      <c r="BP45" s="111">
        <f t="shared" si="93"/>
        <v>264</v>
      </c>
      <c r="BQ45" s="111">
        <f t="shared" si="94"/>
        <v>182</v>
      </c>
      <c r="BR45" s="111">
        <f t="shared" si="95"/>
        <v>129</v>
      </c>
      <c r="BS45" s="111">
        <f t="shared" si="96"/>
        <v>129</v>
      </c>
      <c r="BT45" s="111">
        <f t="shared" si="97"/>
        <v>129</v>
      </c>
      <c r="BU45" s="111">
        <f t="shared" si="98"/>
        <v>129</v>
      </c>
      <c r="BV45" s="111">
        <f t="shared" si="99"/>
        <v>456</v>
      </c>
      <c r="BW45" s="111">
        <f t="shared" si="100"/>
        <v>193</v>
      </c>
      <c r="BX45" s="111">
        <f t="shared" si="101"/>
        <v>385</v>
      </c>
      <c r="BY45" s="111">
        <f t="shared" si="102"/>
        <v>257</v>
      </c>
      <c r="BZ45" s="111">
        <f t="shared" si="103"/>
        <v>19416</v>
      </c>
      <c r="CB45" s="117">
        <v>41</v>
      </c>
      <c r="CC45" s="117">
        <f t="shared" si="104"/>
        <v>347</v>
      </c>
      <c r="CD45" s="117">
        <f t="shared" si="105"/>
        <v>239</v>
      </c>
      <c r="CE45" s="117">
        <f t="shared" si="106"/>
        <v>169</v>
      </c>
      <c r="CF45" s="117">
        <f t="shared" si="107"/>
        <v>169</v>
      </c>
      <c r="CG45" s="117">
        <f t="shared" si="108"/>
        <v>169</v>
      </c>
      <c r="CH45" s="117">
        <f t="shared" si="109"/>
        <v>169</v>
      </c>
      <c r="CI45" s="117">
        <f t="shared" si="110"/>
        <v>599</v>
      </c>
      <c r="CJ45" s="117">
        <f t="shared" si="111"/>
        <v>253</v>
      </c>
      <c r="CK45" s="117">
        <f t="shared" si="112"/>
        <v>505</v>
      </c>
      <c r="CL45" s="117">
        <f t="shared" si="113"/>
        <v>337</v>
      </c>
      <c r="CM45" s="117">
        <f t="shared" si="114"/>
        <v>25484</v>
      </c>
    </row>
    <row r="46" ht="16.5" spans="1:91">
      <c r="A46" s="78">
        <v>42</v>
      </c>
      <c r="B46" s="78">
        <f t="shared" si="115"/>
        <v>84</v>
      </c>
      <c r="C46" s="86">
        <v>1.5</v>
      </c>
      <c r="D46" s="78">
        <f t="shared" si="16"/>
        <v>59</v>
      </c>
      <c r="E46" s="78">
        <f t="shared" si="17"/>
        <v>42</v>
      </c>
      <c r="F46" s="78">
        <f t="shared" si="18"/>
        <v>42</v>
      </c>
      <c r="G46" s="78">
        <f t="shared" si="19"/>
        <v>42</v>
      </c>
      <c r="H46" s="78">
        <f t="shared" si="20"/>
        <v>42</v>
      </c>
      <c r="I46" s="78">
        <f t="shared" si="21"/>
        <v>145</v>
      </c>
      <c r="J46" s="78">
        <f t="shared" si="22"/>
        <v>62</v>
      </c>
      <c r="K46" s="78">
        <f t="shared" si="23"/>
        <v>124</v>
      </c>
      <c r="L46" s="78">
        <f t="shared" si="24"/>
        <v>83</v>
      </c>
      <c r="M46" s="78">
        <f t="shared" si="25"/>
        <v>6216</v>
      </c>
      <c r="O46" s="87">
        <v>42</v>
      </c>
      <c r="P46" s="87">
        <f t="shared" si="26"/>
        <v>105</v>
      </c>
      <c r="Q46" s="87">
        <f t="shared" si="27"/>
        <v>74</v>
      </c>
      <c r="R46" s="87">
        <f t="shared" si="28"/>
        <v>53</v>
      </c>
      <c r="S46" s="87">
        <f t="shared" si="29"/>
        <v>53</v>
      </c>
      <c r="T46" s="87">
        <f t="shared" si="30"/>
        <v>53</v>
      </c>
      <c r="U46" s="87">
        <f t="shared" si="31"/>
        <v>53</v>
      </c>
      <c r="V46" s="87">
        <f t="shared" si="32"/>
        <v>181</v>
      </c>
      <c r="W46" s="87">
        <f t="shared" si="33"/>
        <v>78</v>
      </c>
      <c r="X46" s="87">
        <f t="shared" si="34"/>
        <v>155</v>
      </c>
      <c r="Y46" s="87">
        <f t="shared" si="35"/>
        <v>104</v>
      </c>
      <c r="Z46" s="87">
        <f t="shared" si="36"/>
        <v>7770</v>
      </c>
      <c r="AB46" s="93">
        <v>42</v>
      </c>
      <c r="AC46" s="93">
        <f t="shared" si="37"/>
        <v>130</v>
      </c>
      <c r="AD46" s="93">
        <f t="shared" si="38"/>
        <v>92</v>
      </c>
      <c r="AE46" s="93">
        <f t="shared" si="39"/>
        <v>66</v>
      </c>
      <c r="AF46" s="93">
        <f t="shared" si="40"/>
        <v>66</v>
      </c>
      <c r="AG46" s="93">
        <f t="shared" si="41"/>
        <v>66</v>
      </c>
      <c r="AH46" s="93">
        <f t="shared" si="42"/>
        <v>66</v>
      </c>
      <c r="AI46" s="93">
        <f t="shared" si="43"/>
        <v>224</v>
      </c>
      <c r="AJ46" s="93">
        <f t="shared" si="44"/>
        <v>97</v>
      </c>
      <c r="AK46" s="93">
        <f t="shared" si="45"/>
        <v>192</v>
      </c>
      <c r="AL46" s="93">
        <f t="shared" si="46"/>
        <v>129</v>
      </c>
      <c r="AM46" s="93">
        <f t="shared" si="47"/>
        <v>9635</v>
      </c>
      <c r="AO46" s="99">
        <v>42</v>
      </c>
      <c r="AP46" s="99">
        <f t="shared" si="48"/>
        <v>164</v>
      </c>
      <c r="AQ46" s="99">
        <f t="shared" si="49"/>
        <v>116</v>
      </c>
      <c r="AR46" s="99">
        <f t="shared" si="50"/>
        <v>83</v>
      </c>
      <c r="AS46" s="99">
        <f t="shared" si="51"/>
        <v>83</v>
      </c>
      <c r="AT46" s="99">
        <f t="shared" si="52"/>
        <v>83</v>
      </c>
      <c r="AU46" s="99">
        <f t="shared" si="53"/>
        <v>83</v>
      </c>
      <c r="AV46" s="99">
        <f t="shared" si="54"/>
        <v>282</v>
      </c>
      <c r="AW46" s="99">
        <f t="shared" si="55"/>
        <v>122</v>
      </c>
      <c r="AX46" s="99">
        <f t="shared" si="56"/>
        <v>242</v>
      </c>
      <c r="AY46" s="99">
        <f t="shared" si="57"/>
        <v>162</v>
      </c>
      <c r="AZ46" s="99">
        <f t="shared" si="58"/>
        <v>12121</v>
      </c>
      <c r="BB46" s="105">
        <v>42</v>
      </c>
      <c r="BC46" s="105">
        <f t="shared" si="59"/>
        <v>210</v>
      </c>
      <c r="BD46" s="105">
        <f t="shared" si="60"/>
        <v>149</v>
      </c>
      <c r="BE46" s="105">
        <f t="shared" si="61"/>
        <v>106</v>
      </c>
      <c r="BF46" s="105">
        <f t="shared" si="62"/>
        <v>106</v>
      </c>
      <c r="BG46" s="105">
        <f t="shared" si="63"/>
        <v>106</v>
      </c>
      <c r="BH46" s="105">
        <f t="shared" si="64"/>
        <v>106</v>
      </c>
      <c r="BI46" s="105">
        <f t="shared" si="65"/>
        <v>362</v>
      </c>
      <c r="BJ46" s="105">
        <f t="shared" si="66"/>
        <v>156</v>
      </c>
      <c r="BK46" s="105">
        <f t="shared" si="67"/>
        <v>310</v>
      </c>
      <c r="BL46" s="105">
        <f t="shared" si="68"/>
        <v>208</v>
      </c>
      <c r="BM46" s="105">
        <f t="shared" si="69"/>
        <v>15540</v>
      </c>
      <c r="BO46" s="111">
        <v>42</v>
      </c>
      <c r="BP46" s="111">
        <f t="shared" si="93"/>
        <v>269</v>
      </c>
      <c r="BQ46" s="111">
        <f t="shared" si="94"/>
        <v>191</v>
      </c>
      <c r="BR46" s="111">
        <f t="shared" si="95"/>
        <v>136</v>
      </c>
      <c r="BS46" s="111">
        <f t="shared" si="96"/>
        <v>136</v>
      </c>
      <c r="BT46" s="111">
        <f t="shared" si="97"/>
        <v>136</v>
      </c>
      <c r="BU46" s="111">
        <f t="shared" si="98"/>
        <v>136</v>
      </c>
      <c r="BV46" s="111">
        <f t="shared" si="99"/>
        <v>463</v>
      </c>
      <c r="BW46" s="111">
        <f t="shared" si="100"/>
        <v>200</v>
      </c>
      <c r="BX46" s="111">
        <f t="shared" si="101"/>
        <v>397</v>
      </c>
      <c r="BY46" s="111">
        <f t="shared" si="102"/>
        <v>266</v>
      </c>
      <c r="BZ46" s="111">
        <f t="shared" si="103"/>
        <v>19891</v>
      </c>
      <c r="CB46" s="117">
        <v>42</v>
      </c>
      <c r="CC46" s="117">
        <f t="shared" si="104"/>
        <v>353</v>
      </c>
      <c r="CD46" s="117">
        <f t="shared" si="105"/>
        <v>251</v>
      </c>
      <c r="CE46" s="117">
        <f t="shared" si="106"/>
        <v>179</v>
      </c>
      <c r="CF46" s="117">
        <f t="shared" si="107"/>
        <v>179</v>
      </c>
      <c r="CG46" s="117">
        <f t="shared" si="108"/>
        <v>179</v>
      </c>
      <c r="CH46" s="117">
        <f t="shared" si="109"/>
        <v>179</v>
      </c>
      <c r="CI46" s="117">
        <f t="shared" si="110"/>
        <v>608</v>
      </c>
      <c r="CJ46" s="117">
        <f t="shared" si="111"/>
        <v>263</v>
      </c>
      <c r="CK46" s="117">
        <f t="shared" si="112"/>
        <v>521</v>
      </c>
      <c r="CL46" s="117">
        <f t="shared" si="113"/>
        <v>349</v>
      </c>
      <c r="CM46" s="117">
        <f t="shared" si="114"/>
        <v>26107</v>
      </c>
    </row>
    <row r="47" ht="16.5" spans="1:91">
      <c r="A47" s="78">
        <v>43</v>
      </c>
      <c r="B47" s="78">
        <f t="shared" si="115"/>
        <v>86</v>
      </c>
      <c r="C47" s="86">
        <v>1.5</v>
      </c>
      <c r="D47" s="78">
        <f t="shared" si="16"/>
        <v>60</v>
      </c>
      <c r="E47" s="78">
        <f t="shared" si="17"/>
        <v>43</v>
      </c>
      <c r="F47" s="78">
        <f t="shared" si="18"/>
        <v>43</v>
      </c>
      <c r="G47" s="78">
        <f t="shared" si="19"/>
        <v>43</v>
      </c>
      <c r="H47" s="78">
        <f t="shared" si="20"/>
        <v>43</v>
      </c>
      <c r="I47" s="78">
        <f t="shared" si="21"/>
        <v>148</v>
      </c>
      <c r="J47" s="78">
        <f t="shared" si="22"/>
        <v>63</v>
      </c>
      <c r="K47" s="78">
        <f t="shared" si="23"/>
        <v>127</v>
      </c>
      <c r="L47" s="78">
        <f t="shared" si="24"/>
        <v>85</v>
      </c>
      <c r="M47" s="78">
        <f t="shared" si="25"/>
        <v>6364</v>
      </c>
      <c r="O47" s="87">
        <v>43</v>
      </c>
      <c r="P47" s="87">
        <f t="shared" si="26"/>
        <v>108</v>
      </c>
      <c r="Q47" s="87">
        <f t="shared" si="27"/>
        <v>75</v>
      </c>
      <c r="R47" s="87">
        <f t="shared" si="28"/>
        <v>54</v>
      </c>
      <c r="S47" s="87">
        <f t="shared" si="29"/>
        <v>54</v>
      </c>
      <c r="T47" s="87">
        <f t="shared" si="30"/>
        <v>54</v>
      </c>
      <c r="U47" s="87">
        <f t="shared" si="31"/>
        <v>54</v>
      </c>
      <c r="V47" s="87">
        <f t="shared" si="32"/>
        <v>185</v>
      </c>
      <c r="W47" s="87">
        <f t="shared" si="33"/>
        <v>79</v>
      </c>
      <c r="X47" s="87">
        <f t="shared" si="34"/>
        <v>159</v>
      </c>
      <c r="Y47" s="87">
        <f t="shared" si="35"/>
        <v>106</v>
      </c>
      <c r="Z47" s="87">
        <f t="shared" si="36"/>
        <v>7955</v>
      </c>
      <c r="AB47" s="93">
        <v>43</v>
      </c>
      <c r="AC47" s="93">
        <f t="shared" si="37"/>
        <v>134</v>
      </c>
      <c r="AD47" s="93">
        <f t="shared" si="38"/>
        <v>93</v>
      </c>
      <c r="AE47" s="93">
        <f t="shared" si="39"/>
        <v>67</v>
      </c>
      <c r="AF47" s="93">
        <f t="shared" si="40"/>
        <v>67</v>
      </c>
      <c r="AG47" s="93">
        <f t="shared" si="41"/>
        <v>67</v>
      </c>
      <c r="AH47" s="93">
        <f t="shared" si="42"/>
        <v>67</v>
      </c>
      <c r="AI47" s="93">
        <f t="shared" si="43"/>
        <v>229</v>
      </c>
      <c r="AJ47" s="93">
        <f t="shared" si="44"/>
        <v>98</v>
      </c>
      <c r="AK47" s="93">
        <f t="shared" si="45"/>
        <v>197</v>
      </c>
      <c r="AL47" s="93">
        <f t="shared" si="46"/>
        <v>131</v>
      </c>
      <c r="AM47" s="93">
        <f t="shared" si="47"/>
        <v>9864</v>
      </c>
      <c r="AO47" s="99">
        <v>43</v>
      </c>
      <c r="AP47" s="99">
        <f t="shared" si="48"/>
        <v>169</v>
      </c>
      <c r="AQ47" s="99">
        <f t="shared" si="49"/>
        <v>117</v>
      </c>
      <c r="AR47" s="99">
        <f t="shared" si="50"/>
        <v>84</v>
      </c>
      <c r="AS47" s="99">
        <f t="shared" si="51"/>
        <v>84</v>
      </c>
      <c r="AT47" s="99">
        <f t="shared" si="52"/>
        <v>84</v>
      </c>
      <c r="AU47" s="99">
        <f t="shared" si="53"/>
        <v>84</v>
      </c>
      <c r="AV47" s="99">
        <f t="shared" si="54"/>
        <v>288</v>
      </c>
      <c r="AW47" s="99">
        <f t="shared" si="55"/>
        <v>123</v>
      </c>
      <c r="AX47" s="99">
        <f t="shared" si="56"/>
        <v>248</v>
      </c>
      <c r="AY47" s="99">
        <f t="shared" si="57"/>
        <v>165</v>
      </c>
      <c r="AZ47" s="99">
        <f t="shared" si="58"/>
        <v>12410</v>
      </c>
      <c r="BB47" s="105">
        <v>43</v>
      </c>
      <c r="BC47" s="105">
        <f t="shared" si="59"/>
        <v>217</v>
      </c>
      <c r="BD47" s="105">
        <f t="shared" si="60"/>
        <v>150</v>
      </c>
      <c r="BE47" s="105">
        <f t="shared" si="61"/>
        <v>108</v>
      </c>
      <c r="BF47" s="105">
        <f t="shared" si="62"/>
        <v>108</v>
      </c>
      <c r="BG47" s="105">
        <f t="shared" si="63"/>
        <v>108</v>
      </c>
      <c r="BH47" s="105">
        <f t="shared" si="64"/>
        <v>108</v>
      </c>
      <c r="BI47" s="105">
        <f t="shared" si="65"/>
        <v>369</v>
      </c>
      <c r="BJ47" s="105">
        <f t="shared" si="66"/>
        <v>158</v>
      </c>
      <c r="BK47" s="105">
        <f t="shared" si="67"/>
        <v>318</v>
      </c>
      <c r="BL47" s="105">
        <f t="shared" si="68"/>
        <v>212</v>
      </c>
      <c r="BM47" s="105">
        <f t="shared" si="69"/>
        <v>15910</v>
      </c>
      <c r="BO47" s="111">
        <v>43</v>
      </c>
      <c r="BP47" s="111">
        <f t="shared" si="93"/>
        <v>278</v>
      </c>
      <c r="BQ47" s="111">
        <f t="shared" si="94"/>
        <v>192</v>
      </c>
      <c r="BR47" s="111">
        <f t="shared" si="95"/>
        <v>138</v>
      </c>
      <c r="BS47" s="111">
        <f t="shared" si="96"/>
        <v>138</v>
      </c>
      <c r="BT47" s="111">
        <f t="shared" si="97"/>
        <v>138</v>
      </c>
      <c r="BU47" s="111">
        <f t="shared" si="98"/>
        <v>138</v>
      </c>
      <c r="BV47" s="111">
        <f t="shared" si="99"/>
        <v>472</v>
      </c>
      <c r="BW47" s="111">
        <f t="shared" si="100"/>
        <v>202</v>
      </c>
      <c r="BX47" s="111">
        <f t="shared" si="101"/>
        <v>407</v>
      </c>
      <c r="BY47" s="111">
        <f t="shared" si="102"/>
        <v>271</v>
      </c>
      <c r="BZ47" s="111">
        <f t="shared" si="103"/>
        <v>20365</v>
      </c>
      <c r="CB47" s="117">
        <v>43</v>
      </c>
      <c r="CC47" s="117">
        <f t="shared" si="104"/>
        <v>365</v>
      </c>
      <c r="CD47" s="117">
        <f t="shared" si="105"/>
        <v>252</v>
      </c>
      <c r="CE47" s="117">
        <f t="shared" si="106"/>
        <v>181</v>
      </c>
      <c r="CF47" s="117">
        <f t="shared" si="107"/>
        <v>181</v>
      </c>
      <c r="CG47" s="117">
        <f t="shared" si="108"/>
        <v>181</v>
      </c>
      <c r="CH47" s="117">
        <f t="shared" si="109"/>
        <v>181</v>
      </c>
      <c r="CI47" s="117">
        <f t="shared" si="110"/>
        <v>620</v>
      </c>
      <c r="CJ47" s="117">
        <f t="shared" si="111"/>
        <v>265</v>
      </c>
      <c r="CK47" s="117">
        <f t="shared" si="112"/>
        <v>534</v>
      </c>
      <c r="CL47" s="117">
        <f t="shared" si="113"/>
        <v>356</v>
      </c>
      <c r="CM47" s="117">
        <f t="shared" si="114"/>
        <v>26729</v>
      </c>
    </row>
    <row r="48" ht="16.5" spans="1:91">
      <c r="A48" s="78">
        <v>44</v>
      </c>
      <c r="B48" s="78">
        <f t="shared" si="115"/>
        <v>88</v>
      </c>
      <c r="C48" s="86">
        <v>1.5</v>
      </c>
      <c r="D48" s="78">
        <f t="shared" si="16"/>
        <v>62</v>
      </c>
      <c r="E48" s="78">
        <f t="shared" si="17"/>
        <v>44</v>
      </c>
      <c r="F48" s="78">
        <f t="shared" si="18"/>
        <v>44</v>
      </c>
      <c r="G48" s="78">
        <f t="shared" si="19"/>
        <v>44</v>
      </c>
      <c r="H48" s="78">
        <f t="shared" si="20"/>
        <v>44</v>
      </c>
      <c r="I48" s="78">
        <f t="shared" si="21"/>
        <v>152</v>
      </c>
      <c r="J48" s="78">
        <f t="shared" si="22"/>
        <v>65</v>
      </c>
      <c r="K48" s="78">
        <f t="shared" si="23"/>
        <v>130</v>
      </c>
      <c r="L48" s="78">
        <f t="shared" si="24"/>
        <v>87</v>
      </c>
      <c r="M48" s="78">
        <f t="shared" si="25"/>
        <v>6512</v>
      </c>
      <c r="O48" s="87">
        <v>44</v>
      </c>
      <c r="P48" s="87">
        <f t="shared" si="26"/>
        <v>110</v>
      </c>
      <c r="Q48" s="87">
        <f t="shared" si="27"/>
        <v>78</v>
      </c>
      <c r="R48" s="87">
        <f t="shared" si="28"/>
        <v>55</v>
      </c>
      <c r="S48" s="87">
        <f t="shared" si="29"/>
        <v>55</v>
      </c>
      <c r="T48" s="87">
        <f t="shared" si="30"/>
        <v>55</v>
      </c>
      <c r="U48" s="87">
        <f t="shared" si="31"/>
        <v>55</v>
      </c>
      <c r="V48" s="87">
        <f t="shared" si="32"/>
        <v>190</v>
      </c>
      <c r="W48" s="87">
        <f t="shared" si="33"/>
        <v>81</v>
      </c>
      <c r="X48" s="87">
        <f t="shared" si="34"/>
        <v>163</v>
      </c>
      <c r="Y48" s="87">
        <f t="shared" si="35"/>
        <v>109</v>
      </c>
      <c r="Z48" s="87">
        <f t="shared" si="36"/>
        <v>8140</v>
      </c>
      <c r="AB48" s="93">
        <v>44</v>
      </c>
      <c r="AC48" s="93">
        <f t="shared" si="37"/>
        <v>136</v>
      </c>
      <c r="AD48" s="93">
        <f t="shared" si="38"/>
        <v>97</v>
      </c>
      <c r="AE48" s="93">
        <f t="shared" si="39"/>
        <v>68</v>
      </c>
      <c r="AF48" s="93">
        <f t="shared" si="40"/>
        <v>68</v>
      </c>
      <c r="AG48" s="93">
        <f t="shared" si="41"/>
        <v>68</v>
      </c>
      <c r="AH48" s="93">
        <f t="shared" si="42"/>
        <v>68</v>
      </c>
      <c r="AI48" s="93">
        <f t="shared" si="43"/>
        <v>236</v>
      </c>
      <c r="AJ48" s="93">
        <f t="shared" si="44"/>
        <v>100</v>
      </c>
      <c r="AK48" s="93">
        <f t="shared" si="45"/>
        <v>202</v>
      </c>
      <c r="AL48" s="93">
        <f t="shared" si="46"/>
        <v>135</v>
      </c>
      <c r="AM48" s="93">
        <f t="shared" si="47"/>
        <v>10094</v>
      </c>
      <c r="AO48" s="99">
        <v>44</v>
      </c>
      <c r="AP48" s="99">
        <f t="shared" si="48"/>
        <v>171</v>
      </c>
      <c r="AQ48" s="99">
        <f t="shared" si="49"/>
        <v>122</v>
      </c>
      <c r="AR48" s="99">
        <f t="shared" si="50"/>
        <v>86</v>
      </c>
      <c r="AS48" s="99">
        <f t="shared" si="51"/>
        <v>86</v>
      </c>
      <c r="AT48" s="99">
        <f t="shared" si="52"/>
        <v>86</v>
      </c>
      <c r="AU48" s="99">
        <f t="shared" si="53"/>
        <v>86</v>
      </c>
      <c r="AV48" s="99">
        <f t="shared" si="54"/>
        <v>297</v>
      </c>
      <c r="AW48" s="99">
        <f t="shared" si="55"/>
        <v>126</v>
      </c>
      <c r="AX48" s="99">
        <f t="shared" si="56"/>
        <v>254</v>
      </c>
      <c r="AY48" s="99">
        <f t="shared" si="57"/>
        <v>170</v>
      </c>
      <c r="AZ48" s="99">
        <f t="shared" si="58"/>
        <v>12699</v>
      </c>
      <c r="BB48" s="105">
        <v>44</v>
      </c>
      <c r="BC48" s="105">
        <f t="shared" si="59"/>
        <v>219</v>
      </c>
      <c r="BD48" s="105">
        <f t="shared" si="60"/>
        <v>156</v>
      </c>
      <c r="BE48" s="105">
        <f t="shared" si="61"/>
        <v>110</v>
      </c>
      <c r="BF48" s="105">
        <f t="shared" si="62"/>
        <v>110</v>
      </c>
      <c r="BG48" s="105">
        <f t="shared" si="63"/>
        <v>110</v>
      </c>
      <c r="BH48" s="105">
        <f t="shared" si="64"/>
        <v>110</v>
      </c>
      <c r="BI48" s="105">
        <f t="shared" si="65"/>
        <v>381</v>
      </c>
      <c r="BJ48" s="105">
        <f t="shared" si="66"/>
        <v>162</v>
      </c>
      <c r="BK48" s="105">
        <f t="shared" si="67"/>
        <v>326</v>
      </c>
      <c r="BL48" s="105">
        <f t="shared" si="68"/>
        <v>218</v>
      </c>
      <c r="BM48" s="105">
        <f t="shared" si="69"/>
        <v>16281</v>
      </c>
      <c r="BO48" s="111">
        <v>44</v>
      </c>
      <c r="BP48" s="111">
        <f t="shared" si="93"/>
        <v>280</v>
      </c>
      <c r="BQ48" s="111">
        <f t="shared" si="94"/>
        <v>200</v>
      </c>
      <c r="BR48" s="111">
        <f t="shared" si="95"/>
        <v>141</v>
      </c>
      <c r="BS48" s="111">
        <f t="shared" si="96"/>
        <v>141</v>
      </c>
      <c r="BT48" s="111">
        <f t="shared" si="97"/>
        <v>141</v>
      </c>
      <c r="BU48" s="111">
        <f t="shared" si="98"/>
        <v>141</v>
      </c>
      <c r="BV48" s="111">
        <f t="shared" si="99"/>
        <v>488</v>
      </c>
      <c r="BW48" s="111">
        <f t="shared" si="100"/>
        <v>207</v>
      </c>
      <c r="BX48" s="111">
        <f t="shared" si="101"/>
        <v>417</v>
      </c>
      <c r="BY48" s="111">
        <f t="shared" si="102"/>
        <v>279</v>
      </c>
      <c r="BZ48" s="111">
        <f t="shared" si="103"/>
        <v>20840</v>
      </c>
      <c r="CB48" s="117">
        <v>44</v>
      </c>
      <c r="CC48" s="117">
        <f t="shared" si="104"/>
        <v>368</v>
      </c>
      <c r="CD48" s="117">
        <f t="shared" si="105"/>
        <v>263</v>
      </c>
      <c r="CE48" s="117">
        <f t="shared" si="106"/>
        <v>185</v>
      </c>
      <c r="CF48" s="117">
        <f t="shared" si="107"/>
        <v>185</v>
      </c>
      <c r="CG48" s="117">
        <f t="shared" si="108"/>
        <v>185</v>
      </c>
      <c r="CH48" s="117">
        <f t="shared" si="109"/>
        <v>185</v>
      </c>
      <c r="CI48" s="117">
        <f t="shared" si="110"/>
        <v>641</v>
      </c>
      <c r="CJ48" s="117">
        <f t="shared" si="111"/>
        <v>272</v>
      </c>
      <c r="CK48" s="117">
        <f t="shared" si="112"/>
        <v>547</v>
      </c>
      <c r="CL48" s="117">
        <f t="shared" si="113"/>
        <v>366</v>
      </c>
      <c r="CM48" s="117">
        <f t="shared" si="114"/>
        <v>27353</v>
      </c>
    </row>
    <row r="49" ht="16.5" spans="1:91">
      <c r="A49" s="78">
        <v>45</v>
      </c>
      <c r="B49" s="78">
        <f t="shared" si="115"/>
        <v>90</v>
      </c>
      <c r="C49" s="86">
        <v>1.5</v>
      </c>
      <c r="D49" s="78">
        <f t="shared" si="16"/>
        <v>63</v>
      </c>
      <c r="E49" s="78">
        <f t="shared" si="17"/>
        <v>45</v>
      </c>
      <c r="F49" s="78">
        <f t="shared" si="18"/>
        <v>45</v>
      </c>
      <c r="G49" s="78">
        <f t="shared" si="19"/>
        <v>45</v>
      </c>
      <c r="H49" s="78">
        <f t="shared" si="20"/>
        <v>45</v>
      </c>
      <c r="I49" s="78">
        <f t="shared" si="21"/>
        <v>155</v>
      </c>
      <c r="J49" s="78">
        <f t="shared" si="22"/>
        <v>66</v>
      </c>
      <c r="K49" s="78">
        <f t="shared" si="23"/>
        <v>133</v>
      </c>
      <c r="L49" s="78">
        <f t="shared" si="24"/>
        <v>89</v>
      </c>
      <c r="M49" s="78">
        <f t="shared" si="25"/>
        <v>6660</v>
      </c>
      <c r="O49" s="87">
        <v>45</v>
      </c>
      <c r="P49" s="87">
        <f t="shared" si="26"/>
        <v>113</v>
      </c>
      <c r="Q49" s="87">
        <f t="shared" si="27"/>
        <v>79</v>
      </c>
      <c r="R49" s="87">
        <f t="shared" si="28"/>
        <v>56</v>
      </c>
      <c r="S49" s="87">
        <f t="shared" si="29"/>
        <v>56</v>
      </c>
      <c r="T49" s="87">
        <f t="shared" si="30"/>
        <v>56</v>
      </c>
      <c r="U49" s="87">
        <f t="shared" si="31"/>
        <v>56</v>
      </c>
      <c r="V49" s="87">
        <f t="shared" si="32"/>
        <v>194</v>
      </c>
      <c r="W49" s="87">
        <f t="shared" si="33"/>
        <v>83</v>
      </c>
      <c r="X49" s="87">
        <f t="shared" si="34"/>
        <v>166</v>
      </c>
      <c r="Y49" s="87">
        <f t="shared" si="35"/>
        <v>111</v>
      </c>
      <c r="Z49" s="87">
        <f t="shared" si="36"/>
        <v>8325</v>
      </c>
      <c r="AB49" s="93">
        <v>45</v>
      </c>
      <c r="AC49" s="93">
        <f t="shared" si="37"/>
        <v>140</v>
      </c>
      <c r="AD49" s="93">
        <f t="shared" si="38"/>
        <v>98</v>
      </c>
      <c r="AE49" s="93">
        <f t="shared" si="39"/>
        <v>69</v>
      </c>
      <c r="AF49" s="93">
        <f t="shared" si="40"/>
        <v>69</v>
      </c>
      <c r="AG49" s="93">
        <f t="shared" si="41"/>
        <v>69</v>
      </c>
      <c r="AH49" s="93">
        <f t="shared" si="42"/>
        <v>69</v>
      </c>
      <c r="AI49" s="93">
        <f t="shared" si="43"/>
        <v>241</v>
      </c>
      <c r="AJ49" s="93">
        <f t="shared" si="44"/>
        <v>103</v>
      </c>
      <c r="AK49" s="93">
        <f t="shared" si="45"/>
        <v>206</v>
      </c>
      <c r="AL49" s="93">
        <f t="shared" si="46"/>
        <v>138</v>
      </c>
      <c r="AM49" s="93">
        <f t="shared" si="47"/>
        <v>10323</v>
      </c>
      <c r="AO49" s="99">
        <v>45</v>
      </c>
      <c r="AP49" s="99">
        <f t="shared" si="48"/>
        <v>176</v>
      </c>
      <c r="AQ49" s="99">
        <f t="shared" si="49"/>
        <v>123</v>
      </c>
      <c r="AR49" s="99">
        <f t="shared" si="50"/>
        <v>87</v>
      </c>
      <c r="AS49" s="99">
        <f t="shared" si="51"/>
        <v>87</v>
      </c>
      <c r="AT49" s="99">
        <f t="shared" si="52"/>
        <v>87</v>
      </c>
      <c r="AU49" s="99">
        <f t="shared" si="53"/>
        <v>87</v>
      </c>
      <c r="AV49" s="99">
        <f t="shared" si="54"/>
        <v>303</v>
      </c>
      <c r="AW49" s="99">
        <f t="shared" si="55"/>
        <v>130</v>
      </c>
      <c r="AX49" s="99">
        <f t="shared" si="56"/>
        <v>259</v>
      </c>
      <c r="AY49" s="99">
        <f t="shared" si="57"/>
        <v>174</v>
      </c>
      <c r="AZ49" s="99">
        <f t="shared" si="58"/>
        <v>12987</v>
      </c>
      <c r="BB49" s="105">
        <v>45</v>
      </c>
      <c r="BC49" s="105">
        <f t="shared" si="59"/>
        <v>226</v>
      </c>
      <c r="BD49" s="105">
        <f t="shared" si="60"/>
        <v>158</v>
      </c>
      <c r="BE49" s="105">
        <f t="shared" si="61"/>
        <v>112</v>
      </c>
      <c r="BF49" s="105">
        <f t="shared" si="62"/>
        <v>112</v>
      </c>
      <c r="BG49" s="105">
        <f t="shared" si="63"/>
        <v>112</v>
      </c>
      <c r="BH49" s="105">
        <f t="shared" si="64"/>
        <v>112</v>
      </c>
      <c r="BI49" s="105">
        <f t="shared" si="65"/>
        <v>388</v>
      </c>
      <c r="BJ49" s="105">
        <f t="shared" si="66"/>
        <v>167</v>
      </c>
      <c r="BK49" s="105">
        <f t="shared" si="67"/>
        <v>332</v>
      </c>
      <c r="BL49" s="105">
        <f t="shared" si="68"/>
        <v>223</v>
      </c>
      <c r="BM49" s="105">
        <f t="shared" si="69"/>
        <v>16650</v>
      </c>
      <c r="BO49" s="111">
        <v>45</v>
      </c>
      <c r="BP49" s="111">
        <f t="shared" si="93"/>
        <v>289</v>
      </c>
      <c r="BQ49" s="111">
        <f t="shared" si="94"/>
        <v>202</v>
      </c>
      <c r="BR49" s="111">
        <f t="shared" si="95"/>
        <v>143</v>
      </c>
      <c r="BS49" s="111">
        <f t="shared" si="96"/>
        <v>143</v>
      </c>
      <c r="BT49" s="111">
        <f t="shared" si="97"/>
        <v>143</v>
      </c>
      <c r="BU49" s="111">
        <f t="shared" si="98"/>
        <v>143</v>
      </c>
      <c r="BV49" s="111">
        <f t="shared" si="99"/>
        <v>497</v>
      </c>
      <c r="BW49" s="111">
        <f t="shared" si="100"/>
        <v>214</v>
      </c>
      <c r="BX49" s="111">
        <f t="shared" si="101"/>
        <v>425</v>
      </c>
      <c r="BY49" s="111">
        <f t="shared" si="102"/>
        <v>285</v>
      </c>
      <c r="BZ49" s="111">
        <f t="shared" si="103"/>
        <v>21312</v>
      </c>
      <c r="CB49" s="117">
        <v>45</v>
      </c>
      <c r="CC49" s="117">
        <f t="shared" si="104"/>
        <v>379</v>
      </c>
      <c r="CD49" s="117">
        <f t="shared" si="105"/>
        <v>265</v>
      </c>
      <c r="CE49" s="117">
        <f t="shared" si="106"/>
        <v>188</v>
      </c>
      <c r="CF49" s="117">
        <f t="shared" si="107"/>
        <v>188</v>
      </c>
      <c r="CG49" s="117">
        <f t="shared" si="108"/>
        <v>188</v>
      </c>
      <c r="CH49" s="117">
        <f t="shared" si="109"/>
        <v>188</v>
      </c>
      <c r="CI49" s="117">
        <f t="shared" si="110"/>
        <v>652</v>
      </c>
      <c r="CJ49" s="117">
        <f t="shared" si="111"/>
        <v>281</v>
      </c>
      <c r="CK49" s="117">
        <f t="shared" si="112"/>
        <v>558</v>
      </c>
      <c r="CL49" s="117">
        <f t="shared" si="113"/>
        <v>374</v>
      </c>
      <c r="CM49" s="117">
        <f t="shared" si="114"/>
        <v>27972</v>
      </c>
    </row>
    <row r="50" ht="16.5" spans="1:91">
      <c r="A50" s="78">
        <v>46</v>
      </c>
      <c r="B50" s="78">
        <f t="shared" si="115"/>
        <v>92</v>
      </c>
      <c r="C50" s="86">
        <v>1.5</v>
      </c>
      <c r="D50" s="78">
        <f t="shared" si="16"/>
        <v>64</v>
      </c>
      <c r="E50" s="78">
        <f t="shared" si="17"/>
        <v>46</v>
      </c>
      <c r="F50" s="78">
        <f t="shared" si="18"/>
        <v>46</v>
      </c>
      <c r="G50" s="78">
        <f t="shared" si="19"/>
        <v>46</v>
      </c>
      <c r="H50" s="78">
        <f t="shared" si="20"/>
        <v>46</v>
      </c>
      <c r="I50" s="78">
        <f t="shared" si="21"/>
        <v>159</v>
      </c>
      <c r="J50" s="78">
        <f t="shared" si="22"/>
        <v>68</v>
      </c>
      <c r="K50" s="78">
        <f t="shared" si="23"/>
        <v>136</v>
      </c>
      <c r="L50" s="78">
        <f t="shared" si="24"/>
        <v>91</v>
      </c>
      <c r="M50" s="78">
        <f t="shared" si="25"/>
        <v>6808</v>
      </c>
      <c r="O50" s="87">
        <v>46</v>
      </c>
      <c r="P50" s="87">
        <f t="shared" si="26"/>
        <v>115</v>
      </c>
      <c r="Q50" s="87">
        <f t="shared" si="27"/>
        <v>80</v>
      </c>
      <c r="R50" s="87">
        <f t="shared" si="28"/>
        <v>58</v>
      </c>
      <c r="S50" s="87">
        <f t="shared" si="29"/>
        <v>58</v>
      </c>
      <c r="T50" s="87">
        <f t="shared" si="30"/>
        <v>58</v>
      </c>
      <c r="U50" s="87">
        <f t="shared" si="31"/>
        <v>58</v>
      </c>
      <c r="V50" s="87">
        <f t="shared" si="32"/>
        <v>199</v>
      </c>
      <c r="W50" s="87">
        <f t="shared" si="33"/>
        <v>85</v>
      </c>
      <c r="X50" s="87">
        <f t="shared" si="34"/>
        <v>170</v>
      </c>
      <c r="Y50" s="87">
        <f t="shared" si="35"/>
        <v>114</v>
      </c>
      <c r="Z50" s="87">
        <f t="shared" si="36"/>
        <v>8510</v>
      </c>
      <c r="AB50" s="93">
        <v>46</v>
      </c>
      <c r="AC50" s="93">
        <f t="shared" si="37"/>
        <v>143</v>
      </c>
      <c r="AD50" s="93">
        <f t="shared" si="38"/>
        <v>99</v>
      </c>
      <c r="AE50" s="93">
        <f t="shared" si="39"/>
        <v>72</v>
      </c>
      <c r="AF50" s="93">
        <f t="shared" si="40"/>
        <v>72</v>
      </c>
      <c r="AG50" s="93">
        <f t="shared" si="41"/>
        <v>72</v>
      </c>
      <c r="AH50" s="93">
        <f t="shared" si="42"/>
        <v>72</v>
      </c>
      <c r="AI50" s="93">
        <f t="shared" si="43"/>
        <v>247</v>
      </c>
      <c r="AJ50" s="93">
        <f t="shared" si="44"/>
        <v>105</v>
      </c>
      <c r="AK50" s="93">
        <f t="shared" si="45"/>
        <v>211</v>
      </c>
      <c r="AL50" s="93">
        <f t="shared" si="46"/>
        <v>141</v>
      </c>
      <c r="AM50" s="93">
        <f t="shared" si="47"/>
        <v>10552</v>
      </c>
      <c r="AO50" s="99">
        <v>46</v>
      </c>
      <c r="AP50" s="99">
        <f t="shared" si="48"/>
        <v>180</v>
      </c>
      <c r="AQ50" s="99">
        <f t="shared" si="49"/>
        <v>125</v>
      </c>
      <c r="AR50" s="99">
        <f t="shared" si="50"/>
        <v>91</v>
      </c>
      <c r="AS50" s="99">
        <f t="shared" si="51"/>
        <v>91</v>
      </c>
      <c r="AT50" s="99">
        <f t="shared" si="52"/>
        <v>91</v>
      </c>
      <c r="AU50" s="99">
        <f t="shared" si="53"/>
        <v>91</v>
      </c>
      <c r="AV50" s="99">
        <f t="shared" si="54"/>
        <v>311</v>
      </c>
      <c r="AW50" s="99">
        <f t="shared" si="55"/>
        <v>132</v>
      </c>
      <c r="AX50" s="99">
        <f t="shared" si="56"/>
        <v>265</v>
      </c>
      <c r="AY50" s="99">
        <f t="shared" si="57"/>
        <v>177</v>
      </c>
      <c r="AZ50" s="99">
        <f t="shared" si="58"/>
        <v>13275</v>
      </c>
      <c r="BB50" s="105">
        <v>46</v>
      </c>
      <c r="BC50" s="105">
        <f t="shared" si="59"/>
        <v>231</v>
      </c>
      <c r="BD50" s="105">
        <f t="shared" si="60"/>
        <v>160</v>
      </c>
      <c r="BE50" s="105">
        <f t="shared" si="61"/>
        <v>117</v>
      </c>
      <c r="BF50" s="105">
        <f t="shared" si="62"/>
        <v>117</v>
      </c>
      <c r="BG50" s="105">
        <f t="shared" si="63"/>
        <v>117</v>
      </c>
      <c r="BH50" s="105">
        <f t="shared" si="64"/>
        <v>117</v>
      </c>
      <c r="BI50" s="105">
        <f t="shared" si="65"/>
        <v>399</v>
      </c>
      <c r="BJ50" s="105">
        <f t="shared" si="66"/>
        <v>169</v>
      </c>
      <c r="BK50" s="105">
        <f t="shared" si="67"/>
        <v>340</v>
      </c>
      <c r="BL50" s="105">
        <f t="shared" si="68"/>
        <v>227</v>
      </c>
      <c r="BM50" s="105">
        <f t="shared" si="69"/>
        <v>17019</v>
      </c>
      <c r="BO50" s="111">
        <v>46</v>
      </c>
      <c r="BP50" s="111">
        <f t="shared" si="93"/>
        <v>296</v>
      </c>
      <c r="BQ50" s="111">
        <f t="shared" si="94"/>
        <v>205</v>
      </c>
      <c r="BR50" s="111">
        <f t="shared" si="95"/>
        <v>150</v>
      </c>
      <c r="BS50" s="111">
        <f t="shared" si="96"/>
        <v>150</v>
      </c>
      <c r="BT50" s="111">
        <f t="shared" si="97"/>
        <v>150</v>
      </c>
      <c r="BU50" s="111">
        <f t="shared" si="98"/>
        <v>150</v>
      </c>
      <c r="BV50" s="111">
        <f t="shared" si="99"/>
        <v>511</v>
      </c>
      <c r="BW50" s="111">
        <f t="shared" si="100"/>
        <v>216</v>
      </c>
      <c r="BX50" s="111">
        <f t="shared" si="101"/>
        <v>435</v>
      </c>
      <c r="BY50" s="111">
        <f t="shared" si="102"/>
        <v>291</v>
      </c>
      <c r="BZ50" s="111">
        <f t="shared" si="103"/>
        <v>21784</v>
      </c>
      <c r="CB50" s="117">
        <v>46</v>
      </c>
      <c r="CC50" s="117">
        <f t="shared" si="104"/>
        <v>389</v>
      </c>
      <c r="CD50" s="117">
        <f t="shared" si="105"/>
        <v>269</v>
      </c>
      <c r="CE50" s="117">
        <f t="shared" si="106"/>
        <v>197</v>
      </c>
      <c r="CF50" s="117">
        <f t="shared" si="107"/>
        <v>197</v>
      </c>
      <c r="CG50" s="117">
        <f t="shared" si="108"/>
        <v>197</v>
      </c>
      <c r="CH50" s="117">
        <f t="shared" si="109"/>
        <v>197</v>
      </c>
      <c r="CI50" s="117">
        <f t="shared" si="110"/>
        <v>671</v>
      </c>
      <c r="CJ50" s="117">
        <f t="shared" si="111"/>
        <v>284</v>
      </c>
      <c r="CK50" s="117">
        <f t="shared" si="112"/>
        <v>571</v>
      </c>
      <c r="CL50" s="117">
        <f t="shared" si="113"/>
        <v>382</v>
      </c>
      <c r="CM50" s="117">
        <f t="shared" si="114"/>
        <v>28592</v>
      </c>
    </row>
    <row r="51" ht="16.5" spans="1:91">
      <c r="A51" s="78">
        <v>47</v>
      </c>
      <c r="B51" s="78">
        <f t="shared" si="115"/>
        <v>94</v>
      </c>
      <c r="C51" s="86">
        <v>1.5</v>
      </c>
      <c r="D51" s="78">
        <f t="shared" si="16"/>
        <v>66</v>
      </c>
      <c r="E51" s="78">
        <f t="shared" si="17"/>
        <v>47</v>
      </c>
      <c r="F51" s="78">
        <f t="shared" si="18"/>
        <v>47</v>
      </c>
      <c r="G51" s="78">
        <f t="shared" si="19"/>
        <v>47</v>
      </c>
      <c r="H51" s="78">
        <f t="shared" si="20"/>
        <v>47</v>
      </c>
      <c r="I51" s="78">
        <f t="shared" si="21"/>
        <v>162</v>
      </c>
      <c r="J51" s="78">
        <f t="shared" si="22"/>
        <v>69</v>
      </c>
      <c r="K51" s="78">
        <f t="shared" si="23"/>
        <v>139</v>
      </c>
      <c r="L51" s="78">
        <f t="shared" si="24"/>
        <v>93</v>
      </c>
      <c r="M51" s="78">
        <f t="shared" si="25"/>
        <v>6956</v>
      </c>
      <c r="O51" s="87">
        <v>47</v>
      </c>
      <c r="P51" s="87">
        <f t="shared" si="26"/>
        <v>118</v>
      </c>
      <c r="Q51" s="87">
        <f t="shared" si="27"/>
        <v>83</v>
      </c>
      <c r="R51" s="87">
        <f t="shared" si="28"/>
        <v>59</v>
      </c>
      <c r="S51" s="87">
        <f t="shared" si="29"/>
        <v>59</v>
      </c>
      <c r="T51" s="87">
        <f t="shared" si="30"/>
        <v>59</v>
      </c>
      <c r="U51" s="87">
        <f t="shared" si="31"/>
        <v>59</v>
      </c>
      <c r="V51" s="87">
        <f t="shared" si="32"/>
        <v>203</v>
      </c>
      <c r="W51" s="87">
        <f t="shared" si="33"/>
        <v>86</v>
      </c>
      <c r="X51" s="87">
        <f t="shared" si="34"/>
        <v>174</v>
      </c>
      <c r="Y51" s="87">
        <f t="shared" si="35"/>
        <v>116</v>
      </c>
      <c r="Z51" s="87">
        <f t="shared" si="36"/>
        <v>8695</v>
      </c>
      <c r="AB51" s="93">
        <v>47</v>
      </c>
      <c r="AC51" s="93">
        <f t="shared" si="37"/>
        <v>146</v>
      </c>
      <c r="AD51" s="93">
        <f t="shared" si="38"/>
        <v>103</v>
      </c>
      <c r="AE51" s="93">
        <f t="shared" si="39"/>
        <v>73</v>
      </c>
      <c r="AF51" s="93">
        <f t="shared" si="40"/>
        <v>73</v>
      </c>
      <c r="AG51" s="93">
        <f t="shared" si="41"/>
        <v>73</v>
      </c>
      <c r="AH51" s="93">
        <f t="shared" si="42"/>
        <v>73</v>
      </c>
      <c r="AI51" s="93">
        <f t="shared" si="43"/>
        <v>252</v>
      </c>
      <c r="AJ51" s="93">
        <f t="shared" si="44"/>
        <v>107</v>
      </c>
      <c r="AK51" s="93">
        <f t="shared" si="45"/>
        <v>216</v>
      </c>
      <c r="AL51" s="93">
        <f t="shared" si="46"/>
        <v>144</v>
      </c>
      <c r="AM51" s="93">
        <f t="shared" si="47"/>
        <v>10782</v>
      </c>
      <c r="AO51" s="99">
        <v>47</v>
      </c>
      <c r="AP51" s="99">
        <f t="shared" si="48"/>
        <v>184</v>
      </c>
      <c r="AQ51" s="99">
        <f t="shared" si="49"/>
        <v>130</v>
      </c>
      <c r="AR51" s="99">
        <f t="shared" si="50"/>
        <v>92</v>
      </c>
      <c r="AS51" s="99">
        <f t="shared" si="51"/>
        <v>92</v>
      </c>
      <c r="AT51" s="99">
        <f t="shared" si="52"/>
        <v>92</v>
      </c>
      <c r="AU51" s="99">
        <f t="shared" si="53"/>
        <v>92</v>
      </c>
      <c r="AV51" s="99">
        <f t="shared" si="54"/>
        <v>317</v>
      </c>
      <c r="AW51" s="99">
        <f t="shared" si="55"/>
        <v>135</v>
      </c>
      <c r="AX51" s="99">
        <f t="shared" si="56"/>
        <v>272</v>
      </c>
      <c r="AY51" s="99">
        <f t="shared" si="57"/>
        <v>181</v>
      </c>
      <c r="AZ51" s="99">
        <f t="shared" si="58"/>
        <v>13564</v>
      </c>
      <c r="BB51" s="105">
        <v>47</v>
      </c>
      <c r="BC51" s="105">
        <f t="shared" si="59"/>
        <v>236</v>
      </c>
      <c r="BD51" s="105">
        <f t="shared" si="60"/>
        <v>167</v>
      </c>
      <c r="BE51" s="105">
        <f t="shared" si="61"/>
        <v>118</v>
      </c>
      <c r="BF51" s="105">
        <f t="shared" si="62"/>
        <v>118</v>
      </c>
      <c r="BG51" s="105">
        <f t="shared" si="63"/>
        <v>118</v>
      </c>
      <c r="BH51" s="105">
        <f t="shared" si="64"/>
        <v>118</v>
      </c>
      <c r="BI51" s="105">
        <f t="shared" si="65"/>
        <v>406</v>
      </c>
      <c r="BJ51" s="105">
        <f t="shared" si="66"/>
        <v>173</v>
      </c>
      <c r="BK51" s="105">
        <f t="shared" si="67"/>
        <v>349</v>
      </c>
      <c r="BL51" s="105">
        <f t="shared" si="68"/>
        <v>232</v>
      </c>
      <c r="BM51" s="105">
        <f t="shared" si="69"/>
        <v>17390</v>
      </c>
      <c r="BO51" s="111">
        <v>47</v>
      </c>
      <c r="BP51" s="111">
        <f t="shared" si="93"/>
        <v>302</v>
      </c>
      <c r="BQ51" s="111">
        <f t="shared" si="94"/>
        <v>214</v>
      </c>
      <c r="BR51" s="111">
        <f t="shared" si="95"/>
        <v>151</v>
      </c>
      <c r="BS51" s="111">
        <f t="shared" si="96"/>
        <v>151</v>
      </c>
      <c r="BT51" s="111">
        <f t="shared" si="97"/>
        <v>151</v>
      </c>
      <c r="BU51" s="111">
        <f t="shared" si="98"/>
        <v>151</v>
      </c>
      <c r="BV51" s="111">
        <f t="shared" si="99"/>
        <v>520</v>
      </c>
      <c r="BW51" s="111">
        <f t="shared" si="100"/>
        <v>221</v>
      </c>
      <c r="BX51" s="111">
        <f t="shared" si="101"/>
        <v>447</v>
      </c>
      <c r="BY51" s="111">
        <f t="shared" si="102"/>
        <v>297</v>
      </c>
      <c r="BZ51" s="111">
        <f t="shared" si="103"/>
        <v>22259</v>
      </c>
      <c r="CB51" s="117">
        <v>47</v>
      </c>
      <c r="CC51" s="117">
        <f t="shared" si="104"/>
        <v>396</v>
      </c>
      <c r="CD51" s="117">
        <f t="shared" si="105"/>
        <v>281</v>
      </c>
      <c r="CE51" s="117">
        <f t="shared" si="106"/>
        <v>198</v>
      </c>
      <c r="CF51" s="117">
        <f t="shared" si="107"/>
        <v>198</v>
      </c>
      <c r="CG51" s="117">
        <f t="shared" si="108"/>
        <v>198</v>
      </c>
      <c r="CH51" s="117">
        <f t="shared" si="109"/>
        <v>198</v>
      </c>
      <c r="CI51" s="117">
        <f t="shared" si="110"/>
        <v>683</v>
      </c>
      <c r="CJ51" s="117">
        <f t="shared" si="111"/>
        <v>290</v>
      </c>
      <c r="CK51" s="117">
        <f t="shared" si="112"/>
        <v>587</v>
      </c>
      <c r="CL51" s="117">
        <f t="shared" si="113"/>
        <v>390</v>
      </c>
      <c r="CM51" s="117">
        <f t="shared" si="114"/>
        <v>29215</v>
      </c>
    </row>
    <row r="52" ht="16.5" spans="1:91">
      <c r="A52" s="78">
        <v>48</v>
      </c>
      <c r="B52" s="78">
        <f t="shared" si="115"/>
        <v>96</v>
      </c>
      <c r="C52" s="86">
        <v>1.5</v>
      </c>
      <c r="D52" s="78">
        <f t="shared" si="16"/>
        <v>67</v>
      </c>
      <c r="E52" s="78">
        <f t="shared" si="17"/>
        <v>48</v>
      </c>
      <c r="F52" s="78">
        <f t="shared" si="18"/>
        <v>48</v>
      </c>
      <c r="G52" s="78">
        <f t="shared" si="19"/>
        <v>48</v>
      </c>
      <c r="H52" s="78">
        <f t="shared" si="20"/>
        <v>48</v>
      </c>
      <c r="I52" s="78">
        <f t="shared" si="21"/>
        <v>166</v>
      </c>
      <c r="J52" s="78">
        <f t="shared" si="22"/>
        <v>71</v>
      </c>
      <c r="K52" s="78">
        <f t="shared" si="23"/>
        <v>142</v>
      </c>
      <c r="L52" s="78">
        <f t="shared" si="24"/>
        <v>95</v>
      </c>
      <c r="M52" s="78">
        <f t="shared" si="25"/>
        <v>7104</v>
      </c>
      <c r="O52" s="87">
        <v>48</v>
      </c>
      <c r="P52" s="87">
        <f t="shared" si="26"/>
        <v>120</v>
      </c>
      <c r="Q52" s="87">
        <f t="shared" si="27"/>
        <v>84</v>
      </c>
      <c r="R52" s="87">
        <f t="shared" si="28"/>
        <v>60</v>
      </c>
      <c r="S52" s="87">
        <f t="shared" si="29"/>
        <v>60</v>
      </c>
      <c r="T52" s="87">
        <f t="shared" si="30"/>
        <v>60</v>
      </c>
      <c r="U52" s="87">
        <f t="shared" si="31"/>
        <v>60</v>
      </c>
      <c r="V52" s="87">
        <f t="shared" si="32"/>
        <v>208</v>
      </c>
      <c r="W52" s="87">
        <f t="shared" si="33"/>
        <v>89</v>
      </c>
      <c r="X52" s="87">
        <f t="shared" si="34"/>
        <v>178</v>
      </c>
      <c r="Y52" s="87">
        <f t="shared" si="35"/>
        <v>119</v>
      </c>
      <c r="Z52" s="87">
        <f t="shared" si="36"/>
        <v>8880</v>
      </c>
      <c r="AB52" s="93">
        <v>48</v>
      </c>
      <c r="AC52" s="93">
        <f t="shared" si="37"/>
        <v>149</v>
      </c>
      <c r="AD52" s="93">
        <f t="shared" si="38"/>
        <v>104</v>
      </c>
      <c r="AE52" s="93">
        <f t="shared" si="39"/>
        <v>74</v>
      </c>
      <c r="AF52" s="93">
        <f t="shared" si="40"/>
        <v>74</v>
      </c>
      <c r="AG52" s="93">
        <f t="shared" si="41"/>
        <v>74</v>
      </c>
      <c r="AH52" s="93">
        <f t="shared" si="42"/>
        <v>74</v>
      </c>
      <c r="AI52" s="93">
        <f t="shared" si="43"/>
        <v>258</v>
      </c>
      <c r="AJ52" s="93">
        <f t="shared" si="44"/>
        <v>110</v>
      </c>
      <c r="AK52" s="93">
        <f t="shared" si="45"/>
        <v>221</v>
      </c>
      <c r="AL52" s="93">
        <f t="shared" si="46"/>
        <v>148</v>
      </c>
      <c r="AM52" s="93">
        <f t="shared" si="47"/>
        <v>11011</v>
      </c>
      <c r="AO52" s="99">
        <v>48</v>
      </c>
      <c r="AP52" s="99">
        <f t="shared" si="48"/>
        <v>187</v>
      </c>
      <c r="AQ52" s="99">
        <f t="shared" si="49"/>
        <v>131</v>
      </c>
      <c r="AR52" s="99">
        <f t="shared" si="50"/>
        <v>93</v>
      </c>
      <c r="AS52" s="99">
        <f t="shared" si="51"/>
        <v>93</v>
      </c>
      <c r="AT52" s="99">
        <f t="shared" si="52"/>
        <v>93</v>
      </c>
      <c r="AU52" s="99">
        <f t="shared" si="53"/>
        <v>93</v>
      </c>
      <c r="AV52" s="99">
        <f t="shared" si="54"/>
        <v>325</v>
      </c>
      <c r="AW52" s="99">
        <f t="shared" si="55"/>
        <v>138</v>
      </c>
      <c r="AX52" s="99">
        <f t="shared" si="56"/>
        <v>278</v>
      </c>
      <c r="AY52" s="99">
        <f t="shared" si="57"/>
        <v>186</v>
      </c>
      <c r="AZ52" s="99">
        <f t="shared" si="58"/>
        <v>13853</v>
      </c>
      <c r="BB52" s="105">
        <v>48</v>
      </c>
      <c r="BC52" s="105">
        <f t="shared" si="59"/>
        <v>240</v>
      </c>
      <c r="BD52" s="105">
        <f t="shared" si="60"/>
        <v>168</v>
      </c>
      <c r="BE52" s="105">
        <f t="shared" si="61"/>
        <v>119</v>
      </c>
      <c r="BF52" s="105">
        <f t="shared" si="62"/>
        <v>119</v>
      </c>
      <c r="BG52" s="105">
        <f t="shared" si="63"/>
        <v>119</v>
      </c>
      <c r="BH52" s="105">
        <f t="shared" si="64"/>
        <v>119</v>
      </c>
      <c r="BI52" s="105">
        <f t="shared" si="65"/>
        <v>417</v>
      </c>
      <c r="BJ52" s="105">
        <f t="shared" si="66"/>
        <v>177</v>
      </c>
      <c r="BK52" s="105">
        <f t="shared" si="67"/>
        <v>356</v>
      </c>
      <c r="BL52" s="105">
        <f t="shared" si="68"/>
        <v>238</v>
      </c>
      <c r="BM52" s="105">
        <f t="shared" si="69"/>
        <v>17760</v>
      </c>
      <c r="BO52" s="111">
        <v>48</v>
      </c>
      <c r="BP52" s="111">
        <f t="shared" si="93"/>
        <v>307</v>
      </c>
      <c r="BQ52" s="111">
        <f t="shared" si="94"/>
        <v>215</v>
      </c>
      <c r="BR52" s="111">
        <f t="shared" si="95"/>
        <v>152</v>
      </c>
      <c r="BS52" s="111">
        <f t="shared" si="96"/>
        <v>152</v>
      </c>
      <c r="BT52" s="111">
        <f t="shared" si="97"/>
        <v>152</v>
      </c>
      <c r="BU52" s="111">
        <f t="shared" si="98"/>
        <v>152</v>
      </c>
      <c r="BV52" s="111">
        <f t="shared" si="99"/>
        <v>534</v>
      </c>
      <c r="BW52" s="111">
        <f t="shared" si="100"/>
        <v>227</v>
      </c>
      <c r="BX52" s="111">
        <f t="shared" si="101"/>
        <v>456</v>
      </c>
      <c r="BY52" s="111">
        <f t="shared" si="102"/>
        <v>305</v>
      </c>
      <c r="BZ52" s="111">
        <f t="shared" si="103"/>
        <v>22733</v>
      </c>
      <c r="CB52" s="117">
        <v>48</v>
      </c>
      <c r="CC52" s="117">
        <f t="shared" si="104"/>
        <v>403</v>
      </c>
      <c r="CD52" s="117">
        <f t="shared" si="105"/>
        <v>282</v>
      </c>
      <c r="CE52" s="117">
        <f t="shared" si="106"/>
        <v>200</v>
      </c>
      <c r="CF52" s="117">
        <f t="shared" si="107"/>
        <v>200</v>
      </c>
      <c r="CG52" s="117">
        <f t="shared" si="108"/>
        <v>200</v>
      </c>
      <c r="CH52" s="117">
        <f t="shared" si="109"/>
        <v>200</v>
      </c>
      <c r="CI52" s="117">
        <f t="shared" si="110"/>
        <v>701</v>
      </c>
      <c r="CJ52" s="117">
        <f t="shared" si="111"/>
        <v>298</v>
      </c>
      <c r="CK52" s="117">
        <f t="shared" si="112"/>
        <v>599</v>
      </c>
      <c r="CL52" s="117">
        <f t="shared" si="113"/>
        <v>400</v>
      </c>
      <c r="CM52" s="117">
        <f t="shared" si="114"/>
        <v>29837</v>
      </c>
    </row>
    <row r="53" ht="16.5" spans="1:91">
      <c r="A53" s="78">
        <v>49</v>
      </c>
      <c r="B53" s="78">
        <f t="shared" si="115"/>
        <v>98</v>
      </c>
      <c r="C53" s="86">
        <v>1.5</v>
      </c>
      <c r="D53" s="78">
        <f t="shared" si="16"/>
        <v>69</v>
      </c>
      <c r="E53" s="78">
        <f t="shared" si="17"/>
        <v>49</v>
      </c>
      <c r="F53" s="78">
        <f t="shared" si="18"/>
        <v>49</v>
      </c>
      <c r="G53" s="78">
        <f t="shared" si="19"/>
        <v>49</v>
      </c>
      <c r="H53" s="78">
        <f t="shared" si="20"/>
        <v>49</v>
      </c>
      <c r="I53" s="78">
        <f t="shared" si="21"/>
        <v>169</v>
      </c>
      <c r="J53" s="78">
        <f t="shared" si="22"/>
        <v>72</v>
      </c>
      <c r="K53" s="78">
        <f t="shared" si="23"/>
        <v>145</v>
      </c>
      <c r="L53" s="78">
        <f t="shared" si="24"/>
        <v>97</v>
      </c>
      <c r="M53" s="78">
        <f t="shared" si="25"/>
        <v>7252</v>
      </c>
      <c r="O53" s="87">
        <v>49</v>
      </c>
      <c r="P53" s="87">
        <f t="shared" si="26"/>
        <v>123</v>
      </c>
      <c r="Q53" s="87">
        <f t="shared" si="27"/>
        <v>86</v>
      </c>
      <c r="R53" s="87">
        <f t="shared" si="28"/>
        <v>61</v>
      </c>
      <c r="S53" s="87">
        <f t="shared" si="29"/>
        <v>61</v>
      </c>
      <c r="T53" s="87">
        <f t="shared" si="30"/>
        <v>61</v>
      </c>
      <c r="U53" s="87">
        <f t="shared" si="31"/>
        <v>61</v>
      </c>
      <c r="V53" s="87">
        <f t="shared" si="32"/>
        <v>211</v>
      </c>
      <c r="W53" s="87">
        <f t="shared" si="33"/>
        <v>90</v>
      </c>
      <c r="X53" s="87">
        <f t="shared" si="34"/>
        <v>181</v>
      </c>
      <c r="Y53" s="87">
        <f t="shared" si="35"/>
        <v>121</v>
      </c>
      <c r="Z53" s="87">
        <f t="shared" si="36"/>
        <v>9065</v>
      </c>
      <c r="AB53" s="93">
        <v>49</v>
      </c>
      <c r="AC53" s="93">
        <f t="shared" si="37"/>
        <v>153</v>
      </c>
      <c r="AD53" s="93">
        <f t="shared" si="38"/>
        <v>107</v>
      </c>
      <c r="AE53" s="93">
        <f t="shared" si="39"/>
        <v>76</v>
      </c>
      <c r="AF53" s="93">
        <f t="shared" si="40"/>
        <v>76</v>
      </c>
      <c r="AG53" s="93">
        <f t="shared" si="41"/>
        <v>76</v>
      </c>
      <c r="AH53" s="93">
        <f t="shared" si="42"/>
        <v>76</v>
      </c>
      <c r="AI53" s="93">
        <f t="shared" si="43"/>
        <v>262</v>
      </c>
      <c r="AJ53" s="93">
        <f t="shared" si="44"/>
        <v>112</v>
      </c>
      <c r="AK53" s="93">
        <f t="shared" si="45"/>
        <v>224</v>
      </c>
      <c r="AL53" s="93">
        <f t="shared" si="46"/>
        <v>150</v>
      </c>
      <c r="AM53" s="93">
        <f t="shared" si="47"/>
        <v>11241</v>
      </c>
      <c r="AO53" s="99">
        <v>49</v>
      </c>
      <c r="AP53" s="99">
        <f t="shared" si="48"/>
        <v>192</v>
      </c>
      <c r="AQ53" s="99">
        <f t="shared" si="49"/>
        <v>135</v>
      </c>
      <c r="AR53" s="99">
        <f t="shared" si="50"/>
        <v>96</v>
      </c>
      <c r="AS53" s="99">
        <f t="shared" si="51"/>
        <v>96</v>
      </c>
      <c r="AT53" s="99">
        <f t="shared" si="52"/>
        <v>96</v>
      </c>
      <c r="AU53" s="99">
        <f t="shared" si="53"/>
        <v>96</v>
      </c>
      <c r="AV53" s="99">
        <f t="shared" si="54"/>
        <v>330</v>
      </c>
      <c r="AW53" s="99">
        <f t="shared" si="55"/>
        <v>141</v>
      </c>
      <c r="AX53" s="99">
        <f t="shared" si="56"/>
        <v>282</v>
      </c>
      <c r="AY53" s="99">
        <f t="shared" si="57"/>
        <v>189</v>
      </c>
      <c r="AZ53" s="99">
        <f t="shared" si="58"/>
        <v>14142</v>
      </c>
      <c r="BB53" s="105">
        <v>49</v>
      </c>
      <c r="BC53" s="105">
        <f t="shared" si="59"/>
        <v>246</v>
      </c>
      <c r="BD53" s="105">
        <f t="shared" si="60"/>
        <v>173</v>
      </c>
      <c r="BE53" s="105">
        <f t="shared" si="61"/>
        <v>123</v>
      </c>
      <c r="BF53" s="105">
        <f t="shared" si="62"/>
        <v>123</v>
      </c>
      <c r="BG53" s="105">
        <f t="shared" si="63"/>
        <v>123</v>
      </c>
      <c r="BH53" s="105">
        <f t="shared" si="64"/>
        <v>123</v>
      </c>
      <c r="BI53" s="105">
        <f t="shared" si="65"/>
        <v>423</v>
      </c>
      <c r="BJ53" s="105">
        <f t="shared" si="66"/>
        <v>181</v>
      </c>
      <c r="BK53" s="105">
        <f t="shared" si="67"/>
        <v>362</v>
      </c>
      <c r="BL53" s="105">
        <f t="shared" si="68"/>
        <v>242</v>
      </c>
      <c r="BM53" s="105">
        <f t="shared" si="69"/>
        <v>18131</v>
      </c>
      <c r="BO53" s="111">
        <v>49</v>
      </c>
      <c r="BP53" s="111">
        <f t="shared" si="93"/>
        <v>315</v>
      </c>
      <c r="BQ53" s="111">
        <f t="shared" si="94"/>
        <v>221</v>
      </c>
      <c r="BR53" s="111">
        <f t="shared" si="95"/>
        <v>157</v>
      </c>
      <c r="BS53" s="111">
        <f t="shared" si="96"/>
        <v>157</v>
      </c>
      <c r="BT53" s="111">
        <f t="shared" si="97"/>
        <v>157</v>
      </c>
      <c r="BU53" s="111">
        <f t="shared" si="98"/>
        <v>157</v>
      </c>
      <c r="BV53" s="111">
        <f t="shared" si="99"/>
        <v>541</v>
      </c>
      <c r="BW53" s="111">
        <f t="shared" si="100"/>
        <v>232</v>
      </c>
      <c r="BX53" s="111">
        <f t="shared" si="101"/>
        <v>463</v>
      </c>
      <c r="BY53" s="111">
        <f t="shared" si="102"/>
        <v>310</v>
      </c>
      <c r="BZ53" s="111">
        <f t="shared" si="103"/>
        <v>23208</v>
      </c>
      <c r="CB53" s="117">
        <v>49</v>
      </c>
      <c r="CC53" s="117">
        <f t="shared" si="104"/>
        <v>413</v>
      </c>
      <c r="CD53" s="117">
        <f t="shared" si="105"/>
        <v>290</v>
      </c>
      <c r="CE53" s="117">
        <f t="shared" si="106"/>
        <v>206</v>
      </c>
      <c r="CF53" s="117">
        <f t="shared" si="107"/>
        <v>206</v>
      </c>
      <c r="CG53" s="117">
        <f t="shared" si="108"/>
        <v>206</v>
      </c>
      <c r="CH53" s="117">
        <f t="shared" si="109"/>
        <v>206</v>
      </c>
      <c r="CI53" s="117">
        <f t="shared" si="110"/>
        <v>710</v>
      </c>
      <c r="CJ53" s="117">
        <f t="shared" si="111"/>
        <v>305</v>
      </c>
      <c r="CK53" s="117">
        <f t="shared" si="112"/>
        <v>608</v>
      </c>
      <c r="CL53" s="117">
        <f t="shared" si="113"/>
        <v>407</v>
      </c>
      <c r="CM53" s="117">
        <f t="shared" si="114"/>
        <v>30461</v>
      </c>
    </row>
    <row r="54" ht="16.5" spans="1:91">
      <c r="A54" s="78">
        <v>50</v>
      </c>
      <c r="B54" s="78">
        <f t="shared" si="115"/>
        <v>100</v>
      </c>
      <c r="C54" s="86">
        <v>1.5</v>
      </c>
      <c r="D54" s="78">
        <f t="shared" si="16"/>
        <v>70</v>
      </c>
      <c r="E54" s="78">
        <f t="shared" si="17"/>
        <v>50</v>
      </c>
      <c r="F54" s="78">
        <f t="shared" si="18"/>
        <v>50</v>
      </c>
      <c r="G54" s="78">
        <f t="shared" si="19"/>
        <v>50</v>
      </c>
      <c r="H54" s="78">
        <f t="shared" si="20"/>
        <v>50</v>
      </c>
      <c r="I54" s="78">
        <f t="shared" si="21"/>
        <v>173</v>
      </c>
      <c r="J54" s="78">
        <f t="shared" si="22"/>
        <v>74</v>
      </c>
      <c r="K54" s="78">
        <f t="shared" si="23"/>
        <v>148</v>
      </c>
      <c r="L54" s="78">
        <f t="shared" si="24"/>
        <v>99</v>
      </c>
      <c r="M54" s="78">
        <f t="shared" si="25"/>
        <v>7400</v>
      </c>
      <c r="O54" s="87">
        <v>50</v>
      </c>
      <c r="P54" s="87">
        <f t="shared" si="26"/>
        <v>125</v>
      </c>
      <c r="Q54" s="87">
        <f t="shared" si="27"/>
        <v>88</v>
      </c>
      <c r="R54" s="87">
        <f t="shared" si="28"/>
        <v>63</v>
      </c>
      <c r="S54" s="87">
        <f t="shared" si="29"/>
        <v>63</v>
      </c>
      <c r="T54" s="87">
        <f t="shared" si="30"/>
        <v>63</v>
      </c>
      <c r="U54" s="87">
        <f t="shared" si="31"/>
        <v>63</v>
      </c>
      <c r="V54" s="87">
        <f t="shared" si="32"/>
        <v>216</v>
      </c>
      <c r="W54" s="87">
        <f t="shared" si="33"/>
        <v>93</v>
      </c>
      <c r="X54" s="87">
        <f t="shared" si="34"/>
        <v>185</v>
      </c>
      <c r="Y54" s="87">
        <f t="shared" si="35"/>
        <v>124</v>
      </c>
      <c r="Z54" s="87">
        <f t="shared" si="36"/>
        <v>9250</v>
      </c>
      <c r="AB54" s="93">
        <v>50</v>
      </c>
      <c r="AC54" s="93">
        <f t="shared" si="37"/>
        <v>155</v>
      </c>
      <c r="AD54" s="93">
        <f t="shared" si="38"/>
        <v>109</v>
      </c>
      <c r="AE54" s="93">
        <f t="shared" si="39"/>
        <v>78</v>
      </c>
      <c r="AF54" s="93">
        <f t="shared" si="40"/>
        <v>78</v>
      </c>
      <c r="AG54" s="93">
        <f t="shared" si="41"/>
        <v>78</v>
      </c>
      <c r="AH54" s="93">
        <f t="shared" si="42"/>
        <v>78</v>
      </c>
      <c r="AI54" s="93">
        <f t="shared" si="43"/>
        <v>268</v>
      </c>
      <c r="AJ54" s="93">
        <f t="shared" si="44"/>
        <v>115</v>
      </c>
      <c r="AK54" s="93">
        <f t="shared" si="45"/>
        <v>229</v>
      </c>
      <c r="AL54" s="93">
        <f t="shared" si="46"/>
        <v>154</v>
      </c>
      <c r="AM54" s="93">
        <f t="shared" si="47"/>
        <v>11470</v>
      </c>
      <c r="AO54" s="99">
        <v>50</v>
      </c>
      <c r="AP54" s="99">
        <f t="shared" si="48"/>
        <v>195</v>
      </c>
      <c r="AQ54" s="99">
        <f t="shared" si="49"/>
        <v>137</v>
      </c>
      <c r="AR54" s="99">
        <f t="shared" si="50"/>
        <v>98</v>
      </c>
      <c r="AS54" s="99">
        <f t="shared" si="51"/>
        <v>98</v>
      </c>
      <c r="AT54" s="99">
        <f t="shared" si="52"/>
        <v>98</v>
      </c>
      <c r="AU54" s="99">
        <f t="shared" si="53"/>
        <v>98</v>
      </c>
      <c r="AV54" s="99">
        <f t="shared" si="54"/>
        <v>337</v>
      </c>
      <c r="AW54" s="99">
        <f t="shared" si="55"/>
        <v>145</v>
      </c>
      <c r="AX54" s="99">
        <f t="shared" si="56"/>
        <v>288</v>
      </c>
      <c r="AY54" s="99">
        <f t="shared" si="57"/>
        <v>194</v>
      </c>
      <c r="AZ54" s="99">
        <f t="shared" si="58"/>
        <v>14430</v>
      </c>
      <c r="BB54" s="105">
        <v>50</v>
      </c>
      <c r="BC54" s="105">
        <f t="shared" si="59"/>
        <v>250</v>
      </c>
      <c r="BD54" s="105">
        <f t="shared" si="60"/>
        <v>176</v>
      </c>
      <c r="BE54" s="105">
        <f t="shared" si="61"/>
        <v>126</v>
      </c>
      <c r="BF54" s="105">
        <f t="shared" si="62"/>
        <v>126</v>
      </c>
      <c r="BG54" s="105">
        <f t="shared" si="63"/>
        <v>126</v>
      </c>
      <c r="BH54" s="105">
        <f t="shared" si="64"/>
        <v>126</v>
      </c>
      <c r="BI54" s="105">
        <f t="shared" si="65"/>
        <v>432</v>
      </c>
      <c r="BJ54" s="105">
        <f t="shared" si="66"/>
        <v>186</v>
      </c>
      <c r="BK54" s="105">
        <f t="shared" si="67"/>
        <v>369</v>
      </c>
      <c r="BL54" s="105">
        <f t="shared" si="68"/>
        <v>249</v>
      </c>
      <c r="BM54" s="105">
        <f t="shared" si="69"/>
        <v>18500</v>
      </c>
      <c r="BO54" s="111">
        <v>50</v>
      </c>
      <c r="BP54" s="111">
        <f t="shared" si="93"/>
        <v>320</v>
      </c>
      <c r="BQ54" s="111">
        <f t="shared" si="94"/>
        <v>225</v>
      </c>
      <c r="BR54" s="111">
        <f t="shared" si="95"/>
        <v>161</v>
      </c>
      <c r="BS54" s="111">
        <f t="shared" si="96"/>
        <v>161</v>
      </c>
      <c r="BT54" s="111">
        <f t="shared" si="97"/>
        <v>161</v>
      </c>
      <c r="BU54" s="111">
        <f t="shared" si="98"/>
        <v>161</v>
      </c>
      <c r="BV54" s="111">
        <f t="shared" si="99"/>
        <v>553</v>
      </c>
      <c r="BW54" s="111">
        <f t="shared" si="100"/>
        <v>238</v>
      </c>
      <c r="BX54" s="111">
        <f t="shared" si="101"/>
        <v>472</v>
      </c>
      <c r="BY54" s="111">
        <f t="shared" si="102"/>
        <v>319</v>
      </c>
      <c r="BZ54" s="111">
        <f t="shared" si="103"/>
        <v>23680</v>
      </c>
      <c r="CB54" s="117">
        <v>50</v>
      </c>
      <c r="CC54" s="117">
        <f t="shared" si="104"/>
        <v>420</v>
      </c>
      <c r="CD54" s="117">
        <f t="shared" si="105"/>
        <v>295</v>
      </c>
      <c r="CE54" s="117">
        <f t="shared" si="106"/>
        <v>211</v>
      </c>
      <c r="CF54" s="117">
        <f t="shared" si="107"/>
        <v>211</v>
      </c>
      <c r="CG54" s="117">
        <f t="shared" si="108"/>
        <v>211</v>
      </c>
      <c r="CH54" s="117">
        <f t="shared" si="109"/>
        <v>211</v>
      </c>
      <c r="CI54" s="117">
        <f t="shared" si="110"/>
        <v>726</v>
      </c>
      <c r="CJ54" s="117">
        <f t="shared" si="111"/>
        <v>312</v>
      </c>
      <c r="CK54" s="117">
        <f t="shared" si="112"/>
        <v>620</v>
      </c>
      <c r="CL54" s="117">
        <f t="shared" si="113"/>
        <v>419</v>
      </c>
      <c r="CM54" s="117">
        <f t="shared" si="114"/>
        <v>31080</v>
      </c>
    </row>
    <row r="55" ht="16.5" spans="1:91">
      <c r="A55" s="78">
        <v>51</v>
      </c>
      <c r="B55" s="78">
        <f t="shared" si="115"/>
        <v>102</v>
      </c>
      <c r="C55" s="86">
        <v>1.5</v>
      </c>
      <c r="D55" s="78">
        <f t="shared" si="16"/>
        <v>71</v>
      </c>
      <c r="E55" s="78">
        <f t="shared" si="17"/>
        <v>51</v>
      </c>
      <c r="F55" s="78">
        <f t="shared" si="18"/>
        <v>51</v>
      </c>
      <c r="G55" s="78">
        <f t="shared" si="19"/>
        <v>51</v>
      </c>
      <c r="H55" s="78">
        <f t="shared" si="20"/>
        <v>51</v>
      </c>
      <c r="I55" s="78">
        <f t="shared" si="21"/>
        <v>176</v>
      </c>
      <c r="J55" s="78">
        <f t="shared" si="22"/>
        <v>75</v>
      </c>
      <c r="K55" s="78">
        <f t="shared" si="23"/>
        <v>151</v>
      </c>
      <c r="L55" s="78">
        <f t="shared" si="24"/>
        <v>101</v>
      </c>
      <c r="M55" s="78">
        <f t="shared" si="25"/>
        <v>7548</v>
      </c>
      <c r="O55" s="87">
        <v>51</v>
      </c>
      <c r="P55" s="87">
        <f t="shared" si="26"/>
        <v>128</v>
      </c>
      <c r="Q55" s="87">
        <f t="shared" si="27"/>
        <v>89</v>
      </c>
      <c r="R55" s="87">
        <f t="shared" si="28"/>
        <v>64</v>
      </c>
      <c r="S55" s="87">
        <f t="shared" si="29"/>
        <v>64</v>
      </c>
      <c r="T55" s="87">
        <f t="shared" si="30"/>
        <v>64</v>
      </c>
      <c r="U55" s="87">
        <f t="shared" si="31"/>
        <v>64</v>
      </c>
      <c r="V55" s="87">
        <f t="shared" si="32"/>
        <v>220</v>
      </c>
      <c r="W55" s="87">
        <f t="shared" si="33"/>
        <v>94</v>
      </c>
      <c r="X55" s="87">
        <f t="shared" si="34"/>
        <v>189</v>
      </c>
      <c r="Y55" s="87">
        <f t="shared" si="35"/>
        <v>126</v>
      </c>
      <c r="Z55" s="87">
        <f t="shared" si="36"/>
        <v>9435</v>
      </c>
      <c r="AB55" s="93">
        <v>51</v>
      </c>
      <c r="AC55" s="93">
        <f t="shared" si="37"/>
        <v>159</v>
      </c>
      <c r="AD55" s="93">
        <f t="shared" si="38"/>
        <v>110</v>
      </c>
      <c r="AE55" s="93">
        <f t="shared" si="39"/>
        <v>79</v>
      </c>
      <c r="AF55" s="93">
        <f t="shared" si="40"/>
        <v>79</v>
      </c>
      <c r="AG55" s="93">
        <f t="shared" si="41"/>
        <v>79</v>
      </c>
      <c r="AH55" s="93">
        <f t="shared" si="42"/>
        <v>79</v>
      </c>
      <c r="AI55" s="93">
        <f t="shared" si="43"/>
        <v>273</v>
      </c>
      <c r="AJ55" s="93">
        <f t="shared" si="44"/>
        <v>117</v>
      </c>
      <c r="AK55" s="93">
        <f t="shared" si="45"/>
        <v>234</v>
      </c>
      <c r="AL55" s="93">
        <f t="shared" si="46"/>
        <v>156</v>
      </c>
      <c r="AM55" s="93">
        <f t="shared" si="47"/>
        <v>11699</v>
      </c>
      <c r="AO55" s="99">
        <v>51</v>
      </c>
      <c r="AP55" s="99">
        <f t="shared" si="48"/>
        <v>200</v>
      </c>
      <c r="AQ55" s="99">
        <f t="shared" si="49"/>
        <v>138</v>
      </c>
      <c r="AR55" s="99">
        <f t="shared" si="50"/>
        <v>99</v>
      </c>
      <c r="AS55" s="99">
        <f t="shared" si="51"/>
        <v>99</v>
      </c>
      <c r="AT55" s="99">
        <f t="shared" si="52"/>
        <v>99</v>
      </c>
      <c r="AU55" s="99">
        <f t="shared" si="53"/>
        <v>99</v>
      </c>
      <c r="AV55" s="99">
        <f t="shared" si="54"/>
        <v>343</v>
      </c>
      <c r="AW55" s="99">
        <f t="shared" si="55"/>
        <v>147</v>
      </c>
      <c r="AX55" s="99">
        <f t="shared" si="56"/>
        <v>294</v>
      </c>
      <c r="AY55" s="99">
        <f t="shared" si="57"/>
        <v>196</v>
      </c>
      <c r="AZ55" s="99">
        <f t="shared" si="58"/>
        <v>14718</v>
      </c>
      <c r="BB55" s="105">
        <v>51</v>
      </c>
      <c r="BC55" s="105">
        <f t="shared" si="59"/>
        <v>256</v>
      </c>
      <c r="BD55" s="105">
        <f t="shared" si="60"/>
        <v>177</v>
      </c>
      <c r="BE55" s="105">
        <f t="shared" si="61"/>
        <v>127</v>
      </c>
      <c r="BF55" s="105">
        <f t="shared" si="62"/>
        <v>127</v>
      </c>
      <c r="BG55" s="105">
        <f t="shared" si="63"/>
        <v>127</v>
      </c>
      <c r="BH55" s="105">
        <f t="shared" si="64"/>
        <v>127</v>
      </c>
      <c r="BI55" s="105">
        <f t="shared" si="65"/>
        <v>440</v>
      </c>
      <c r="BJ55" s="105">
        <f t="shared" si="66"/>
        <v>188</v>
      </c>
      <c r="BK55" s="105">
        <f t="shared" si="67"/>
        <v>377</v>
      </c>
      <c r="BL55" s="105">
        <f t="shared" si="68"/>
        <v>251</v>
      </c>
      <c r="BM55" s="105">
        <f t="shared" si="69"/>
        <v>18869</v>
      </c>
      <c r="BO55" s="111">
        <v>51</v>
      </c>
      <c r="BP55" s="111">
        <f t="shared" si="93"/>
        <v>328</v>
      </c>
      <c r="BQ55" s="111">
        <f t="shared" si="94"/>
        <v>227</v>
      </c>
      <c r="BR55" s="111">
        <f t="shared" si="95"/>
        <v>163</v>
      </c>
      <c r="BS55" s="111">
        <f t="shared" si="96"/>
        <v>163</v>
      </c>
      <c r="BT55" s="111">
        <f t="shared" si="97"/>
        <v>163</v>
      </c>
      <c r="BU55" s="111">
        <f t="shared" si="98"/>
        <v>163</v>
      </c>
      <c r="BV55" s="111">
        <f t="shared" si="99"/>
        <v>563</v>
      </c>
      <c r="BW55" s="111">
        <f t="shared" si="100"/>
        <v>241</v>
      </c>
      <c r="BX55" s="111">
        <f t="shared" si="101"/>
        <v>483</v>
      </c>
      <c r="BY55" s="111">
        <f t="shared" si="102"/>
        <v>321</v>
      </c>
      <c r="BZ55" s="111">
        <f t="shared" si="103"/>
        <v>24152</v>
      </c>
      <c r="CB55" s="117">
        <v>51</v>
      </c>
      <c r="CC55" s="117">
        <f t="shared" si="104"/>
        <v>431</v>
      </c>
      <c r="CD55" s="117">
        <f t="shared" si="105"/>
        <v>298</v>
      </c>
      <c r="CE55" s="117">
        <f t="shared" si="106"/>
        <v>214</v>
      </c>
      <c r="CF55" s="117">
        <f t="shared" si="107"/>
        <v>214</v>
      </c>
      <c r="CG55" s="117">
        <f t="shared" si="108"/>
        <v>214</v>
      </c>
      <c r="CH55" s="117">
        <f t="shared" si="109"/>
        <v>214</v>
      </c>
      <c r="CI55" s="117">
        <f t="shared" si="110"/>
        <v>739</v>
      </c>
      <c r="CJ55" s="117">
        <f t="shared" si="111"/>
        <v>316</v>
      </c>
      <c r="CK55" s="117">
        <f t="shared" si="112"/>
        <v>634</v>
      </c>
      <c r="CL55" s="117">
        <f t="shared" si="113"/>
        <v>421</v>
      </c>
      <c r="CM55" s="117">
        <f t="shared" si="114"/>
        <v>31700</v>
      </c>
    </row>
    <row r="56" ht="16.5" spans="1:91">
      <c r="A56" s="78">
        <v>52</v>
      </c>
      <c r="B56" s="78">
        <f t="shared" si="115"/>
        <v>104</v>
      </c>
      <c r="C56" s="86">
        <v>1.5</v>
      </c>
      <c r="D56" s="78">
        <f t="shared" si="16"/>
        <v>73</v>
      </c>
      <c r="E56" s="78">
        <f t="shared" si="17"/>
        <v>52</v>
      </c>
      <c r="F56" s="78">
        <f t="shared" si="18"/>
        <v>52</v>
      </c>
      <c r="G56" s="78">
        <f t="shared" si="19"/>
        <v>52</v>
      </c>
      <c r="H56" s="78">
        <f t="shared" si="20"/>
        <v>52</v>
      </c>
      <c r="I56" s="78">
        <f t="shared" si="21"/>
        <v>180</v>
      </c>
      <c r="J56" s="78">
        <f t="shared" si="22"/>
        <v>77</v>
      </c>
      <c r="K56" s="78">
        <f t="shared" si="23"/>
        <v>154</v>
      </c>
      <c r="L56" s="78">
        <f t="shared" si="24"/>
        <v>103</v>
      </c>
      <c r="M56" s="78">
        <f t="shared" si="25"/>
        <v>7696</v>
      </c>
      <c r="O56" s="87">
        <v>52</v>
      </c>
      <c r="P56" s="87">
        <f t="shared" si="26"/>
        <v>130</v>
      </c>
      <c r="Q56" s="87">
        <f t="shared" si="27"/>
        <v>91</v>
      </c>
      <c r="R56" s="87">
        <f t="shared" si="28"/>
        <v>65</v>
      </c>
      <c r="S56" s="87">
        <f t="shared" si="29"/>
        <v>65</v>
      </c>
      <c r="T56" s="87">
        <f t="shared" si="30"/>
        <v>65</v>
      </c>
      <c r="U56" s="87">
        <f t="shared" si="31"/>
        <v>65</v>
      </c>
      <c r="V56" s="87">
        <f t="shared" si="32"/>
        <v>225</v>
      </c>
      <c r="W56" s="87">
        <f t="shared" si="33"/>
        <v>96</v>
      </c>
      <c r="X56" s="87">
        <f t="shared" si="34"/>
        <v>193</v>
      </c>
      <c r="Y56" s="87">
        <f t="shared" si="35"/>
        <v>129</v>
      </c>
      <c r="Z56" s="87">
        <f t="shared" si="36"/>
        <v>9620</v>
      </c>
      <c r="AB56" s="93">
        <v>52</v>
      </c>
      <c r="AC56" s="93">
        <f t="shared" si="37"/>
        <v>161</v>
      </c>
      <c r="AD56" s="93">
        <f t="shared" si="38"/>
        <v>113</v>
      </c>
      <c r="AE56" s="93">
        <f t="shared" si="39"/>
        <v>81</v>
      </c>
      <c r="AF56" s="93">
        <f t="shared" si="40"/>
        <v>81</v>
      </c>
      <c r="AG56" s="93">
        <f t="shared" si="41"/>
        <v>81</v>
      </c>
      <c r="AH56" s="93">
        <f t="shared" si="42"/>
        <v>81</v>
      </c>
      <c r="AI56" s="93">
        <f t="shared" si="43"/>
        <v>279</v>
      </c>
      <c r="AJ56" s="93">
        <f t="shared" si="44"/>
        <v>119</v>
      </c>
      <c r="AK56" s="93">
        <f t="shared" si="45"/>
        <v>239</v>
      </c>
      <c r="AL56" s="93">
        <f t="shared" si="46"/>
        <v>160</v>
      </c>
      <c r="AM56" s="93">
        <f t="shared" si="47"/>
        <v>11929</v>
      </c>
      <c r="AO56" s="99">
        <v>52</v>
      </c>
      <c r="AP56" s="99">
        <f t="shared" si="48"/>
        <v>203</v>
      </c>
      <c r="AQ56" s="99">
        <f t="shared" si="49"/>
        <v>142</v>
      </c>
      <c r="AR56" s="99">
        <f t="shared" si="50"/>
        <v>102</v>
      </c>
      <c r="AS56" s="99">
        <f t="shared" si="51"/>
        <v>102</v>
      </c>
      <c r="AT56" s="99">
        <f t="shared" si="52"/>
        <v>102</v>
      </c>
      <c r="AU56" s="99">
        <f t="shared" si="53"/>
        <v>102</v>
      </c>
      <c r="AV56" s="99">
        <f t="shared" si="54"/>
        <v>351</v>
      </c>
      <c r="AW56" s="99">
        <f t="shared" si="55"/>
        <v>150</v>
      </c>
      <c r="AX56" s="99">
        <f t="shared" si="56"/>
        <v>301</v>
      </c>
      <c r="AY56" s="99">
        <f t="shared" si="57"/>
        <v>201</v>
      </c>
      <c r="AZ56" s="99">
        <f t="shared" si="58"/>
        <v>15007</v>
      </c>
      <c r="BB56" s="105">
        <v>52</v>
      </c>
      <c r="BC56" s="105">
        <f t="shared" si="59"/>
        <v>260</v>
      </c>
      <c r="BD56" s="105">
        <f t="shared" si="60"/>
        <v>182</v>
      </c>
      <c r="BE56" s="105">
        <f t="shared" si="61"/>
        <v>131</v>
      </c>
      <c r="BF56" s="105">
        <f t="shared" si="62"/>
        <v>131</v>
      </c>
      <c r="BG56" s="105">
        <f t="shared" si="63"/>
        <v>131</v>
      </c>
      <c r="BH56" s="105">
        <f t="shared" si="64"/>
        <v>131</v>
      </c>
      <c r="BI56" s="105">
        <f t="shared" si="65"/>
        <v>450</v>
      </c>
      <c r="BJ56" s="105">
        <f t="shared" si="66"/>
        <v>192</v>
      </c>
      <c r="BK56" s="105">
        <f t="shared" si="67"/>
        <v>386</v>
      </c>
      <c r="BL56" s="105">
        <f t="shared" si="68"/>
        <v>258</v>
      </c>
      <c r="BM56" s="105">
        <f t="shared" si="69"/>
        <v>19240</v>
      </c>
      <c r="BO56" s="111">
        <v>52</v>
      </c>
      <c r="BP56" s="111">
        <f t="shared" si="93"/>
        <v>333</v>
      </c>
      <c r="BQ56" s="111">
        <f t="shared" si="94"/>
        <v>233</v>
      </c>
      <c r="BR56" s="111">
        <f t="shared" si="95"/>
        <v>168</v>
      </c>
      <c r="BS56" s="111">
        <f t="shared" si="96"/>
        <v>168</v>
      </c>
      <c r="BT56" s="111">
        <f t="shared" si="97"/>
        <v>168</v>
      </c>
      <c r="BU56" s="111">
        <f t="shared" si="98"/>
        <v>168</v>
      </c>
      <c r="BV56" s="111">
        <f t="shared" si="99"/>
        <v>576</v>
      </c>
      <c r="BW56" s="111">
        <f t="shared" si="100"/>
        <v>246</v>
      </c>
      <c r="BX56" s="111">
        <f t="shared" si="101"/>
        <v>494</v>
      </c>
      <c r="BY56" s="111">
        <f t="shared" si="102"/>
        <v>330</v>
      </c>
      <c r="BZ56" s="111">
        <f t="shared" si="103"/>
        <v>24627</v>
      </c>
      <c r="CB56" s="117">
        <v>52</v>
      </c>
      <c r="CC56" s="117">
        <f t="shared" si="104"/>
        <v>437</v>
      </c>
      <c r="CD56" s="117">
        <f t="shared" si="105"/>
        <v>306</v>
      </c>
      <c r="CE56" s="117">
        <f t="shared" si="106"/>
        <v>221</v>
      </c>
      <c r="CF56" s="117">
        <f t="shared" si="107"/>
        <v>221</v>
      </c>
      <c r="CG56" s="117">
        <f t="shared" si="108"/>
        <v>221</v>
      </c>
      <c r="CH56" s="117">
        <f t="shared" si="109"/>
        <v>221</v>
      </c>
      <c r="CI56" s="117">
        <f t="shared" si="110"/>
        <v>756</v>
      </c>
      <c r="CJ56" s="117">
        <f t="shared" si="111"/>
        <v>323</v>
      </c>
      <c r="CK56" s="117">
        <f t="shared" si="112"/>
        <v>648</v>
      </c>
      <c r="CL56" s="117">
        <f t="shared" si="113"/>
        <v>433</v>
      </c>
      <c r="CM56" s="117">
        <f t="shared" si="114"/>
        <v>32323</v>
      </c>
    </row>
    <row r="57" ht="16.5" spans="1:91">
      <c r="A57" s="78">
        <v>53</v>
      </c>
      <c r="B57" s="78">
        <f t="shared" si="115"/>
        <v>106</v>
      </c>
      <c r="C57" s="86">
        <v>1.5</v>
      </c>
      <c r="D57" s="78">
        <f t="shared" si="16"/>
        <v>74</v>
      </c>
      <c r="E57" s="78">
        <f t="shared" si="17"/>
        <v>53</v>
      </c>
      <c r="F57" s="78">
        <f t="shared" si="18"/>
        <v>53</v>
      </c>
      <c r="G57" s="78">
        <f t="shared" si="19"/>
        <v>53</v>
      </c>
      <c r="H57" s="78">
        <f t="shared" si="20"/>
        <v>53</v>
      </c>
      <c r="I57" s="78">
        <f t="shared" si="21"/>
        <v>183</v>
      </c>
      <c r="J57" s="78">
        <f t="shared" si="22"/>
        <v>78</v>
      </c>
      <c r="K57" s="78">
        <f t="shared" si="23"/>
        <v>157</v>
      </c>
      <c r="L57" s="78">
        <f t="shared" si="24"/>
        <v>105</v>
      </c>
      <c r="M57" s="78">
        <f t="shared" si="25"/>
        <v>7844</v>
      </c>
      <c r="O57" s="87">
        <v>53</v>
      </c>
      <c r="P57" s="87">
        <f t="shared" si="26"/>
        <v>133</v>
      </c>
      <c r="Q57" s="87">
        <f t="shared" si="27"/>
        <v>93</v>
      </c>
      <c r="R57" s="87">
        <f t="shared" si="28"/>
        <v>66</v>
      </c>
      <c r="S57" s="87">
        <f t="shared" si="29"/>
        <v>66</v>
      </c>
      <c r="T57" s="87">
        <f t="shared" si="30"/>
        <v>66</v>
      </c>
      <c r="U57" s="87">
        <f t="shared" si="31"/>
        <v>66</v>
      </c>
      <c r="V57" s="87">
        <f t="shared" si="32"/>
        <v>229</v>
      </c>
      <c r="W57" s="87">
        <f t="shared" si="33"/>
        <v>98</v>
      </c>
      <c r="X57" s="87">
        <f t="shared" si="34"/>
        <v>196</v>
      </c>
      <c r="Y57" s="87">
        <f t="shared" si="35"/>
        <v>131</v>
      </c>
      <c r="Z57" s="87">
        <f t="shared" si="36"/>
        <v>9805</v>
      </c>
      <c r="AB57" s="93">
        <v>53</v>
      </c>
      <c r="AC57" s="93">
        <f t="shared" si="37"/>
        <v>165</v>
      </c>
      <c r="AD57" s="93">
        <f t="shared" si="38"/>
        <v>115</v>
      </c>
      <c r="AE57" s="93">
        <f t="shared" si="39"/>
        <v>82</v>
      </c>
      <c r="AF57" s="93">
        <f t="shared" si="40"/>
        <v>82</v>
      </c>
      <c r="AG57" s="93">
        <f t="shared" si="41"/>
        <v>82</v>
      </c>
      <c r="AH57" s="93">
        <f t="shared" si="42"/>
        <v>82</v>
      </c>
      <c r="AI57" s="93">
        <f t="shared" si="43"/>
        <v>284</v>
      </c>
      <c r="AJ57" s="93">
        <f t="shared" si="44"/>
        <v>122</v>
      </c>
      <c r="AK57" s="93">
        <f t="shared" si="45"/>
        <v>243</v>
      </c>
      <c r="AL57" s="93">
        <f t="shared" si="46"/>
        <v>162</v>
      </c>
      <c r="AM57" s="93">
        <f t="shared" si="47"/>
        <v>12158</v>
      </c>
      <c r="AO57" s="99">
        <v>53</v>
      </c>
      <c r="AP57" s="99">
        <f t="shared" si="48"/>
        <v>208</v>
      </c>
      <c r="AQ57" s="99">
        <f t="shared" si="49"/>
        <v>145</v>
      </c>
      <c r="AR57" s="99">
        <f t="shared" si="50"/>
        <v>103</v>
      </c>
      <c r="AS57" s="99">
        <f t="shared" si="51"/>
        <v>103</v>
      </c>
      <c r="AT57" s="99">
        <f t="shared" si="52"/>
        <v>103</v>
      </c>
      <c r="AU57" s="99">
        <f t="shared" si="53"/>
        <v>103</v>
      </c>
      <c r="AV57" s="99">
        <f t="shared" si="54"/>
        <v>357</v>
      </c>
      <c r="AW57" s="99">
        <f t="shared" si="55"/>
        <v>153</v>
      </c>
      <c r="AX57" s="99">
        <f t="shared" si="56"/>
        <v>306</v>
      </c>
      <c r="AY57" s="99">
        <f t="shared" si="57"/>
        <v>204</v>
      </c>
      <c r="AZ57" s="99">
        <f t="shared" si="58"/>
        <v>15296</v>
      </c>
      <c r="BB57" s="105">
        <v>53</v>
      </c>
      <c r="BC57" s="105">
        <f t="shared" si="59"/>
        <v>267</v>
      </c>
      <c r="BD57" s="105">
        <f t="shared" si="60"/>
        <v>186</v>
      </c>
      <c r="BE57" s="105">
        <f t="shared" si="61"/>
        <v>132</v>
      </c>
      <c r="BF57" s="105">
        <f t="shared" si="62"/>
        <v>132</v>
      </c>
      <c r="BG57" s="105">
        <f t="shared" si="63"/>
        <v>132</v>
      </c>
      <c r="BH57" s="105">
        <f t="shared" si="64"/>
        <v>132</v>
      </c>
      <c r="BI57" s="105">
        <f t="shared" si="65"/>
        <v>458</v>
      </c>
      <c r="BJ57" s="105">
        <f t="shared" si="66"/>
        <v>196</v>
      </c>
      <c r="BK57" s="105">
        <f t="shared" si="67"/>
        <v>392</v>
      </c>
      <c r="BL57" s="105">
        <f t="shared" si="68"/>
        <v>262</v>
      </c>
      <c r="BM57" s="105">
        <f t="shared" si="69"/>
        <v>19610</v>
      </c>
      <c r="BO57" s="111">
        <v>53</v>
      </c>
      <c r="BP57" s="111">
        <f t="shared" si="93"/>
        <v>342</v>
      </c>
      <c r="BQ57" s="111">
        <f t="shared" si="94"/>
        <v>238</v>
      </c>
      <c r="BR57" s="111">
        <f t="shared" si="95"/>
        <v>169</v>
      </c>
      <c r="BS57" s="111">
        <f t="shared" si="96"/>
        <v>169</v>
      </c>
      <c r="BT57" s="111">
        <f t="shared" si="97"/>
        <v>169</v>
      </c>
      <c r="BU57" s="111">
        <f t="shared" si="98"/>
        <v>169</v>
      </c>
      <c r="BV57" s="111">
        <f t="shared" si="99"/>
        <v>586</v>
      </c>
      <c r="BW57" s="111">
        <f t="shared" si="100"/>
        <v>251</v>
      </c>
      <c r="BX57" s="111">
        <f t="shared" si="101"/>
        <v>502</v>
      </c>
      <c r="BY57" s="111">
        <f t="shared" si="102"/>
        <v>335</v>
      </c>
      <c r="BZ57" s="111">
        <f t="shared" si="103"/>
        <v>25101</v>
      </c>
      <c r="CB57" s="117">
        <v>53</v>
      </c>
      <c r="CC57" s="117">
        <f t="shared" si="104"/>
        <v>449</v>
      </c>
      <c r="CD57" s="117">
        <f t="shared" si="105"/>
        <v>312</v>
      </c>
      <c r="CE57" s="117">
        <f t="shared" si="106"/>
        <v>222</v>
      </c>
      <c r="CF57" s="117">
        <f t="shared" si="107"/>
        <v>222</v>
      </c>
      <c r="CG57" s="117">
        <f t="shared" si="108"/>
        <v>222</v>
      </c>
      <c r="CH57" s="117">
        <f t="shared" si="109"/>
        <v>222</v>
      </c>
      <c r="CI57" s="117">
        <f t="shared" si="110"/>
        <v>769</v>
      </c>
      <c r="CJ57" s="117">
        <f t="shared" si="111"/>
        <v>329</v>
      </c>
      <c r="CK57" s="117">
        <f t="shared" si="112"/>
        <v>659</v>
      </c>
      <c r="CL57" s="117">
        <f t="shared" si="113"/>
        <v>440</v>
      </c>
      <c r="CM57" s="117">
        <f t="shared" si="114"/>
        <v>32945</v>
      </c>
    </row>
    <row r="58" ht="16.5" spans="1:91">
      <c r="A58" s="78">
        <v>54</v>
      </c>
      <c r="B58" s="78">
        <f t="shared" si="115"/>
        <v>108</v>
      </c>
      <c r="C58" s="86">
        <v>1.5</v>
      </c>
      <c r="D58" s="78">
        <f t="shared" si="16"/>
        <v>76</v>
      </c>
      <c r="E58" s="78">
        <f t="shared" si="17"/>
        <v>54</v>
      </c>
      <c r="F58" s="78">
        <f t="shared" si="18"/>
        <v>54</v>
      </c>
      <c r="G58" s="78">
        <f t="shared" si="19"/>
        <v>54</v>
      </c>
      <c r="H58" s="78">
        <f t="shared" si="20"/>
        <v>54</v>
      </c>
      <c r="I58" s="78">
        <f t="shared" si="21"/>
        <v>186</v>
      </c>
      <c r="J58" s="78">
        <f t="shared" si="22"/>
        <v>80</v>
      </c>
      <c r="K58" s="78">
        <f t="shared" si="23"/>
        <v>160</v>
      </c>
      <c r="L58" s="78">
        <f t="shared" si="24"/>
        <v>107</v>
      </c>
      <c r="M58" s="78">
        <f t="shared" si="25"/>
        <v>7992</v>
      </c>
      <c r="O58" s="87">
        <v>54</v>
      </c>
      <c r="P58" s="87">
        <f t="shared" si="26"/>
        <v>135</v>
      </c>
      <c r="Q58" s="87">
        <f t="shared" si="27"/>
        <v>95</v>
      </c>
      <c r="R58" s="87">
        <f t="shared" si="28"/>
        <v>68</v>
      </c>
      <c r="S58" s="87">
        <f t="shared" si="29"/>
        <v>68</v>
      </c>
      <c r="T58" s="87">
        <f t="shared" si="30"/>
        <v>68</v>
      </c>
      <c r="U58" s="87">
        <f t="shared" si="31"/>
        <v>68</v>
      </c>
      <c r="V58" s="87">
        <f t="shared" si="32"/>
        <v>233</v>
      </c>
      <c r="W58" s="87">
        <f t="shared" si="33"/>
        <v>100</v>
      </c>
      <c r="X58" s="87">
        <f t="shared" si="34"/>
        <v>200</v>
      </c>
      <c r="Y58" s="87">
        <f t="shared" si="35"/>
        <v>134</v>
      </c>
      <c r="Z58" s="87">
        <f t="shared" si="36"/>
        <v>9990</v>
      </c>
      <c r="AB58" s="93">
        <v>54</v>
      </c>
      <c r="AC58" s="93">
        <f t="shared" si="37"/>
        <v>167</v>
      </c>
      <c r="AD58" s="93">
        <f t="shared" si="38"/>
        <v>118</v>
      </c>
      <c r="AE58" s="93">
        <f t="shared" si="39"/>
        <v>84</v>
      </c>
      <c r="AF58" s="93">
        <f t="shared" si="40"/>
        <v>84</v>
      </c>
      <c r="AG58" s="93">
        <f t="shared" si="41"/>
        <v>84</v>
      </c>
      <c r="AH58" s="93">
        <f t="shared" si="42"/>
        <v>84</v>
      </c>
      <c r="AI58" s="93">
        <f t="shared" si="43"/>
        <v>289</v>
      </c>
      <c r="AJ58" s="93">
        <f t="shared" si="44"/>
        <v>124</v>
      </c>
      <c r="AK58" s="93">
        <f t="shared" si="45"/>
        <v>248</v>
      </c>
      <c r="AL58" s="93">
        <f t="shared" si="46"/>
        <v>166</v>
      </c>
      <c r="AM58" s="93">
        <f t="shared" si="47"/>
        <v>12388</v>
      </c>
      <c r="AO58" s="99">
        <v>54</v>
      </c>
      <c r="AP58" s="99">
        <f t="shared" si="48"/>
        <v>210</v>
      </c>
      <c r="AQ58" s="99">
        <f t="shared" si="49"/>
        <v>148</v>
      </c>
      <c r="AR58" s="99">
        <f t="shared" si="50"/>
        <v>106</v>
      </c>
      <c r="AS58" s="99">
        <f t="shared" si="51"/>
        <v>106</v>
      </c>
      <c r="AT58" s="99">
        <f t="shared" si="52"/>
        <v>106</v>
      </c>
      <c r="AU58" s="99">
        <f t="shared" si="53"/>
        <v>106</v>
      </c>
      <c r="AV58" s="99">
        <f t="shared" si="54"/>
        <v>364</v>
      </c>
      <c r="AW58" s="99">
        <f t="shared" si="55"/>
        <v>156</v>
      </c>
      <c r="AX58" s="99">
        <f t="shared" si="56"/>
        <v>312</v>
      </c>
      <c r="AY58" s="99">
        <f t="shared" si="57"/>
        <v>209</v>
      </c>
      <c r="AZ58" s="99">
        <f t="shared" si="58"/>
        <v>15585</v>
      </c>
      <c r="BB58" s="105">
        <v>54</v>
      </c>
      <c r="BC58" s="105">
        <f t="shared" si="59"/>
        <v>269</v>
      </c>
      <c r="BD58" s="105">
        <f t="shared" si="60"/>
        <v>190</v>
      </c>
      <c r="BE58" s="105">
        <f t="shared" si="61"/>
        <v>136</v>
      </c>
      <c r="BF58" s="105">
        <f t="shared" si="62"/>
        <v>136</v>
      </c>
      <c r="BG58" s="105">
        <f t="shared" si="63"/>
        <v>136</v>
      </c>
      <c r="BH58" s="105">
        <f t="shared" si="64"/>
        <v>136</v>
      </c>
      <c r="BI58" s="105">
        <f t="shared" si="65"/>
        <v>467</v>
      </c>
      <c r="BJ58" s="105">
        <f t="shared" si="66"/>
        <v>200</v>
      </c>
      <c r="BK58" s="105">
        <f t="shared" si="67"/>
        <v>400</v>
      </c>
      <c r="BL58" s="105">
        <f t="shared" si="68"/>
        <v>268</v>
      </c>
      <c r="BM58" s="105">
        <f t="shared" si="69"/>
        <v>19981</v>
      </c>
      <c r="BO58" s="111">
        <v>54</v>
      </c>
      <c r="BP58" s="111">
        <f t="shared" si="93"/>
        <v>344</v>
      </c>
      <c r="BQ58" s="111">
        <f t="shared" si="94"/>
        <v>243</v>
      </c>
      <c r="BR58" s="111">
        <f t="shared" si="95"/>
        <v>174</v>
      </c>
      <c r="BS58" s="111">
        <f t="shared" si="96"/>
        <v>174</v>
      </c>
      <c r="BT58" s="111">
        <f t="shared" si="97"/>
        <v>174</v>
      </c>
      <c r="BU58" s="111">
        <f t="shared" si="98"/>
        <v>174</v>
      </c>
      <c r="BV58" s="111">
        <f t="shared" si="99"/>
        <v>598</v>
      </c>
      <c r="BW58" s="111">
        <f t="shared" si="100"/>
        <v>256</v>
      </c>
      <c r="BX58" s="111">
        <f t="shared" si="101"/>
        <v>512</v>
      </c>
      <c r="BY58" s="111">
        <f t="shared" si="102"/>
        <v>343</v>
      </c>
      <c r="BZ58" s="111">
        <f t="shared" si="103"/>
        <v>25576</v>
      </c>
      <c r="CB58" s="117">
        <v>54</v>
      </c>
      <c r="CC58" s="117">
        <f t="shared" si="104"/>
        <v>452</v>
      </c>
      <c r="CD58" s="117">
        <f t="shared" si="105"/>
        <v>319</v>
      </c>
      <c r="CE58" s="117">
        <f t="shared" si="106"/>
        <v>228</v>
      </c>
      <c r="CF58" s="117">
        <f t="shared" si="107"/>
        <v>228</v>
      </c>
      <c r="CG58" s="117">
        <f t="shared" si="108"/>
        <v>228</v>
      </c>
      <c r="CH58" s="117">
        <f t="shared" si="109"/>
        <v>228</v>
      </c>
      <c r="CI58" s="117">
        <f t="shared" si="110"/>
        <v>785</v>
      </c>
      <c r="CJ58" s="117">
        <f t="shared" si="111"/>
        <v>336</v>
      </c>
      <c r="CK58" s="117">
        <f t="shared" si="112"/>
        <v>672</v>
      </c>
      <c r="CL58" s="117">
        <f t="shared" si="113"/>
        <v>450</v>
      </c>
      <c r="CM58" s="117">
        <f t="shared" si="114"/>
        <v>33569</v>
      </c>
    </row>
    <row r="59" ht="16.5" spans="1:91">
      <c r="A59" s="78">
        <v>55</v>
      </c>
      <c r="B59" s="78">
        <f t="shared" si="115"/>
        <v>110</v>
      </c>
      <c r="C59" s="86">
        <v>1.5</v>
      </c>
      <c r="D59" s="78">
        <f t="shared" si="16"/>
        <v>77</v>
      </c>
      <c r="E59" s="78">
        <f t="shared" si="17"/>
        <v>55</v>
      </c>
      <c r="F59" s="78">
        <f t="shared" si="18"/>
        <v>55</v>
      </c>
      <c r="G59" s="78">
        <f t="shared" si="19"/>
        <v>55</v>
      </c>
      <c r="H59" s="78">
        <f t="shared" si="20"/>
        <v>55</v>
      </c>
      <c r="I59" s="78">
        <f t="shared" si="21"/>
        <v>190</v>
      </c>
      <c r="J59" s="78">
        <f t="shared" si="22"/>
        <v>81</v>
      </c>
      <c r="K59" s="78">
        <f t="shared" si="23"/>
        <v>163</v>
      </c>
      <c r="L59" s="78">
        <f t="shared" si="24"/>
        <v>109</v>
      </c>
      <c r="M59" s="78">
        <f t="shared" si="25"/>
        <v>8140</v>
      </c>
      <c r="O59" s="87">
        <v>55</v>
      </c>
      <c r="P59" s="87">
        <f t="shared" si="26"/>
        <v>138</v>
      </c>
      <c r="Q59" s="87">
        <f t="shared" si="27"/>
        <v>96</v>
      </c>
      <c r="R59" s="87">
        <f t="shared" si="28"/>
        <v>69</v>
      </c>
      <c r="S59" s="87">
        <f t="shared" si="29"/>
        <v>69</v>
      </c>
      <c r="T59" s="87">
        <f t="shared" si="30"/>
        <v>69</v>
      </c>
      <c r="U59" s="87">
        <f t="shared" si="31"/>
        <v>69</v>
      </c>
      <c r="V59" s="87">
        <f t="shared" si="32"/>
        <v>238</v>
      </c>
      <c r="W59" s="87">
        <f t="shared" si="33"/>
        <v>101</v>
      </c>
      <c r="X59" s="87">
        <f t="shared" si="34"/>
        <v>204</v>
      </c>
      <c r="Y59" s="87">
        <f t="shared" si="35"/>
        <v>136</v>
      </c>
      <c r="Z59" s="87">
        <f t="shared" si="36"/>
        <v>10175</v>
      </c>
      <c r="AB59" s="93">
        <v>55</v>
      </c>
      <c r="AC59" s="93">
        <f t="shared" si="37"/>
        <v>171</v>
      </c>
      <c r="AD59" s="93">
        <f t="shared" si="38"/>
        <v>119</v>
      </c>
      <c r="AE59" s="93">
        <f t="shared" si="39"/>
        <v>86</v>
      </c>
      <c r="AF59" s="93">
        <f t="shared" si="40"/>
        <v>86</v>
      </c>
      <c r="AG59" s="93">
        <f t="shared" si="41"/>
        <v>86</v>
      </c>
      <c r="AH59" s="93">
        <f t="shared" si="42"/>
        <v>86</v>
      </c>
      <c r="AI59" s="93">
        <f t="shared" si="43"/>
        <v>295</v>
      </c>
      <c r="AJ59" s="93">
        <f t="shared" si="44"/>
        <v>125</v>
      </c>
      <c r="AK59" s="93">
        <f t="shared" si="45"/>
        <v>253</v>
      </c>
      <c r="AL59" s="93">
        <f t="shared" si="46"/>
        <v>169</v>
      </c>
      <c r="AM59" s="93">
        <f t="shared" si="47"/>
        <v>12617</v>
      </c>
      <c r="AO59" s="99">
        <v>55</v>
      </c>
      <c r="AP59" s="99">
        <f t="shared" si="48"/>
        <v>215</v>
      </c>
      <c r="AQ59" s="99">
        <f t="shared" si="49"/>
        <v>150</v>
      </c>
      <c r="AR59" s="99">
        <f t="shared" si="50"/>
        <v>108</v>
      </c>
      <c r="AS59" s="99">
        <f t="shared" si="51"/>
        <v>108</v>
      </c>
      <c r="AT59" s="99">
        <f t="shared" si="52"/>
        <v>108</v>
      </c>
      <c r="AU59" s="99">
        <f t="shared" si="53"/>
        <v>108</v>
      </c>
      <c r="AV59" s="99">
        <f t="shared" si="54"/>
        <v>371</v>
      </c>
      <c r="AW59" s="99">
        <f t="shared" si="55"/>
        <v>157</v>
      </c>
      <c r="AX59" s="99">
        <f t="shared" si="56"/>
        <v>318</v>
      </c>
      <c r="AY59" s="99">
        <f t="shared" si="57"/>
        <v>213</v>
      </c>
      <c r="AZ59" s="99">
        <f t="shared" si="58"/>
        <v>15873</v>
      </c>
      <c r="BB59" s="105">
        <v>55</v>
      </c>
      <c r="BC59" s="105">
        <f t="shared" si="59"/>
        <v>276</v>
      </c>
      <c r="BD59" s="105">
        <f t="shared" si="60"/>
        <v>192</v>
      </c>
      <c r="BE59" s="105">
        <f t="shared" si="61"/>
        <v>138</v>
      </c>
      <c r="BF59" s="105">
        <f t="shared" si="62"/>
        <v>138</v>
      </c>
      <c r="BG59" s="105">
        <f t="shared" si="63"/>
        <v>138</v>
      </c>
      <c r="BH59" s="105">
        <f t="shared" si="64"/>
        <v>138</v>
      </c>
      <c r="BI59" s="105">
        <f t="shared" si="65"/>
        <v>476</v>
      </c>
      <c r="BJ59" s="105">
        <f t="shared" si="66"/>
        <v>201</v>
      </c>
      <c r="BK59" s="105">
        <f t="shared" si="67"/>
        <v>408</v>
      </c>
      <c r="BL59" s="105">
        <f t="shared" si="68"/>
        <v>273</v>
      </c>
      <c r="BM59" s="105">
        <f t="shared" si="69"/>
        <v>20350</v>
      </c>
      <c r="BO59" s="111">
        <v>55</v>
      </c>
      <c r="BP59" s="111">
        <f t="shared" si="93"/>
        <v>353</v>
      </c>
      <c r="BQ59" s="111">
        <f t="shared" si="94"/>
        <v>246</v>
      </c>
      <c r="BR59" s="111">
        <f t="shared" si="95"/>
        <v>177</v>
      </c>
      <c r="BS59" s="111">
        <f t="shared" si="96"/>
        <v>177</v>
      </c>
      <c r="BT59" s="111">
        <f t="shared" si="97"/>
        <v>177</v>
      </c>
      <c r="BU59" s="111">
        <f t="shared" si="98"/>
        <v>177</v>
      </c>
      <c r="BV59" s="111">
        <f t="shared" si="99"/>
        <v>609</v>
      </c>
      <c r="BW59" s="111">
        <f t="shared" si="100"/>
        <v>257</v>
      </c>
      <c r="BX59" s="111">
        <f t="shared" si="101"/>
        <v>522</v>
      </c>
      <c r="BY59" s="111">
        <f t="shared" si="102"/>
        <v>349</v>
      </c>
      <c r="BZ59" s="111">
        <f t="shared" si="103"/>
        <v>26048</v>
      </c>
      <c r="CB59" s="117">
        <v>55</v>
      </c>
      <c r="CC59" s="117">
        <f t="shared" si="104"/>
        <v>463</v>
      </c>
      <c r="CD59" s="117">
        <f t="shared" si="105"/>
        <v>323</v>
      </c>
      <c r="CE59" s="117">
        <f t="shared" si="106"/>
        <v>232</v>
      </c>
      <c r="CF59" s="117">
        <f t="shared" si="107"/>
        <v>232</v>
      </c>
      <c r="CG59" s="117">
        <f t="shared" si="108"/>
        <v>232</v>
      </c>
      <c r="CH59" s="117">
        <f t="shared" si="109"/>
        <v>232</v>
      </c>
      <c r="CI59" s="117">
        <f t="shared" si="110"/>
        <v>799</v>
      </c>
      <c r="CJ59" s="117">
        <f t="shared" si="111"/>
        <v>337</v>
      </c>
      <c r="CK59" s="117">
        <f t="shared" si="112"/>
        <v>685</v>
      </c>
      <c r="CL59" s="117">
        <f t="shared" si="113"/>
        <v>458</v>
      </c>
      <c r="CM59" s="117">
        <f t="shared" si="114"/>
        <v>34188</v>
      </c>
    </row>
    <row r="60" ht="16.5" spans="1:91">
      <c r="A60" s="78">
        <v>56</v>
      </c>
      <c r="B60" s="78">
        <f t="shared" si="115"/>
        <v>112</v>
      </c>
      <c r="C60" s="86">
        <v>1.5</v>
      </c>
      <c r="D60" s="78">
        <f t="shared" si="16"/>
        <v>78</v>
      </c>
      <c r="E60" s="78">
        <f t="shared" si="17"/>
        <v>56</v>
      </c>
      <c r="F60" s="78">
        <f t="shared" si="18"/>
        <v>56</v>
      </c>
      <c r="G60" s="78">
        <f t="shared" si="19"/>
        <v>56</v>
      </c>
      <c r="H60" s="78">
        <f t="shared" si="20"/>
        <v>56</v>
      </c>
      <c r="I60" s="78">
        <f t="shared" si="21"/>
        <v>193</v>
      </c>
      <c r="J60" s="78">
        <f t="shared" si="22"/>
        <v>83</v>
      </c>
      <c r="K60" s="78">
        <f t="shared" si="23"/>
        <v>166</v>
      </c>
      <c r="L60" s="78">
        <f t="shared" si="24"/>
        <v>111</v>
      </c>
      <c r="M60" s="78">
        <f t="shared" si="25"/>
        <v>8288</v>
      </c>
      <c r="O60" s="87">
        <v>56</v>
      </c>
      <c r="P60" s="87">
        <f t="shared" si="26"/>
        <v>140</v>
      </c>
      <c r="Q60" s="87">
        <f t="shared" si="27"/>
        <v>98</v>
      </c>
      <c r="R60" s="87">
        <f t="shared" si="28"/>
        <v>70</v>
      </c>
      <c r="S60" s="87">
        <f t="shared" si="29"/>
        <v>70</v>
      </c>
      <c r="T60" s="87">
        <f t="shared" si="30"/>
        <v>70</v>
      </c>
      <c r="U60" s="87">
        <f t="shared" si="31"/>
        <v>70</v>
      </c>
      <c r="V60" s="87">
        <f t="shared" si="32"/>
        <v>241</v>
      </c>
      <c r="W60" s="87">
        <f t="shared" si="33"/>
        <v>104</v>
      </c>
      <c r="X60" s="87">
        <f t="shared" si="34"/>
        <v>208</v>
      </c>
      <c r="Y60" s="87">
        <f t="shared" si="35"/>
        <v>139</v>
      </c>
      <c r="Z60" s="87">
        <f t="shared" si="36"/>
        <v>10360</v>
      </c>
      <c r="AB60" s="93">
        <v>56</v>
      </c>
      <c r="AC60" s="93">
        <f t="shared" si="37"/>
        <v>174</v>
      </c>
      <c r="AD60" s="93">
        <f t="shared" si="38"/>
        <v>122</v>
      </c>
      <c r="AE60" s="93">
        <f t="shared" si="39"/>
        <v>87</v>
      </c>
      <c r="AF60" s="93">
        <f t="shared" si="40"/>
        <v>87</v>
      </c>
      <c r="AG60" s="93">
        <f t="shared" si="41"/>
        <v>87</v>
      </c>
      <c r="AH60" s="93">
        <f t="shared" si="42"/>
        <v>87</v>
      </c>
      <c r="AI60" s="93">
        <f t="shared" si="43"/>
        <v>299</v>
      </c>
      <c r="AJ60" s="93">
        <f t="shared" si="44"/>
        <v>129</v>
      </c>
      <c r="AK60" s="93">
        <f t="shared" si="45"/>
        <v>258</v>
      </c>
      <c r="AL60" s="93">
        <f t="shared" si="46"/>
        <v>172</v>
      </c>
      <c r="AM60" s="93">
        <f t="shared" si="47"/>
        <v>12846</v>
      </c>
      <c r="AO60" s="99">
        <v>56</v>
      </c>
      <c r="AP60" s="99">
        <f t="shared" si="48"/>
        <v>219</v>
      </c>
      <c r="AQ60" s="99">
        <f t="shared" si="49"/>
        <v>153</v>
      </c>
      <c r="AR60" s="99">
        <f t="shared" si="50"/>
        <v>109</v>
      </c>
      <c r="AS60" s="99">
        <f t="shared" si="51"/>
        <v>109</v>
      </c>
      <c r="AT60" s="99">
        <f t="shared" si="52"/>
        <v>109</v>
      </c>
      <c r="AU60" s="99">
        <f t="shared" si="53"/>
        <v>109</v>
      </c>
      <c r="AV60" s="99">
        <f t="shared" si="54"/>
        <v>376</v>
      </c>
      <c r="AW60" s="99">
        <f t="shared" si="55"/>
        <v>162</v>
      </c>
      <c r="AX60" s="99">
        <f t="shared" si="56"/>
        <v>325</v>
      </c>
      <c r="AY60" s="99">
        <f t="shared" si="57"/>
        <v>216</v>
      </c>
      <c r="AZ60" s="99">
        <f t="shared" si="58"/>
        <v>16161</v>
      </c>
      <c r="BB60" s="105">
        <v>56</v>
      </c>
      <c r="BC60" s="105">
        <f t="shared" si="59"/>
        <v>281</v>
      </c>
      <c r="BD60" s="105">
        <f t="shared" si="60"/>
        <v>196</v>
      </c>
      <c r="BE60" s="105">
        <f t="shared" si="61"/>
        <v>140</v>
      </c>
      <c r="BF60" s="105">
        <f t="shared" si="62"/>
        <v>140</v>
      </c>
      <c r="BG60" s="105">
        <f t="shared" si="63"/>
        <v>140</v>
      </c>
      <c r="BH60" s="105">
        <f t="shared" si="64"/>
        <v>140</v>
      </c>
      <c r="BI60" s="105">
        <f t="shared" si="65"/>
        <v>482</v>
      </c>
      <c r="BJ60" s="105">
        <f t="shared" si="66"/>
        <v>208</v>
      </c>
      <c r="BK60" s="105">
        <f t="shared" si="67"/>
        <v>417</v>
      </c>
      <c r="BL60" s="105">
        <f t="shared" si="68"/>
        <v>277</v>
      </c>
      <c r="BM60" s="105">
        <f t="shared" si="69"/>
        <v>20719</v>
      </c>
      <c r="BO60" s="111">
        <v>56</v>
      </c>
      <c r="BP60" s="111">
        <f t="shared" si="93"/>
        <v>360</v>
      </c>
      <c r="BQ60" s="111">
        <f t="shared" si="94"/>
        <v>251</v>
      </c>
      <c r="BR60" s="111">
        <f t="shared" si="95"/>
        <v>179</v>
      </c>
      <c r="BS60" s="111">
        <f t="shared" si="96"/>
        <v>179</v>
      </c>
      <c r="BT60" s="111">
        <f t="shared" si="97"/>
        <v>179</v>
      </c>
      <c r="BU60" s="111">
        <f t="shared" si="98"/>
        <v>179</v>
      </c>
      <c r="BV60" s="111">
        <f t="shared" si="99"/>
        <v>617</v>
      </c>
      <c r="BW60" s="111">
        <f t="shared" si="100"/>
        <v>266</v>
      </c>
      <c r="BX60" s="111">
        <f t="shared" si="101"/>
        <v>534</v>
      </c>
      <c r="BY60" s="111">
        <f t="shared" si="102"/>
        <v>355</v>
      </c>
      <c r="BZ60" s="111">
        <f t="shared" si="103"/>
        <v>26520</v>
      </c>
      <c r="CB60" s="117">
        <v>56</v>
      </c>
      <c r="CC60" s="117">
        <f t="shared" si="104"/>
        <v>473</v>
      </c>
      <c r="CD60" s="117">
        <f t="shared" si="105"/>
        <v>329</v>
      </c>
      <c r="CE60" s="117">
        <f t="shared" si="106"/>
        <v>235</v>
      </c>
      <c r="CF60" s="117">
        <f t="shared" si="107"/>
        <v>235</v>
      </c>
      <c r="CG60" s="117">
        <f t="shared" si="108"/>
        <v>235</v>
      </c>
      <c r="CH60" s="117">
        <f t="shared" si="109"/>
        <v>235</v>
      </c>
      <c r="CI60" s="117">
        <f t="shared" si="110"/>
        <v>810</v>
      </c>
      <c r="CJ60" s="117">
        <f t="shared" si="111"/>
        <v>349</v>
      </c>
      <c r="CK60" s="117">
        <f t="shared" si="112"/>
        <v>701</v>
      </c>
      <c r="CL60" s="117">
        <f t="shared" si="113"/>
        <v>466</v>
      </c>
      <c r="CM60" s="117">
        <f t="shared" si="114"/>
        <v>34808</v>
      </c>
    </row>
    <row r="61" ht="16.5" spans="1:91">
      <c r="A61" s="78">
        <v>57</v>
      </c>
      <c r="B61" s="78">
        <f t="shared" si="115"/>
        <v>114</v>
      </c>
      <c r="C61" s="86">
        <v>1.5</v>
      </c>
      <c r="D61" s="78">
        <f t="shared" si="16"/>
        <v>80</v>
      </c>
      <c r="E61" s="78">
        <f t="shared" si="17"/>
        <v>57</v>
      </c>
      <c r="F61" s="78">
        <f t="shared" si="18"/>
        <v>57</v>
      </c>
      <c r="G61" s="78">
        <f t="shared" si="19"/>
        <v>57</v>
      </c>
      <c r="H61" s="78">
        <f t="shared" si="20"/>
        <v>57</v>
      </c>
      <c r="I61" s="78">
        <f t="shared" si="21"/>
        <v>197</v>
      </c>
      <c r="J61" s="78">
        <f t="shared" si="22"/>
        <v>84</v>
      </c>
      <c r="K61" s="78">
        <f t="shared" si="23"/>
        <v>169</v>
      </c>
      <c r="L61" s="78">
        <f t="shared" si="24"/>
        <v>113</v>
      </c>
      <c r="M61" s="78">
        <f t="shared" si="25"/>
        <v>8436</v>
      </c>
      <c r="O61" s="87">
        <v>57</v>
      </c>
      <c r="P61" s="87">
        <f t="shared" si="26"/>
        <v>143</v>
      </c>
      <c r="Q61" s="87">
        <f t="shared" si="27"/>
        <v>100</v>
      </c>
      <c r="R61" s="87">
        <f t="shared" si="28"/>
        <v>71</v>
      </c>
      <c r="S61" s="87">
        <f t="shared" si="29"/>
        <v>71</v>
      </c>
      <c r="T61" s="87">
        <f t="shared" si="30"/>
        <v>71</v>
      </c>
      <c r="U61" s="87">
        <f t="shared" si="31"/>
        <v>71</v>
      </c>
      <c r="V61" s="87">
        <f t="shared" si="32"/>
        <v>246</v>
      </c>
      <c r="W61" s="87">
        <f t="shared" si="33"/>
        <v>105</v>
      </c>
      <c r="X61" s="87">
        <f t="shared" si="34"/>
        <v>211</v>
      </c>
      <c r="Y61" s="87">
        <f t="shared" si="35"/>
        <v>141</v>
      </c>
      <c r="Z61" s="87">
        <f t="shared" si="36"/>
        <v>10545</v>
      </c>
      <c r="AB61" s="93">
        <v>57</v>
      </c>
      <c r="AC61" s="93">
        <f t="shared" si="37"/>
        <v>177</v>
      </c>
      <c r="AD61" s="93">
        <f t="shared" si="38"/>
        <v>124</v>
      </c>
      <c r="AE61" s="93">
        <f t="shared" si="39"/>
        <v>88</v>
      </c>
      <c r="AF61" s="93">
        <f t="shared" si="40"/>
        <v>88</v>
      </c>
      <c r="AG61" s="93">
        <f t="shared" si="41"/>
        <v>88</v>
      </c>
      <c r="AH61" s="93">
        <f t="shared" si="42"/>
        <v>88</v>
      </c>
      <c r="AI61" s="93">
        <f t="shared" si="43"/>
        <v>305</v>
      </c>
      <c r="AJ61" s="93">
        <f t="shared" si="44"/>
        <v>130</v>
      </c>
      <c r="AK61" s="93">
        <f t="shared" si="45"/>
        <v>262</v>
      </c>
      <c r="AL61" s="93">
        <f t="shared" si="46"/>
        <v>175</v>
      </c>
      <c r="AM61" s="93">
        <f t="shared" si="47"/>
        <v>13076</v>
      </c>
      <c r="AO61" s="99">
        <v>57</v>
      </c>
      <c r="AP61" s="99">
        <f t="shared" si="48"/>
        <v>223</v>
      </c>
      <c r="AQ61" s="99">
        <f t="shared" si="49"/>
        <v>156</v>
      </c>
      <c r="AR61" s="99">
        <f t="shared" si="50"/>
        <v>111</v>
      </c>
      <c r="AS61" s="99">
        <f t="shared" si="51"/>
        <v>111</v>
      </c>
      <c r="AT61" s="99">
        <f t="shared" si="52"/>
        <v>111</v>
      </c>
      <c r="AU61" s="99">
        <f t="shared" si="53"/>
        <v>111</v>
      </c>
      <c r="AV61" s="99">
        <f t="shared" si="54"/>
        <v>384</v>
      </c>
      <c r="AW61" s="99">
        <f t="shared" si="55"/>
        <v>164</v>
      </c>
      <c r="AX61" s="99">
        <f t="shared" si="56"/>
        <v>330</v>
      </c>
      <c r="AY61" s="99">
        <f t="shared" si="57"/>
        <v>220</v>
      </c>
      <c r="AZ61" s="99">
        <f t="shared" si="58"/>
        <v>16450</v>
      </c>
      <c r="BB61" s="105">
        <v>57</v>
      </c>
      <c r="BC61" s="105">
        <f t="shared" si="59"/>
        <v>286</v>
      </c>
      <c r="BD61" s="105">
        <f t="shared" si="60"/>
        <v>200</v>
      </c>
      <c r="BE61" s="105">
        <f t="shared" si="61"/>
        <v>142</v>
      </c>
      <c r="BF61" s="105">
        <f t="shared" si="62"/>
        <v>142</v>
      </c>
      <c r="BG61" s="105">
        <f t="shared" si="63"/>
        <v>142</v>
      </c>
      <c r="BH61" s="105">
        <f t="shared" si="64"/>
        <v>142</v>
      </c>
      <c r="BI61" s="105">
        <f t="shared" si="65"/>
        <v>492</v>
      </c>
      <c r="BJ61" s="105">
        <f t="shared" si="66"/>
        <v>210</v>
      </c>
      <c r="BK61" s="105">
        <f t="shared" si="67"/>
        <v>423</v>
      </c>
      <c r="BL61" s="105">
        <f t="shared" si="68"/>
        <v>282</v>
      </c>
      <c r="BM61" s="105">
        <f t="shared" si="69"/>
        <v>21090</v>
      </c>
      <c r="BO61" s="111">
        <v>57</v>
      </c>
      <c r="BP61" s="111">
        <f t="shared" si="93"/>
        <v>366</v>
      </c>
      <c r="BQ61" s="111">
        <f t="shared" si="94"/>
        <v>256</v>
      </c>
      <c r="BR61" s="111">
        <f t="shared" si="95"/>
        <v>182</v>
      </c>
      <c r="BS61" s="111">
        <f t="shared" si="96"/>
        <v>182</v>
      </c>
      <c r="BT61" s="111">
        <f t="shared" si="97"/>
        <v>182</v>
      </c>
      <c r="BU61" s="111">
        <f t="shared" si="98"/>
        <v>182</v>
      </c>
      <c r="BV61" s="111">
        <f t="shared" si="99"/>
        <v>630</v>
      </c>
      <c r="BW61" s="111">
        <f t="shared" si="100"/>
        <v>269</v>
      </c>
      <c r="BX61" s="111">
        <f t="shared" si="101"/>
        <v>541</v>
      </c>
      <c r="BY61" s="111">
        <f t="shared" si="102"/>
        <v>361</v>
      </c>
      <c r="BZ61" s="111">
        <f t="shared" si="103"/>
        <v>26995</v>
      </c>
      <c r="CB61" s="117">
        <v>57</v>
      </c>
      <c r="CC61" s="117">
        <f t="shared" si="104"/>
        <v>480</v>
      </c>
      <c r="CD61" s="117">
        <f t="shared" si="105"/>
        <v>336</v>
      </c>
      <c r="CE61" s="117">
        <f t="shared" si="106"/>
        <v>239</v>
      </c>
      <c r="CF61" s="117">
        <f t="shared" si="107"/>
        <v>239</v>
      </c>
      <c r="CG61" s="117">
        <f t="shared" si="108"/>
        <v>239</v>
      </c>
      <c r="CH61" s="117">
        <f t="shared" si="109"/>
        <v>239</v>
      </c>
      <c r="CI61" s="117">
        <f t="shared" si="110"/>
        <v>827</v>
      </c>
      <c r="CJ61" s="117">
        <f t="shared" si="111"/>
        <v>353</v>
      </c>
      <c r="CK61" s="117">
        <f t="shared" si="112"/>
        <v>710</v>
      </c>
      <c r="CL61" s="117">
        <f t="shared" si="113"/>
        <v>474</v>
      </c>
      <c r="CM61" s="117">
        <f t="shared" si="114"/>
        <v>35431</v>
      </c>
    </row>
    <row r="62" ht="16.5" spans="1:91">
      <c r="A62" s="78">
        <v>58</v>
      </c>
      <c r="B62" s="78">
        <f t="shared" si="115"/>
        <v>116</v>
      </c>
      <c r="C62" s="86">
        <v>1.5</v>
      </c>
      <c r="D62" s="78">
        <f t="shared" si="16"/>
        <v>81</v>
      </c>
      <c r="E62" s="78">
        <f t="shared" si="17"/>
        <v>58</v>
      </c>
      <c r="F62" s="78">
        <f t="shared" si="18"/>
        <v>58</v>
      </c>
      <c r="G62" s="78">
        <f t="shared" si="19"/>
        <v>58</v>
      </c>
      <c r="H62" s="78">
        <f t="shared" si="20"/>
        <v>58</v>
      </c>
      <c r="I62" s="78">
        <f t="shared" si="21"/>
        <v>200</v>
      </c>
      <c r="J62" s="78">
        <f t="shared" si="22"/>
        <v>86</v>
      </c>
      <c r="K62" s="78">
        <f t="shared" si="23"/>
        <v>172</v>
      </c>
      <c r="L62" s="78">
        <f t="shared" si="24"/>
        <v>115</v>
      </c>
      <c r="M62" s="78">
        <f t="shared" si="25"/>
        <v>8584</v>
      </c>
      <c r="O62" s="87">
        <v>58</v>
      </c>
      <c r="P62" s="87">
        <f t="shared" si="26"/>
        <v>145</v>
      </c>
      <c r="Q62" s="87">
        <f t="shared" si="27"/>
        <v>101</v>
      </c>
      <c r="R62" s="87">
        <f t="shared" si="28"/>
        <v>73</v>
      </c>
      <c r="S62" s="87">
        <f t="shared" si="29"/>
        <v>73</v>
      </c>
      <c r="T62" s="87">
        <f t="shared" si="30"/>
        <v>73</v>
      </c>
      <c r="U62" s="87">
        <f t="shared" si="31"/>
        <v>73</v>
      </c>
      <c r="V62" s="87">
        <f t="shared" si="32"/>
        <v>250</v>
      </c>
      <c r="W62" s="87">
        <f t="shared" si="33"/>
        <v>108</v>
      </c>
      <c r="X62" s="87">
        <f t="shared" si="34"/>
        <v>215</v>
      </c>
      <c r="Y62" s="87">
        <f t="shared" si="35"/>
        <v>144</v>
      </c>
      <c r="Z62" s="87">
        <f t="shared" si="36"/>
        <v>10730</v>
      </c>
      <c r="AB62" s="93">
        <v>58</v>
      </c>
      <c r="AC62" s="93">
        <f t="shared" si="37"/>
        <v>180</v>
      </c>
      <c r="AD62" s="93">
        <f t="shared" si="38"/>
        <v>125</v>
      </c>
      <c r="AE62" s="93">
        <f t="shared" si="39"/>
        <v>91</v>
      </c>
      <c r="AF62" s="93">
        <f t="shared" si="40"/>
        <v>91</v>
      </c>
      <c r="AG62" s="93">
        <f t="shared" si="41"/>
        <v>91</v>
      </c>
      <c r="AH62" s="93">
        <f t="shared" si="42"/>
        <v>91</v>
      </c>
      <c r="AI62" s="93">
        <f t="shared" si="43"/>
        <v>310</v>
      </c>
      <c r="AJ62" s="93">
        <f t="shared" si="44"/>
        <v>134</v>
      </c>
      <c r="AK62" s="93">
        <f t="shared" si="45"/>
        <v>267</v>
      </c>
      <c r="AL62" s="93">
        <f t="shared" si="46"/>
        <v>179</v>
      </c>
      <c r="AM62" s="93">
        <f t="shared" si="47"/>
        <v>13305</v>
      </c>
      <c r="AO62" s="99">
        <v>58</v>
      </c>
      <c r="AP62" s="99">
        <f t="shared" si="48"/>
        <v>226</v>
      </c>
      <c r="AQ62" s="99">
        <f t="shared" si="49"/>
        <v>157</v>
      </c>
      <c r="AR62" s="99">
        <f t="shared" si="50"/>
        <v>114</v>
      </c>
      <c r="AS62" s="99">
        <f t="shared" si="51"/>
        <v>114</v>
      </c>
      <c r="AT62" s="99">
        <f t="shared" si="52"/>
        <v>114</v>
      </c>
      <c r="AU62" s="99">
        <f t="shared" si="53"/>
        <v>114</v>
      </c>
      <c r="AV62" s="99">
        <f t="shared" si="54"/>
        <v>390</v>
      </c>
      <c r="AW62" s="99">
        <f t="shared" si="55"/>
        <v>169</v>
      </c>
      <c r="AX62" s="99">
        <f t="shared" si="56"/>
        <v>336</v>
      </c>
      <c r="AY62" s="99">
        <f t="shared" si="57"/>
        <v>225</v>
      </c>
      <c r="AZ62" s="99">
        <f t="shared" si="58"/>
        <v>16739</v>
      </c>
      <c r="BB62" s="105">
        <v>58</v>
      </c>
      <c r="BC62" s="105">
        <f t="shared" si="59"/>
        <v>290</v>
      </c>
      <c r="BD62" s="105">
        <f t="shared" si="60"/>
        <v>201</v>
      </c>
      <c r="BE62" s="105">
        <f t="shared" si="61"/>
        <v>146</v>
      </c>
      <c r="BF62" s="105">
        <f t="shared" si="62"/>
        <v>146</v>
      </c>
      <c r="BG62" s="105">
        <f t="shared" si="63"/>
        <v>146</v>
      </c>
      <c r="BH62" s="105">
        <f t="shared" si="64"/>
        <v>146</v>
      </c>
      <c r="BI62" s="105">
        <f t="shared" si="65"/>
        <v>500</v>
      </c>
      <c r="BJ62" s="105">
        <f t="shared" si="66"/>
        <v>217</v>
      </c>
      <c r="BK62" s="105">
        <f t="shared" si="67"/>
        <v>431</v>
      </c>
      <c r="BL62" s="105">
        <f t="shared" si="68"/>
        <v>288</v>
      </c>
      <c r="BM62" s="105">
        <f t="shared" si="69"/>
        <v>21460</v>
      </c>
      <c r="BO62" s="111">
        <v>58</v>
      </c>
      <c r="BP62" s="111">
        <f t="shared" si="93"/>
        <v>371</v>
      </c>
      <c r="BQ62" s="111">
        <f t="shared" si="94"/>
        <v>257</v>
      </c>
      <c r="BR62" s="111">
        <f t="shared" si="95"/>
        <v>187</v>
      </c>
      <c r="BS62" s="111">
        <f t="shared" si="96"/>
        <v>187</v>
      </c>
      <c r="BT62" s="111">
        <f t="shared" si="97"/>
        <v>187</v>
      </c>
      <c r="BU62" s="111">
        <f t="shared" si="98"/>
        <v>187</v>
      </c>
      <c r="BV62" s="111">
        <f t="shared" si="99"/>
        <v>640</v>
      </c>
      <c r="BW62" s="111">
        <f t="shared" si="100"/>
        <v>278</v>
      </c>
      <c r="BX62" s="111">
        <f t="shared" si="101"/>
        <v>552</v>
      </c>
      <c r="BY62" s="111">
        <f t="shared" si="102"/>
        <v>369</v>
      </c>
      <c r="BZ62" s="111">
        <f t="shared" si="103"/>
        <v>27469</v>
      </c>
      <c r="CB62" s="117">
        <v>58</v>
      </c>
      <c r="CC62" s="117">
        <f t="shared" si="104"/>
        <v>487</v>
      </c>
      <c r="CD62" s="117">
        <f t="shared" si="105"/>
        <v>337</v>
      </c>
      <c r="CE62" s="117">
        <f t="shared" si="106"/>
        <v>245</v>
      </c>
      <c r="CF62" s="117">
        <f t="shared" si="107"/>
        <v>245</v>
      </c>
      <c r="CG62" s="117">
        <f t="shared" si="108"/>
        <v>245</v>
      </c>
      <c r="CH62" s="117">
        <f t="shared" si="109"/>
        <v>245</v>
      </c>
      <c r="CI62" s="117">
        <f t="shared" si="110"/>
        <v>840</v>
      </c>
      <c r="CJ62" s="117">
        <f t="shared" si="111"/>
        <v>365</v>
      </c>
      <c r="CK62" s="117">
        <f t="shared" si="112"/>
        <v>725</v>
      </c>
      <c r="CL62" s="117">
        <f t="shared" si="113"/>
        <v>484</v>
      </c>
      <c r="CM62" s="117">
        <f t="shared" si="114"/>
        <v>36053</v>
      </c>
    </row>
    <row r="63" ht="16.5" spans="1:91">
      <c r="A63" s="78">
        <v>59</v>
      </c>
      <c r="B63" s="78">
        <f t="shared" si="115"/>
        <v>118</v>
      </c>
      <c r="C63" s="86">
        <v>1.5</v>
      </c>
      <c r="D63" s="78">
        <f t="shared" si="16"/>
        <v>83</v>
      </c>
      <c r="E63" s="78">
        <f t="shared" si="17"/>
        <v>59</v>
      </c>
      <c r="F63" s="78">
        <f t="shared" si="18"/>
        <v>59</v>
      </c>
      <c r="G63" s="78">
        <f t="shared" si="19"/>
        <v>59</v>
      </c>
      <c r="H63" s="78">
        <f t="shared" si="20"/>
        <v>59</v>
      </c>
      <c r="I63" s="78">
        <f t="shared" si="21"/>
        <v>204</v>
      </c>
      <c r="J63" s="78">
        <f t="shared" si="22"/>
        <v>87</v>
      </c>
      <c r="K63" s="78">
        <f t="shared" si="23"/>
        <v>175</v>
      </c>
      <c r="L63" s="78">
        <f t="shared" si="24"/>
        <v>117</v>
      </c>
      <c r="M63" s="78">
        <f t="shared" si="25"/>
        <v>8732</v>
      </c>
      <c r="O63" s="87">
        <v>59</v>
      </c>
      <c r="P63" s="87">
        <f t="shared" si="26"/>
        <v>148</v>
      </c>
      <c r="Q63" s="87">
        <f t="shared" si="27"/>
        <v>104</v>
      </c>
      <c r="R63" s="87">
        <f t="shared" si="28"/>
        <v>74</v>
      </c>
      <c r="S63" s="87">
        <f t="shared" si="29"/>
        <v>74</v>
      </c>
      <c r="T63" s="87">
        <f t="shared" si="30"/>
        <v>74</v>
      </c>
      <c r="U63" s="87">
        <f t="shared" si="31"/>
        <v>74</v>
      </c>
      <c r="V63" s="87">
        <f t="shared" si="32"/>
        <v>255</v>
      </c>
      <c r="W63" s="87">
        <f t="shared" si="33"/>
        <v>109</v>
      </c>
      <c r="X63" s="87">
        <f t="shared" si="34"/>
        <v>219</v>
      </c>
      <c r="Y63" s="87">
        <f t="shared" si="35"/>
        <v>146</v>
      </c>
      <c r="Z63" s="87">
        <f t="shared" si="36"/>
        <v>10915</v>
      </c>
      <c r="AB63" s="93">
        <v>59</v>
      </c>
      <c r="AC63" s="93">
        <f t="shared" si="37"/>
        <v>184</v>
      </c>
      <c r="AD63" s="93">
        <f t="shared" si="38"/>
        <v>129</v>
      </c>
      <c r="AE63" s="93">
        <f t="shared" si="39"/>
        <v>92</v>
      </c>
      <c r="AF63" s="93">
        <f t="shared" si="40"/>
        <v>92</v>
      </c>
      <c r="AG63" s="93">
        <f t="shared" si="41"/>
        <v>92</v>
      </c>
      <c r="AH63" s="93">
        <f t="shared" si="42"/>
        <v>92</v>
      </c>
      <c r="AI63" s="93">
        <f t="shared" si="43"/>
        <v>316</v>
      </c>
      <c r="AJ63" s="93">
        <f t="shared" si="44"/>
        <v>135</v>
      </c>
      <c r="AK63" s="93">
        <f t="shared" si="45"/>
        <v>272</v>
      </c>
      <c r="AL63" s="93">
        <f t="shared" si="46"/>
        <v>181</v>
      </c>
      <c r="AM63" s="93">
        <f t="shared" si="47"/>
        <v>13535</v>
      </c>
      <c r="AO63" s="99">
        <v>59</v>
      </c>
      <c r="AP63" s="99">
        <f t="shared" si="48"/>
        <v>231</v>
      </c>
      <c r="AQ63" s="99">
        <f t="shared" si="49"/>
        <v>162</v>
      </c>
      <c r="AR63" s="99">
        <f t="shared" si="50"/>
        <v>116</v>
      </c>
      <c r="AS63" s="99">
        <f t="shared" si="51"/>
        <v>116</v>
      </c>
      <c r="AT63" s="99">
        <f t="shared" si="52"/>
        <v>116</v>
      </c>
      <c r="AU63" s="99">
        <f t="shared" si="53"/>
        <v>116</v>
      </c>
      <c r="AV63" s="99">
        <f t="shared" si="54"/>
        <v>398</v>
      </c>
      <c r="AW63" s="99">
        <f t="shared" si="55"/>
        <v>170</v>
      </c>
      <c r="AX63" s="99">
        <f t="shared" si="56"/>
        <v>342</v>
      </c>
      <c r="AY63" s="99">
        <f t="shared" si="57"/>
        <v>228</v>
      </c>
      <c r="AZ63" s="99">
        <f t="shared" si="58"/>
        <v>17028</v>
      </c>
      <c r="BB63" s="105">
        <v>59</v>
      </c>
      <c r="BC63" s="105">
        <f t="shared" si="59"/>
        <v>296</v>
      </c>
      <c r="BD63" s="105">
        <f t="shared" si="60"/>
        <v>208</v>
      </c>
      <c r="BE63" s="105">
        <f t="shared" si="61"/>
        <v>149</v>
      </c>
      <c r="BF63" s="105">
        <f t="shared" si="62"/>
        <v>149</v>
      </c>
      <c r="BG63" s="105">
        <f t="shared" si="63"/>
        <v>149</v>
      </c>
      <c r="BH63" s="105">
        <f t="shared" si="64"/>
        <v>149</v>
      </c>
      <c r="BI63" s="105">
        <f t="shared" si="65"/>
        <v>510</v>
      </c>
      <c r="BJ63" s="105">
        <f t="shared" si="66"/>
        <v>218</v>
      </c>
      <c r="BK63" s="105">
        <f t="shared" si="67"/>
        <v>438</v>
      </c>
      <c r="BL63" s="105">
        <f t="shared" si="68"/>
        <v>292</v>
      </c>
      <c r="BM63" s="105">
        <f t="shared" si="69"/>
        <v>21831</v>
      </c>
      <c r="BO63" s="111">
        <v>59</v>
      </c>
      <c r="BP63" s="111">
        <f t="shared" si="93"/>
        <v>379</v>
      </c>
      <c r="BQ63" s="111">
        <f t="shared" si="94"/>
        <v>266</v>
      </c>
      <c r="BR63" s="111">
        <f t="shared" si="95"/>
        <v>191</v>
      </c>
      <c r="BS63" s="111">
        <f t="shared" si="96"/>
        <v>191</v>
      </c>
      <c r="BT63" s="111">
        <f t="shared" si="97"/>
        <v>191</v>
      </c>
      <c r="BU63" s="111">
        <f t="shared" si="98"/>
        <v>191</v>
      </c>
      <c r="BV63" s="111">
        <f t="shared" si="99"/>
        <v>653</v>
      </c>
      <c r="BW63" s="111">
        <f t="shared" si="100"/>
        <v>279</v>
      </c>
      <c r="BX63" s="111">
        <f t="shared" si="101"/>
        <v>561</v>
      </c>
      <c r="BY63" s="111">
        <f t="shared" si="102"/>
        <v>374</v>
      </c>
      <c r="BZ63" s="111">
        <f t="shared" si="103"/>
        <v>27944</v>
      </c>
      <c r="CB63" s="117">
        <v>59</v>
      </c>
      <c r="CC63" s="117">
        <f t="shared" si="104"/>
        <v>497</v>
      </c>
      <c r="CD63" s="117">
        <f t="shared" si="105"/>
        <v>349</v>
      </c>
      <c r="CE63" s="117">
        <f t="shared" si="106"/>
        <v>251</v>
      </c>
      <c r="CF63" s="117">
        <f t="shared" si="107"/>
        <v>251</v>
      </c>
      <c r="CG63" s="117">
        <f t="shared" si="108"/>
        <v>251</v>
      </c>
      <c r="CH63" s="117">
        <f t="shared" si="109"/>
        <v>251</v>
      </c>
      <c r="CI63" s="117">
        <f t="shared" si="110"/>
        <v>857</v>
      </c>
      <c r="CJ63" s="117">
        <f t="shared" si="111"/>
        <v>366</v>
      </c>
      <c r="CK63" s="117">
        <f t="shared" si="112"/>
        <v>736</v>
      </c>
      <c r="CL63" s="117">
        <f t="shared" si="113"/>
        <v>491</v>
      </c>
      <c r="CM63" s="117">
        <f t="shared" si="114"/>
        <v>36677</v>
      </c>
    </row>
    <row r="64" ht="16.5" spans="1:91">
      <c r="A64" s="78">
        <v>60</v>
      </c>
      <c r="B64" s="78">
        <f t="shared" si="115"/>
        <v>120</v>
      </c>
      <c r="C64" s="86">
        <v>1.5</v>
      </c>
      <c r="D64" s="78">
        <f t="shared" si="16"/>
        <v>84</v>
      </c>
      <c r="E64" s="78">
        <f t="shared" si="17"/>
        <v>60</v>
      </c>
      <c r="F64" s="78">
        <f t="shared" si="18"/>
        <v>60</v>
      </c>
      <c r="G64" s="78">
        <f t="shared" si="19"/>
        <v>60</v>
      </c>
      <c r="H64" s="78">
        <f t="shared" si="20"/>
        <v>60</v>
      </c>
      <c r="I64" s="78">
        <f t="shared" si="21"/>
        <v>207</v>
      </c>
      <c r="J64" s="78">
        <f t="shared" si="22"/>
        <v>89</v>
      </c>
      <c r="K64" s="78">
        <f t="shared" si="23"/>
        <v>178</v>
      </c>
      <c r="L64" s="78">
        <f t="shared" si="24"/>
        <v>119</v>
      </c>
      <c r="M64" s="78">
        <f t="shared" si="25"/>
        <v>8880</v>
      </c>
      <c r="O64" s="87">
        <v>60</v>
      </c>
      <c r="P64" s="87">
        <f t="shared" si="26"/>
        <v>150</v>
      </c>
      <c r="Q64" s="87">
        <f t="shared" si="27"/>
        <v>105</v>
      </c>
      <c r="R64" s="87">
        <f t="shared" si="28"/>
        <v>75</v>
      </c>
      <c r="S64" s="87">
        <f t="shared" si="29"/>
        <v>75</v>
      </c>
      <c r="T64" s="87">
        <f t="shared" si="30"/>
        <v>75</v>
      </c>
      <c r="U64" s="87">
        <f t="shared" si="31"/>
        <v>75</v>
      </c>
      <c r="V64" s="87">
        <f t="shared" si="32"/>
        <v>259</v>
      </c>
      <c r="W64" s="87">
        <f t="shared" si="33"/>
        <v>111</v>
      </c>
      <c r="X64" s="87">
        <f t="shared" si="34"/>
        <v>223</v>
      </c>
      <c r="Y64" s="87">
        <f t="shared" si="35"/>
        <v>149</v>
      </c>
      <c r="Z64" s="87">
        <f t="shared" si="36"/>
        <v>11100</v>
      </c>
      <c r="AB64" s="93">
        <v>60</v>
      </c>
      <c r="AC64" s="93">
        <f t="shared" si="37"/>
        <v>186</v>
      </c>
      <c r="AD64" s="93">
        <f t="shared" si="38"/>
        <v>130</v>
      </c>
      <c r="AE64" s="93">
        <f t="shared" si="39"/>
        <v>93</v>
      </c>
      <c r="AF64" s="93">
        <f t="shared" si="40"/>
        <v>93</v>
      </c>
      <c r="AG64" s="93">
        <f t="shared" si="41"/>
        <v>93</v>
      </c>
      <c r="AH64" s="93">
        <f t="shared" si="42"/>
        <v>93</v>
      </c>
      <c r="AI64" s="93">
        <f t="shared" si="43"/>
        <v>321</v>
      </c>
      <c r="AJ64" s="93">
        <f t="shared" si="44"/>
        <v>138</v>
      </c>
      <c r="AK64" s="93">
        <f t="shared" si="45"/>
        <v>277</v>
      </c>
      <c r="AL64" s="93">
        <f t="shared" si="46"/>
        <v>185</v>
      </c>
      <c r="AM64" s="93">
        <f t="shared" si="47"/>
        <v>13764</v>
      </c>
      <c r="AO64" s="99">
        <v>60</v>
      </c>
      <c r="AP64" s="99">
        <f t="shared" si="48"/>
        <v>234</v>
      </c>
      <c r="AQ64" s="99">
        <f t="shared" si="49"/>
        <v>164</v>
      </c>
      <c r="AR64" s="99">
        <f t="shared" si="50"/>
        <v>117</v>
      </c>
      <c r="AS64" s="99">
        <f t="shared" si="51"/>
        <v>117</v>
      </c>
      <c r="AT64" s="99">
        <f t="shared" si="52"/>
        <v>117</v>
      </c>
      <c r="AU64" s="99">
        <f t="shared" si="53"/>
        <v>117</v>
      </c>
      <c r="AV64" s="99">
        <f t="shared" si="54"/>
        <v>404</v>
      </c>
      <c r="AW64" s="99">
        <f t="shared" si="55"/>
        <v>174</v>
      </c>
      <c r="AX64" s="99">
        <f t="shared" si="56"/>
        <v>348</v>
      </c>
      <c r="AY64" s="99">
        <f t="shared" si="57"/>
        <v>233</v>
      </c>
      <c r="AZ64" s="99">
        <f t="shared" si="58"/>
        <v>17316</v>
      </c>
      <c r="BB64" s="105">
        <v>60</v>
      </c>
      <c r="BC64" s="105">
        <f t="shared" si="59"/>
        <v>300</v>
      </c>
      <c r="BD64" s="105">
        <f t="shared" si="60"/>
        <v>210</v>
      </c>
      <c r="BE64" s="105">
        <f t="shared" si="61"/>
        <v>150</v>
      </c>
      <c r="BF64" s="105">
        <f t="shared" si="62"/>
        <v>150</v>
      </c>
      <c r="BG64" s="105">
        <f t="shared" si="63"/>
        <v>150</v>
      </c>
      <c r="BH64" s="105">
        <f t="shared" si="64"/>
        <v>150</v>
      </c>
      <c r="BI64" s="105">
        <f t="shared" si="65"/>
        <v>518</v>
      </c>
      <c r="BJ64" s="105">
        <f t="shared" si="66"/>
        <v>223</v>
      </c>
      <c r="BK64" s="105">
        <f t="shared" si="67"/>
        <v>446</v>
      </c>
      <c r="BL64" s="105">
        <f t="shared" si="68"/>
        <v>299</v>
      </c>
      <c r="BM64" s="105">
        <f t="shared" si="69"/>
        <v>22200</v>
      </c>
      <c r="BO64" s="111">
        <v>60</v>
      </c>
      <c r="BP64" s="111">
        <f t="shared" si="93"/>
        <v>384</v>
      </c>
      <c r="BQ64" s="111">
        <f t="shared" si="94"/>
        <v>269</v>
      </c>
      <c r="BR64" s="111">
        <f t="shared" si="95"/>
        <v>192</v>
      </c>
      <c r="BS64" s="111">
        <f t="shared" si="96"/>
        <v>192</v>
      </c>
      <c r="BT64" s="111">
        <f t="shared" si="97"/>
        <v>192</v>
      </c>
      <c r="BU64" s="111">
        <f t="shared" si="98"/>
        <v>192</v>
      </c>
      <c r="BV64" s="111">
        <f t="shared" si="99"/>
        <v>663</v>
      </c>
      <c r="BW64" s="111">
        <f t="shared" si="100"/>
        <v>285</v>
      </c>
      <c r="BX64" s="111">
        <f t="shared" si="101"/>
        <v>571</v>
      </c>
      <c r="BY64" s="111">
        <f t="shared" si="102"/>
        <v>383</v>
      </c>
      <c r="BZ64" s="111">
        <f t="shared" si="103"/>
        <v>28416</v>
      </c>
      <c r="CB64" s="117">
        <v>60</v>
      </c>
      <c r="CC64" s="117">
        <f t="shared" si="104"/>
        <v>504</v>
      </c>
      <c r="CD64" s="117">
        <f t="shared" si="105"/>
        <v>353</v>
      </c>
      <c r="CE64" s="117">
        <f t="shared" si="106"/>
        <v>252</v>
      </c>
      <c r="CF64" s="117">
        <f t="shared" si="107"/>
        <v>252</v>
      </c>
      <c r="CG64" s="117">
        <f t="shared" si="108"/>
        <v>252</v>
      </c>
      <c r="CH64" s="117">
        <f t="shared" si="109"/>
        <v>252</v>
      </c>
      <c r="CI64" s="117">
        <f t="shared" si="110"/>
        <v>870</v>
      </c>
      <c r="CJ64" s="117">
        <f t="shared" si="111"/>
        <v>374</v>
      </c>
      <c r="CK64" s="117">
        <f t="shared" si="112"/>
        <v>749</v>
      </c>
      <c r="CL64" s="117">
        <f t="shared" si="113"/>
        <v>503</v>
      </c>
      <c r="CM64" s="117">
        <f t="shared" si="114"/>
        <v>37296</v>
      </c>
    </row>
    <row r="65" ht="16.5" spans="1:91">
      <c r="A65" s="78">
        <v>61</v>
      </c>
      <c r="B65" s="78">
        <f t="shared" si="115"/>
        <v>122</v>
      </c>
      <c r="C65" s="86">
        <v>1.5</v>
      </c>
      <c r="D65" s="78">
        <f t="shared" si="16"/>
        <v>85</v>
      </c>
      <c r="E65" s="78">
        <f t="shared" si="17"/>
        <v>61</v>
      </c>
      <c r="F65" s="78">
        <f t="shared" si="18"/>
        <v>61</v>
      </c>
      <c r="G65" s="78">
        <f t="shared" si="19"/>
        <v>61</v>
      </c>
      <c r="H65" s="78">
        <f t="shared" si="20"/>
        <v>61</v>
      </c>
      <c r="I65" s="78">
        <f t="shared" si="21"/>
        <v>211</v>
      </c>
      <c r="J65" s="78">
        <f t="shared" si="22"/>
        <v>90</v>
      </c>
      <c r="K65" s="78">
        <f t="shared" si="23"/>
        <v>181</v>
      </c>
      <c r="L65" s="78">
        <f t="shared" si="24"/>
        <v>121</v>
      </c>
      <c r="M65" s="78">
        <f t="shared" si="25"/>
        <v>9028</v>
      </c>
      <c r="O65" s="87">
        <v>61</v>
      </c>
      <c r="P65" s="87">
        <f t="shared" si="26"/>
        <v>153</v>
      </c>
      <c r="Q65" s="87">
        <f t="shared" si="27"/>
        <v>106</v>
      </c>
      <c r="R65" s="87">
        <f t="shared" si="28"/>
        <v>76</v>
      </c>
      <c r="S65" s="87">
        <f t="shared" si="29"/>
        <v>76</v>
      </c>
      <c r="T65" s="87">
        <f t="shared" si="30"/>
        <v>76</v>
      </c>
      <c r="U65" s="87">
        <f t="shared" si="31"/>
        <v>76</v>
      </c>
      <c r="V65" s="87">
        <f t="shared" si="32"/>
        <v>264</v>
      </c>
      <c r="W65" s="87">
        <f t="shared" si="33"/>
        <v>113</v>
      </c>
      <c r="X65" s="87">
        <f t="shared" si="34"/>
        <v>226</v>
      </c>
      <c r="Y65" s="87">
        <f t="shared" si="35"/>
        <v>151</v>
      </c>
      <c r="Z65" s="87">
        <f t="shared" si="36"/>
        <v>11285</v>
      </c>
      <c r="AB65" s="93">
        <v>61</v>
      </c>
      <c r="AC65" s="93">
        <f t="shared" si="37"/>
        <v>190</v>
      </c>
      <c r="AD65" s="93">
        <f t="shared" si="38"/>
        <v>131</v>
      </c>
      <c r="AE65" s="93">
        <f t="shared" si="39"/>
        <v>94</v>
      </c>
      <c r="AF65" s="93">
        <f t="shared" si="40"/>
        <v>94</v>
      </c>
      <c r="AG65" s="93">
        <f t="shared" si="41"/>
        <v>94</v>
      </c>
      <c r="AH65" s="93">
        <f t="shared" si="42"/>
        <v>94</v>
      </c>
      <c r="AI65" s="93">
        <f t="shared" si="43"/>
        <v>327</v>
      </c>
      <c r="AJ65" s="93">
        <f t="shared" si="44"/>
        <v>140</v>
      </c>
      <c r="AK65" s="93">
        <f t="shared" si="45"/>
        <v>280</v>
      </c>
      <c r="AL65" s="93">
        <f t="shared" si="46"/>
        <v>187</v>
      </c>
      <c r="AM65" s="93">
        <f t="shared" si="47"/>
        <v>13993</v>
      </c>
      <c r="AO65" s="99">
        <v>61</v>
      </c>
      <c r="AP65" s="99">
        <f t="shared" si="48"/>
        <v>239</v>
      </c>
      <c r="AQ65" s="99">
        <f t="shared" si="49"/>
        <v>165</v>
      </c>
      <c r="AR65" s="99">
        <f t="shared" si="50"/>
        <v>118</v>
      </c>
      <c r="AS65" s="99">
        <f t="shared" si="51"/>
        <v>118</v>
      </c>
      <c r="AT65" s="99">
        <f t="shared" si="52"/>
        <v>118</v>
      </c>
      <c r="AU65" s="99">
        <f t="shared" si="53"/>
        <v>118</v>
      </c>
      <c r="AV65" s="99">
        <f t="shared" si="54"/>
        <v>411</v>
      </c>
      <c r="AW65" s="99">
        <f t="shared" si="55"/>
        <v>176</v>
      </c>
      <c r="AX65" s="99">
        <f t="shared" si="56"/>
        <v>352</v>
      </c>
      <c r="AY65" s="99">
        <f t="shared" si="57"/>
        <v>235</v>
      </c>
      <c r="AZ65" s="99">
        <f t="shared" si="58"/>
        <v>17604</v>
      </c>
      <c r="BB65" s="105">
        <v>61</v>
      </c>
      <c r="BC65" s="105">
        <f t="shared" si="59"/>
        <v>306</v>
      </c>
      <c r="BD65" s="105">
        <f t="shared" si="60"/>
        <v>212</v>
      </c>
      <c r="BE65" s="105">
        <f t="shared" si="61"/>
        <v>151</v>
      </c>
      <c r="BF65" s="105">
        <f t="shared" si="62"/>
        <v>151</v>
      </c>
      <c r="BG65" s="105">
        <f t="shared" si="63"/>
        <v>151</v>
      </c>
      <c r="BH65" s="105">
        <f t="shared" si="64"/>
        <v>151</v>
      </c>
      <c r="BI65" s="105">
        <f t="shared" si="65"/>
        <v>527</v>
      </c>
      <c r="BJ65" s="105">
        <f t="shared" si="66"/>
        <v>226</v>
      </c>
      <c r="BK65" s="105">
        <f t="shared" si="67"/>
        <v>451</v>
      </c>
      <c r="BL65" s="105">
        <f t="shared" si="68"/>
        <v>301</v>
      </c>
      <c r="BM65" s="105">
        <f t="shared" si="69"/>
        <v>22569</v>
      </c>
      <c r="BO65" s="111">
        <v>61</v>
      </c>
      <c r="BP65" s="111">
        <f t="shared" si="93"/>
        <v>392</v>
      </c>
      <c r="BQ65" s="111">
        <f t="shared" si="94"/>
        <v>271</v>
      </c>
      <c r="BR65" s="111">
        <f t="shared" si="95"/>
        <v>193</v>
      </c>
      <c r="BS65" s="111">
        <f t="shared" si="96"/>
        <v>193</v>
      </c>
      <c r="BT65" s="111">
        <f t="shared" si="97"/>
        <v>193</v>
      </c>
      <c r="BU65" s="111">
        <f t="shared" si="98"/>
        <v>193</v>
      </c>
      <c r="BV65" s="111">
        <f t="shared" si="99"/>
        <v>675</v>
      </c>
      <c r="BW65" s="111">
        <f t="shared" si="100"/>
        <v>289</v>
      </c>
      <c r="BX65" s="111">
        <f t="shared" si="101"/>
        <v>577</v>
      </c>
      <c r="BY65" s="111">
        <f t="shared" si="102"/>
        <v>385</v>
      </c>
      <c r="BZ65" s="111">
        <f t="shared" si="103"/>
        <v>28888</v>
      </c>
      <c r="CB65" s="117">
        <v>61</v>
      </c>
      <c r="CC65" s="117">
        <f t="shared" si="104"/>
        <v>515</v>
      </c>
      <c r="CD65" s="117">
        <f t="shared" si="105"/>
        <v>356</v>
      </c>
      <c r="CE65" s="117">
        <f t="shared" si="106"/>
        <v>253</v>
      </c>
      <c r="CF65" s="117">
        <f t="shared" si="107"/>
        <v>253</v>
      </c>
      <c r="CG65" s="117">
        <f t="shared" si="108"/>
        <v>253</v>
      </c>
      <c r="CH65" s="117">
        <f t="shared" si="109"/>
        <v>253</v>
      </c>
      <c r="CI65" s="117">
        <f t="shared" si="110"/>
        <v>886</v>
      </c>
      <c r="CJ65" s="117">
        <f t="shared" si="111"/>
        <v>379</v>
      </c>
      <c r="CK65" s="117">
        <f t="shared" si="112"/>
        <v>757</v>
      </c>
      <c r="CL65" s="117">
        <f t="shared" si="113"/>
        <v>505</v>
      </c>
      <c r="CM65" s="117">
        <f t="shared" si="114"/>
        <v>37916</v>
      </c>
    </row>
    <row r="66" ht="16.5" spans="1:91">
      <c r="A66" s="78">
        <v>62</v>
      </c>
      <c r="B66" s="78">
        <f t="shared" si="115"/>
        <v>124</v>
      </c>
      <c r="C66" s="86">
        <v>1.5</v>
      </c>
      <c r="D66" s="78">
        <f t="shared" si="16"/>
        <v>87</v>
      </c>
      <c r="E66" s="78">
        <f t="shared" si="17"/>
        <v>62</v>
      </c>
      <c r="F66" s="78">
        <f t="shared" si="18"/>
        <v>62</v>
      </c>
      <c r="G66" s="78">
        <f t="shared" si="19"/>
        <v>62</v>
      </c>
      <c r="H66" s="78">
        <f t="shared" si="20"/>
        <v>62</v>
      </c>
      <c r="I66" s="78">
        <f t="shared" si="21"/>
        <v>214</v>
      </c>
      <c r="J66" s="78">
        <f t="shared" si="22"/>
        <v>92</v>
      </c>
      <c r="K66" s="78">
        <f t="shared" si="23"/>
        <v>184</v>
      </c>
      <c r="L66" s="78">
        <f t="shared" si="24"/>
        <v>123</v>
      </c>
      <c r="M66" s="78">
        <f t="shared" si="25"/>
        <v>9176</v>
      </c>
      <c r="O66" s="87">
        <v>62</v>
      </c>
      <c r="P66" s="87">
        <f t="shared" si="26"/>
        <v>155</v>
      </c>
      <c r="Q66" s="87">
        <f t="shared" si="27"/>
        <v>109</v>
      </c>
      <c r="R66" s="87">
        <f t="shared" si="28"/>
        <v>78</v>
      </c>
      <c r="S66" s="87">
        <f t="shared" si="29"/>
        <v>78</v>
      </c>
      <c r="T66" s="87">
        <f t="shared" si="30"/>
        <v>78</v>
      </c>
      <c r="U66" s="87">
        <f t="shared" si="31"/>
        <v>78</v>
      </c>
      <c r="V66" s="87">
        <f t="shared" si="32"/>
        <v>268</v>
      </c>
      <c r="W66" s="87">
        <f t="shared" si="33"/>
        <v>115</v>
      </c>
      <c r="X66" s="87">
        <f t="shared" si="34"/>
        <v>230</v>
      </c>
      <c r="Y66" s="87">
        <f t="shared" si="35"/>
        <v>154</v>
      </c>
      <c r="Z66" s="87">
        <f t="shared" si="36"/>
        <v>11470</v>
      </c>
      <c r="AB66" s="93">
        <v>62</v>
      </c>
      <c r="AC66" s="93">
        <f t="shared" si="37"/>
        <v>192</v>
      </c>
      <c r="AD66" s="93">
        <f t="shared" si="38"/>
        <v>135</v>
      </c>
      <c r="AE66" s="93">
        <f t="shared" si="39"/>
        <v>97</v>
      </c>
      <c r="AF66" s="93">
        <f t="shared" si="40"/>
        <v>97</v>
      </c>
      <c r="AG66" s="93">
        <f t="shared" si="41"/>
        <v>97</v>
      </c>
      <c r="AH66" s="93">
        <f t="shared" si="42"/>
        <v>97</v>
      </c>
      <c r="AI66" s="93">
        <f t="shared" si="43"/>
        <v>332</v>
      </c>
      <c r="AJ66" s="93">
        <f t="shared" si="44"/>
        <v>143</v>
      </c>
      <c r="AK66" s="93">
        <f t="shared" si="45"/>
        <v>285</v>
      </c>
      <c r="AL66" s="93">
        <f t="shared" si="46"/>
        <v>191</v>
      </c>
      <c r="AM66" s="93">
        <f t="shared" si="47"/>
        <v>14223</v>
      </c>
      <c r="AO66" s="99">
        <v>62</v>
      </c>
      <c r="AP66" s="99">
        <f t="shared" si="48"/>
        <v>242</v>
      </c>
      <c r="AQ66" s="99">
        <f t="shared" si="49"/>
        <v>170</v>
      </c>
      <c r="AR66" s="99">
        <f t="shared" si="50"/>
        <v>122</v>
      </c>
      <c r="AS66" s="99">
        <f t="shared" si="51"/>
        <v>122</v>
      </c>
      <c r="AT66" s="99">
        <f t="shared" si="52"/>
        <v>122</v>
      </c>
      <c r="AU66" s="99">
        <f t="shared" si="53"/>
        <v>122</v>
      </c>
      <c r="AV66" s="99">
        <f t="shared" si="54"/>
        <v>418</v>
      </c>
      <c r="AW66" s="99">
        <f t="shared" si="55"/>
        <v>180</v>
      </c>
      <c r="AX66" s="99">
        <f t="shared" si="56"/>
        <v>359</v>
      </c>
      <c r="AY66" s="99">
        <f t="shared" si="57"/>
        <v>240</v>
      </c>
      <c r="AZ66" s="99">
        <f t="shared" si="58"/>
        <v>17893</v>
      </c>
      <c r="BB66" s="105">
        <v>62</v>
      </c>
      <c r="BC66" s="105">
        <f t="shared" si="59"/>
        <v>310</v>
      </c>
      <c r="BD66" s="105">
        <f t="shared" si="60"/>
        <v>218</v>
      </c>
      <c r="BE66" s="105">
        <f t="shared" si="61"/>
        <v>156</v>
      </c>
      <c r="BF66" s="105">
        <f t="shared" si="62"/>
        <v>156</v>
      </c>
      <c r="BG66" s="105">
        <f t="shared" si="63"/>
        <v>156</v>
      </c>
      <c r="BH66" s="105">
        <f t="shared" si="64"/>
        <v>156</v>
      </c>
      <c r="BI66" s="105">
        <f t="shared" si="65"/>
        <v>536</v>
      </c>
      <c r="BJ66" s="105">
        <f t="shared" si="66"/>
        <v>231</v>
      </c>
      <c r="BK66" s="105">
        <f t="shared" si="67"/>
        <v>460</v>
      </c>
      <c r="BL66" s="105">
        <f t="shared" si="68"/>
        <v>308</v>
      </c>
      <c r="BM66" s="105">
        <f t="shared" si="69"/>
        <v>22940</v>
      </c>
      <c r="BO66" s="111">
        <v>62</v>
      </c>
      <c r="BP66" s="111">
        <f t="shared" si="93"/>
        <v>397</v>
      </c>
      <c r="BQ66" s="111">
        <f t="shared" si="94"/>
        <v>279</v>
      </c>
      <c r="BR66" s="111">
        <f t="shared" si="95"/>
        <v>200</v>
      </c>
      <c r="BS66" s="111">
        <f t="shared" si="96"/>
        <v>200</v>
      </c>
      <c r="BT66" s="111">
        <f t="shared" si="97"/>
        <v>200</v>
      </c>
      <c r="BU66" s="111">
        <f t="shared" si="98"/>
        <v>200</v>
      </c>
      <c r="BV66" s="111">
        <f t="shared" si="99"/>
        <v>686</v>
      </c>
      <c r="BW66" s="111">
        <f t="shared" si="100"/>
        <v>296</v>
      </c>
      <c r="BX66" s="111">
        <f t="shared" si="101"/>
        <v>589</v>
      </c>
      <c r="BY66" s="111">
        <f t="shared" si="102"/>
        <v>394</v>
      </c>
      <c r="BZ66" s="111">
        <f t="shared" si="103"/>
        <v>29363</v>
      </c>
      <c r="CB66" s="117">
        <v>62</v>
      </c>
      <c r="CC66" s="117">
        <f t="shared" si="104"/>
        <v>521</v>
      </c>
      <c r="CD66" s="117">
        <f t="shared" si="105"/>
        <v>366</v>
      </c>
      <c r="CE66" s="117">
        <f t="shared" si="106"/>
        <v>263</v>
      </c>
      <c r="CF66" s="117">
        <f t="shared" si="107"/>
        <v>263</v>
      </c>
      <c r="CG66" s="117">
        <f t="shared" si="108"/>
        <v>263</v>
      </c>
      <c r="CH66" s="117">
        <f t="shared" si="109"/>
        <v>263</v>
      </c>
      <c r="CI66" s="117">
        <f t="shared" si="110"/>
        <v>900</v>
      </c>
      <c r="CJ66" s="117">
        <f t="shared" si="111"/>
        <v>389</v>
      </c>
      <c r="CK66" s="117">
        <f t="shared" si="112"/>
        <v>773</v>
      </c>
      <c r="CL66" s="117">
        <f t="shared" si="113"/>
        <v>517</v>
      </c>
      <c r="CM66" s="117">
        <f t="shared" si="114"/>
        <v>38539</v>
      </c>
    </row>
    <row r="67" ht="16.5" spans="1:91">
      <c r="A67" s="78">
        <v>63</v>
      </c>
      <c r="B67" s="78">
        <f t="shared" si="115"/>
        <v>126</v>
      </c>
      <c r="C67" s="86">
        <v>1.5</v>
      </c>
      <c r="D67" s="78">
        <f t="shared" si="16"/>
        <v>88</v>
      </c>
      <c r="E67" s="78">
        <f t="shared" si="17"/>
        <v>63</v>
      </c>
      <c r="F67" s="78">
        <f t="shared" si="18"/>
        <v>63</v>
      </c>
      <c r="G67" s="78">
        <f t="shared" si="19"/>
        <v>63</v>
      </c>
      <c r="H67" s="78">
        <f t="shared" si="20"/>
        <v>63</v>
      </c>
      <c r="I67" s="78">
        <f t="shared" si="21"/>
        <v>218</v>
      </c>
      <c r="J67" s="78">
        <f t="shared" si="22"/>
        <v>93</v>
      </c>
      <c r="K67" s="78">
        <f t="shared" si="23"/>
        <v>186</v>
      </c>
      <c r="L67" s="78">
        <f t="shared" si="24"/>
        <v>124</v>
      </c>
      <c r="M67" s="78">
        <f t="shared" si="25"/>
        <v>9324</v>
      </c>
      <c r="O67" s="87">
        <v>63</v>
      </c>
      <c r="P67" s="87">
        <f t="shared" si="26"/>
        <v>158</v>
      </c>
      <c r="Q67" s="87">
        <f t="shared" si="27"/>
        <v>110</v>
      </c>
      <c r="R67" s="87">
        <f t="shared" si="28"/>
        <v>79</v>
      </c>
      <c r="S67" s="87">
        <f t="shared" si="29"/>
        <v>79</v>
      </c>
      <c r="T67" s="87">
        <f t="shared" si="30"/>
        <v>79</v>
      </c>
      <c r="U67" s="87">
        <f t="shared" si="31"/>
        <v>79</v>
      </c>
      <c r="V67" s="87">
        <f t="shared" si="32"/>
        <v>273</v>
      </c>
      <c r="W67" s="87">
        <f t="shared" si="33"/>
        <v>116</v>
      </c>
      <c r="X67" s="87">
        <f t="shared" si="34"/>
        <v>233</v>
      </c>
      <c r="Y67" s="87">
        <f t="shared" si="35"/>
        <v>155</v>
      </c>
      <c r="Z67" s="87">
        <f t="shared" si="36"/>
        <v>11655</v>
      </c>
      <c r="AB67" s="93">
        <v>63</v>
      </c>
      <c r="AC67" s="93">
        <f t="shared" si="37"/>
        <v>196</v>
      </c>
      <c r="AD67" s="93">
        <f t="shared" si="38"/>
        <v>136</v>
      </c>
      <c r="AE67" s="93">
        <f t="shared" si="39"/>
        <v>98</v>
      </c>
      <c r="AF67" s="93">
        <f t="shared" si="40"/>
        <v>98</v>
      </c>
      <c r="AG67" s="93">
        <f t="shared" si="41"/>
        <v>98</v>
      </c>
      <c r="AH67" s="93">
        <f t="shared" si="42"/>
        <v>98</v>
      </c>
      <c r="AI67" s="93">
        <f t="shared" si="43"/>
        <v>339</v>
      </c>
      <c r="AJ67" s="93">
        <f t="shared" si="44"/>
        <v>144</v>
      </c>
      <c r="AK67" s="93">
        <f t="shared" si="45"/>
        <v>289</v>
      </c>
      <c r="AL67" s="93">
        <f t="shared" si="46"/>
        <v>192</v>
      </c>
      <c r="AM67" s="93">
        <f t="shared" si="47"/>
        <v>14452</v>
      </c>
      <c r="AO67" s="99">
        <v>63</v>
      </c>
      <c r="AP67" s="99">
        <f t="shared" si="48"/>
        <v>247</v>
      </c>
      <c r="AQ67" s="99">
        <f t="shared" si="49"/>
        <v>171</v>
      </c>
      <c r="AR67" s="99">
        <f t="shared" si="50"/>
        <v>123</v>
      </c>
      <c r="AS67" s="99">
        <f t="shared" si="51"/>
        <v>123</v>
      </c>
      <c r="AT67" s="99">
        <f t="shared" si="52"/>
        <v>123</v>
      </c>
      <c r="AU67" s="99">
        <f t="shared" si="53"/>
        <v>123</v>
      </c>
      <c r="AV67" s="99">
        <f t="shared" si="54"/>
        <v>426</v>
      </c>
      <c r="AW67" s="99">
        <f t="shared" si="55"/>
        <v>181</v>
      </c>
      <c r="AX67" s="99">
        <f t="shared" si="56"/>
        <v>364</v>
      </c>
      <c r="AY67" s="99">
        <f t="shared" si="57"/>
        <v>242</v>
      </c>
      <c r="AZ67" s="99">
        <f t="shared" si="58"/>
        <v>18182</v>
      </c>
      <c r="BB67" s="105">
        <v>63</v>
      </c>
      <c r="BC67" s="105">
        <f t="shared" si="59"/>
        <v>317</v>
      </c>
      <c r="BD67" s="105">
        <f t="shared" si="60"/>
        <v>219</v>
      </c>
      <c r="BE67" s="105">
        <f t="shared" si="61"/>
        <v>158</v>
      </c>
      <c r="BF67" s="105">
        <f t="shared" si="62"/>
        <v>158</v>
      </c>
      <c r="BG67" s="105">
        <f t="shared" si="63"/>
        <v>158</v>
      </c>
      <c r="BH67" s="105">
        <f t="shared" si="64"/>
        <v>158</v>
      </c>
      <c r="BI67" s="105">
        <f t="shared" si="65"/>
        <v>546</v>
      </c>
      <c r="BJ67" s="105">
        <f t="shared" si="66"/>
        <v>232</v>
      </c>
      <c r="BK67" s="105">
        <f t="shared" si="67"/>
        <v>467</v>
      </c>
      <c r="BL67" s="105">
        <f t="shared" si="68"/>
        <v>310</v>
      </c>
      <c r="BM67" s="105">
        <f t="shared" si="69"/>
        <v>23310</v>
      </c>
      <c r="BO67" s="111">
        <v>63</v>
      </c>
      <c r="BP67" s="111">
        <f t="shared" si="93"/>
        <v>406</v>
      </c>
      <c r="BQ67" s="111">
        <f t="shared" si="94"/>
        <v>280</v>
      </c>
      <c r="BR67" s="111">
        <f t="shared" si="95"/>
        <v>202</v>
      </c>
      <c r="BS67" s="111">
        <f t="shared" si="96"/>
        <v>202</v>
      </c>
      <c r="BT67" s="111">
        <f t="shared" si="97"/>
        <v>202</v>
      </c>
      <c r="BU67" s="111">
        <f t="shared" si="98"/>
        <v>202</v>
      </c>
      <c r="BV67" s="111">
        <f t="shared" si="99"/>
        <v>699</v>
      </c>
      <c r="BW67" s="111">
        <f t="shared" si="100"/>
        <v>297</v>
      </c>
      <c r="BX67" s="111">
        <f t="shared" si="101"/>
        <v>598</v>
      </c>
      <c r="BY67" s="111">
        <f t="shared" si="102"/>
        <v>397</v>
      </c>
      <c r="BZ67" s="111">
        <f t="shared" si="103"/>
        <v>29837</v>
      </c>
      <c r="CB67" s="117">
        <v>63</v>
      </c>
      <c r="CC67" s="117">
        <f t="shared" si="104"/>
        <v>533</v>
      </c>
      <c r="CD67" s="117">
        <f t="shared" si="105"/>
        <v>368</v>
      </c>
      <c r="CE67" s="117">
        <f t="shared" si="106"/>
        <v>265</v>
      </c>
      <c r="CF67" s="117">
        <f t="shared" si="107"/>
        <v>265</v>
      </c>
      <c r="CG67" s="117">
        <f t="shared" si="108"/>
        <v>265</v>
      </c>
      <c r="CH67" s="117">
        <f t="shared" si="109"/>
        <v>265</v>
      </c>
      <c r="CI67" s="117">
        <f t="shared" si="110"/>
        <v>917</v>
      </c>
      <c r="CJ67" s="117">
        <f t="shared" si="111"/>
        <v>390</v>
      </c>
      <c r="CK67" s="117">
        <f t="shared" si="112"/>
        <v>785</v>
      </c>
      <c r="CL67" s="117">
        <f t="shared" si="113"/>
        <v>521</v>
      </c>
      <c r="CM67" s="117">
        <f t="shared" si="114"/>
        <v>39161</v>
      </c>
    </row>
    <row r="68" ht="16.5" spans="1:91">
      <c r="A68" s="78">
        <v>64</v>
      </c>
      <c r="B68" s="78">
        <f t="shared" si="115"/>
        <v>128</v>
      </c>
      <c r="C68" s="86">
        <v>1.5</v>
      </c>
      <c r="D68" s="78">
        <f t="shared" si="16"/>
        <v>90</v>
      </c>
      <c r="E68" s="78">
        <f t="shared" si="17"/>
        <v>64</v>
      </c>
      <c r="F68" s="78">
        <f t="shared" si="18"/>
        <v>64</v>
      </c>
      <c r="G68" s="78">
        <f t="shared" si="19"/>
        <v>64</v>
      </c>
      <c r="H68" s="78">
        <f t="shared" si="20"/>
        <v>64</v>
      </c>
      <c r="I68" s="78">
        <f t="shared" si="21"/>
        <v>221</v>
      </c>
      <c r="J68" s="78">
        <f t="shared" si="22"/>
        <v>95</v>
      </c>
      <c r="K68" s="78">
        <f t="shared" si="23"/>
        <v>189</v>
      </c>
      <c r="L68" s="78">
        <f t="shared" si="24"/>
        <v>126</v>
      </c>
      <c r="M68" s="78">
        <f t="shared" si="25"/>
        <v>9472</v>
      </c>
      <c r="O68" s="87">
        <v>64</v>
      </c>
      <c r="P68" s="87">
        <f t="shared" si="26"/>
        <v>160</v>
      </c>
      <c r="Q68" s="87">
        <f t="shared" si="27"/>
        <v>113</v>
      </c>
      <c r="R68" s="87">
        <f t="shared" si="28"/>
        <v>80</v>
      </c>
      <c r="S68" s="87">
        <f t="shared" si="29"/>
        <v>80</v>
      </c>
      <c r="T68" s="87">
        <f t="shared" si="30"/>
        <v>80</v>
      </c>
      <c r="U68" s="87">
        <f t="shared" si="31"/>
        <v>80</v>
      </c>
      <c r="V68" s="87">
        <f t="shared" si="32"/>
        <v>276</v>
      </c>
      <c r="W68" s="87">
        <f t="shared" si="33"/>
        <v>119</v>
      </c>
      <c r="X68" s="87">
        <f t="shared" si="34"/>
        <v>236</v>
      </c>
      <c r="Y68" s="87">
        <f t="shared" si="35"/>
        <v>158</v>
      </c>
      <c r="Z68" s="87">
        <f t="shared" si="36"/>
        <v>11840</v>
      </c>
      <c r="AB68" s="93">
        <v>64</v>
      </c>
      <c r="AC68" s="93">
        <f t="shared" si="37"/>
        <v>198</v>
      </c>
      <c r="AD68" s="93">
        <f t="shared" si="38"/>
        <v>140</v>
      </c>
      <c r="AE68" s="93">
        <f t="shared" si="39"/>
        <v>99</v>
      </c>
      <c r="AF68" s="93">
        <f t="shared" si="40"/>
        <v>99</v>
      </c>
      <c r="AG68" s="93">
        <f t="shared" si="41"/>
        <v>99</v>
      </c>
      <c r="AH68" s="93">
        <f t="shared" si="42"/>
        <v>99</v>
      </c>
      <c r="AI68" s="93">
        <f t="shared" si="43"/>
        <v>342</v>
      </c>
      <c r="AJ68" s="93">
        <f t="shared" si="44"/>
        <v>148</v>
      </c>
      <c r="AK68" s="93">
        <f t="shared" si="45"/>
        <v>293</v>
      </c>
      <c r="AL68" s="93">
        <f t="shared" si="46"/>
        <v>196</v>
      </c>
      <c r="AM68" s="93">
        <f t="shared" si="47"/>
        <v>14682</v>
      </c>
      <c r="AO68" s="99">
        <v>64</v>
      </c>
      <c r="AP68" s="99">
        <f t="shared" si="48"/>
        <v>249</v>
      </c>
      <c r="AQ68" s="99">
        <f t="shared" si="49"/>
        <v>176</v>
      </c>
      <c r="AR68" s="99">
        <f t="shared" si="50"/>
        <v>125</v>
      </c>
      <c r="AS68" s="99">
        <f t="shared" si="51"/>
        <v>125</v>
      </c>
      <c r="AT68" s="99">
        <f t="shared" si="52"/>
        <v>125</v>
      </c>
      <c r="AU68" s="99">
        <f t="shared" si="53"/>
        <v>125</v>
      </c>
      <c r="AV68" s="99">
        <f t="shared" si="54"/>
        <v>430</v>
      </c>
      <c r="AW68" s="99">
        <f t="shared" si="55"/>
        <v>186</v>
      </c>
      <c r="AX68" s="99">
        <f t="shared" si="56"/>
        <v>369</v>
      </c>
      <c r="AY68" s="99">
        <f t="shared" si="57"/>
        <v>247</v>
      </c>
      <c r="AZ68" s="99">
        <f t="shared" si="58"/>
        <v>18471</v>
      </c>
      <c r="BB68" s="105">
        <v>64</v>
      </c>
      <c r="BC68" s="105">
        <f t="shared" si="59"/>
        <v>319</v>
      </c>
      <c r="BD68" s="105">
        <f t="shared" si="60"/>
        <v>226</v>
      </c>
      <c r="BE68" s="105">
        <f t="shared" si="61"/>
        <v>160</v>
      </c>
      <c r="BF68" s="105">
        <f t="shared" si="62"/>
        <v>160</v>
      </c>
      <c r="BG68" s="105">
        <f t="shared" si="63"/>
        <v>160</v>
      </c>
      <c r="BH68" s="105">
        <f t="shared" si="64"/>
        <v>160</v>
      </c>
      <c r="BI68" s="105">
        <f t="shared" si="65"/>
        <v>551</v>
      </c>
      <c r="BJ68" s="105">
        <f t="shared" si="66"/>
        <v>238</v>
      </c>
      <c r="BK68" s="105">
        <f t="shared" si="67"/>
        <v>473</v>
      </c>
      <c r="BL68" s="105">
        <f t="shared" si="68"/>
        <v>317</v>
      </c>
      <c r="BM68" s="105">
        <f t="shared" si="69"/>
        <v>23681</v>
      </c>
      <c r="BO68" s="111">
        <v>64</v>
      </c>
      <c r="BP68" s="111">
        <f t="shared" si="93"/>
        <v>408</v>
      </c>
      <c r="BQ68" s="111">
        <f t="shared" si="94"/>
        <v>289</v>
      </c>
      <c r="BR68" s="111">
        <f t="shared" si="95"/>
        <v>205</v>
      </c>
      <c r="BS68" s="111">
        <f t="shared" si="96"/>
        <v>205</v>
      </c>
      <c r="BT68" s="111">
        <f t="shared" si="97"/>
        <v>205</v>
      </c>
      <c r="BU68" s="111">
        <f t="shared" si="98"/>
        <v>205</v>
      </c>
      <c r="BV68" s="111">
        <f t="shared" si="99"/>
        <v>705</v>
      </c>
      <c r="BW68" s="111">
        <f t="shared" si="100"/>
        <v>305</v>
      </c>
      <c r="BX68" s="111">
        <f t="shared" si="101"/>
        <v>605</v>
      </c>
      <c r="BY68" s="111">
        <f t="shared" si="102"/>
        <v>406</v>
      </c>
      <c r="BZ68" s="111">
        <f t="shared" si="103"/>
        <v>30312</v>
      </c>
      <c r="CB68" s="117">
        <v>64</v>
      </c>
      <c r="CC68" s="117">
        <f t="shared" si="104"/>
        <v>536</v>
      </c>
      <c r="CD68" s="117">
        <f t="shared" si="105"/>
        <v>379</v>
      </c>
      <c r="CE68" s="117">
        <f t="shared" si="106"/>
        <v>269</v>
      </c>
      <c r="CF68" s="117">
        <f t="shared" si="107"/>
        <v>269</v>
      </c>
      <c r="CG68" s="117">
        <f t="shared" si="108"/>
        <v>269</v>
      </c>
      <c r="CH68" s="117">
        <f t="shared" si="109"/>
        <v>269</v>
      </c>
      <c r="CI68" s="117">
        <f t="shared" si="110"/>
        <v>925</v>
      </c>
      <c r="CJ68" s="117">
        <f t="shared" si="111"/>
        <v>400</v>
      </c>
      <c r="CK68" s="117">
        <f t="shared" si="112"/>
        <v>794</v>
      </c>
      <c r="CL68" s="117">
        <f t="shared" si="113"/>
        <v>533</v>
      </c>
      <c r="CM68" s="117">
        <f t="shared" si="114"/>
        <v>39785</v>
      </c>
    </row>
    <row r="69" ht="16.5" spans="1:91">
      <c r="A69" s="78">
        <v>65</v>
      </c>
      <c r="B69" s="78">
        <f t="shared" si="115"/>
        <v>130</v>
      </c>
      <c r="C69" s="86">
        <v>1.5</v>
      </c>
      <c r="D69" s="78">
        <f t="shared" si="16"/>
        <v>91</v>
      </c>
      <c r="E69" s="78">
        <f t="shared" si="17"/>
        <v>65</v>
      </c>
      <c r="F69" s="78">
        <f t="shared" si="18"/>
        <v>65</v>
      </c>
      <c r="G69" s="78">
        <f t="shared" si="19"/>
        <v>65</v>
      </c>
      <c r="H69" s="78">
        <f t="shared" si="20"/>
        <v>65</v>
      </c>
      <c r="I69" s="78">
        <f t="shared" si="21"/>
        <v>224</v>
      </c>
      <c r="J69" s="78">
        <f t="shared" si="22"/>
        <v>96</v>
      </c>
      <c r="K69" s="78">
        <f t="shared" si="23"/>
        <v>192</v>
      </c>
      <c r="L69" s="78">
        <f t="shared" si="24"/>
        <v>128</v>
      </c>
      <c r="M69" s="78">
        <f t="shared" si="25"/>
        <v>9620</v>
      </c>
      <c r="O69" s="87">
        <v>65</v>
      </c>
      <c r="P69" s="87">
        <f t="shared" si="26"/>
        <v>163</v>
      </c>
      <c r="Q69" s="87">
        <f t="shared" si="27"/>
        <v>114</v>
      </c>
      <c r="R69" s="87">
        <f t="shared" si="28"/>
        <v>81</v>
      </c>
      <c r="S69" s="87">
        <f t="shared" si="29"/>
        <v>81</v>
      </c>
      <c r="T69" s="87">
        <f t="shared" si="30"/>
        <v>81</v>
      </c>
      <c r="U69" s="87">
        <f t="shared" si="31"/>
        <v>81</v>
      </c>
      <c r="V69" s="87">
        <f t="shared" si="32"/>
        <v>280</v>
      </c>
      <c r="W69" s="87">
        <f t="shared" si="33"/>
        <v>120</v>
      </c>
      <c r="X69" s="87">
        <f t="shared" si="34"/>
        <v>240</v>
      </c>
      <c r="Y69" s="87">
        <f t="shared" si="35"/>
        <v>160</v>
      </c>
      <c r="Z69" s="87">
        <f t="shared" si="36"/>
        <v>12025</v>
      </c>
      <c r="AB69" s="93">
        <v>65</v>
      </c>
      <c r="AC69" s="93">
        <f t="shared" si="37"/>
        <v>202</v>
      </c>
      <c r="AD69" s="93">
        <f t="shared" si="38"/>
        <v>141</v>
      </c>
      <c r="AE69" s="93">
        <f t="shared" si="39"/>
        <v>100</v>
      </c>
      <c r="AF69" s="93">
        <f t="shared" si="40"/>
        <v>100</v>
      </c>
      <c r="AG69" s="93">
        <f t="shared" si="41"/>
        <v>100</v>
      </c>
      <c r="AH69" s="93">
        <f t="shared" si="42"/>
        <v>100</v>
      </c>
      <c r="AI69" s="93">
        <f t="shared" si="43"/>
        <v>347</v>
      </c>
      <c r="AJ69" s="93">
        <f t="shared" si="44"/>
        <v>149</v>
      </c>
      <c r="AK69" s="93">
        <f t="shared" si="45"/>
        <v>298</v>
      </c>
      <c r="AL69" s="93">
        <f t="shared" si="46"/>
        <v>198</v>
      </c>
      <c r="AM69" s="93">
        <f t="shared" si="47"/>
        <v>14911</v>
      </c>
      <c r="AO69" s="99">
        <v>65</v>
      </c>
      <c r="AP69" s="99">
        <f t="shared" si="48"/>
        <v>254</v>
      </c>
      <c r="AQ69" s="99">
        <f t="shared" si="49"/>
        <v>177</v>
      </c>
      <c r="AR69" s="99">
        <f t="shared" si="50"/>
        <v>126</v>
      </c>
      <c r="AS69" s="99">
        <f t="shared" si="51"/>
        <v>126</v>
      </c>
      <c r="AT69" s="99">
        <f t="shared" si="52"/>
        <v>126</v>
      </c>
      <c r="AU69" s="99">
        <f t="shared" si="53"/>
        <v>126</v>
      </c>
      <c r="AV69" s="99">
        <f t="shared" si="54"/>
        <v>437</v>
      </c>
      <c r="AW69" s="99">
        <f t="shared" si="55"/>
        <v>187</v>
      </c>
      <c r="AX69" s="99">
        <f t="shared" si="56"/>
        <v>375</v>
      </c>
      <c r="AY69" s="99">
        <f t="shared" si="57"/>
        <v>249</v>
      </c>
      <c r="AZ69" s="99">
        <f t="shared" si="58"/>
        <v>18759</v>
      </c>
      <c r="BB69" s="105">
        <v>65</v>
      </c>
      <c r="BC69" s="105">
        <f t="shared" si="59"/>
        <v>326</v>
      </c>
      <c r="BD69" s="105">
        <f t="shared" si="60"/>
        <v>227</v>
      </c>
      <c r="BE69" s="105">
        <f t="shared" si="61"/>
        <v>162</v>
      </c>
      <c r="BF69" s="105">
        <f t="shared" si="62"/>
        <v>162</v>
      </c>
      <c r="BG69" s="105">
        <f t="shared" si="63"/>
        <v>162</v>
      </c>
      <c r="BH69" s="105">
        <f t="shared" si="64"/>
        <v>162</v>
      </c>
      <c r="BI69" s="105">
        <f t="shared" si="65"/>
        <v>560</v>
      </c>
      <c r="BJ69" s="105">
        <f t="shared" si="66"/>
        <v>240</v>
      </c>
      <c r="BK69" s="105">
        <f t="shared" si="67"/>
        <v>481</v>
      </c>
      <c r="BL69" s="105">
        <f t="shared" si="68"/>
        <v>319</v>
      </c>
      <c r="BM69" s="105">
        <f t="shared" si="69"/>
        <v>24050</v>
      </c>
      <c r="BO69" s="111">
        <v>65</v>
      </c>
      <c r="BP69" s="111">
        <f t="shared" si="93"/>
        <v>417</v>
      </c>
      <c r="BQ69" s="111">
        <f t="shared" si="94"/>
        <v>291</v>
      </c>
      <c r="BR69" s="111">
        <f t="shared" si="95"/>
        <v>207</v>
      </c>
      <c r="BS69" s="111">
        <f t="shared" si="96"/>
        <v>207</v>
      </c>
      <c r="BT69" s="111">
        <f t="shared" si="97"/>
        <v>207</v>
      </c>
      <c r="BU69" s="111">
        <f t="shared" si="98"/>
        <v>207</v>
      </c>
      <c r="BV69" s="111">
        <f t="shared" si="99"/>
        <v>717</v>
      </c>
      <c r="BW69" s="111">
        <f t="shared" si="100"/>
        <v>307</v>
      </c>
      <c r="BX69" s="111">
        <f t="shared" si="101"/>
        <v>616</v>
      </c>
      <c r="BY69" s="111">
        <f t="shared" si="102"/>
        <v>408</v>
      </c>
      <c r="BZ69" s="111">
        <f t="shared" si="103"/>
        <v>30784</v>
      </c>
      <c r="CB69" s="117">
        <v>65</v>
      </c>
      <c r="CC69" s="117">
        <f t="shared" si="104"/>
        <v>547</v>
      </c>
      <c r="CD69" s="117">
        <f t="shared" si="105"/>
        <v>382</v>
      </c>
      <c r="CE69" s="117">
        <f t="shared" si="106"/>
        <v>272</v>
      </c>
      <c r="CF69" s="117">
        <f t="shared" si="107"/>
        <v>272</v>
      </c>
      <c r="CG69" s="117">
        <f t="shared" si="108"/>
        <v>272</v>
      </c>
      <c r="CH69" s="117">
        <f t="shared" si="109"/>
        <v>272</v>
      </c>
      <c r="CI69" s="117">
        <f t="shared" si="110"/>
        <v>941</v>
      </c>
      <c r="CJ69" s="117">
        <f t="shared" si="111"/>
        <v>403</v>
      </c>
      <c r="CK69" s="117">
        <f t="shared" si="112"/>
        <v>809</v>
      </c>
      <c r="CL69" s="117">
        <f t="shared" si="113"/>
        <v>536</v>
      </c>
      <c r="CM69" s="117">
        <f t="shared" si="114"/>
        <v>40404</v>
      </c>
    </row>
    <row r="70" ht="16.5" spans="1:91">
      <c r="A70" s="78">
        <v>66</v>
      </c>
      <c r="B70" s="78">
        <f t="shared" si="115"/>
        <v>132</v>
      </c>
      <c r="C70" s="86">
        <v>1.5</v>
      </c>
      <c r="D70" s="78">
        <f t="shared" ref="D70:D133" si="116">ROUND(B70/$B$4*$D$4,0)</f>
        <v>92</v>
      </c>
      <c r="E70" s="78">
        <f t="shared" ref="E70:E133" si="117">ROUND(B70/$B$4*$E$4,0)</f>
        <v>66</v>
      </c>
      <c r="F70" s="78">
        <f t="shared" ref="F70:F133" si="118">ROUND(B70/$B$4*$F$4,0)</f>
        <v>66</v>
      </c>
      <c r="G70" s="78">
        <f t="shared" ref="G70:G133" si="119">ROUND(B70/$B$4*$G$4,0)</f>
        <v>66</v>
      </c>
      <c r="H70" s="78">
        <f t="shared" ref="H70:H133" si="120">ROUND(B70/$B$4*$H$4,0)</f>
        <v>66</v>
      </c>
      <c r="I70" s="78">
        <f t="shared" ref="I70:I133" si="121">ROUND(B70*($B$4+$D$4+$E$4+$F$4+$G$4+$H$4)/$B$2*$I$2*$I$4,0)</f>
        <v>228</v>
      </c>
      <c r="J70" s="78">
        <f t="shared" ref="J70:J133" si="122">ROUND(I70/$I$4*$J$4,0)</f>
        <v>98</v>
      </c>
      <c r="K70" s="78">
        <f t="shared" ref="K70:K133" si="123">ROUND(B70*($B$4+$D$4+$E$4+$F$4+$G$4+$H$4)/$B$2*$K$2*$K$4,0)</f>
        <v>195</v>
      </c>
      <c r="L70" s="78">
        <f t="shared" ref="L70:L133" si="124">ROUND(K70/$K$4*$L$4,0)</f>
        <v>130</v>
      </c>
      <c r="M70" s="78">
        <f t="shared" ref="M70:M133" si="125">ROUND(B70*($B$4+$D$4+$E$4+$F$4+$G$4+$H$4)/$B$2*$M$2,0)</f>
        <v>9768</v>
      </c>
      <c r="O70" s="87">
        <v>66</v>
      </c>
      <c r="P70" s="87">
        <f t="shared" ref="P70:P104" si="126">ROUND(B70/$A$2*$O$2,0)</f>
        <v>165</v>
      </c>
      <c r="Q70" s="87">
        <f t="shared" ref="Q70:Q104" si="127">ROUND(D70/$A$2*$O$2,0)</f>
        <v>115</v>
      </c>
      <c r="R70" s="87">
        <f t="shared" ref="R70:R104" si="128">ROUND(E70/$A$2*$O$2,0)</f>
        <v>83</v>
      </c>
      <c r="S70" s="87">
        <f t="shared" ref="S70:S104" si="129">ROUND(F70/$A$2*$O$2,0)</f>
        <v>83</v>
      </c>
      <c r="T70" s="87">
        <f t="shared" ref="T70:T104" si="130">ROUND(G70/$A$2*$O$2,0)</f>
        <v>83</v>
      </c>
      <c r="U70" s="87">
        <f t="shared" ref="U70:U104" si="131">ROUND(H70/$A$2*$O$2,0)</f>
        <v>83</v>
      </c>
      <c r="V70" s="87">
        <f t="shared" ref="V70:V104" si="132">ROUND(I70/$A$2*$O$2,0)</f>
        <v>285</v>
      </c>
      <c r="W70" s="87">
        <f t="shared" ref="W70:W104" si="133">ROUND(J70/$A$2*$O$2,0)</f>
        <v>123</v>
      </c>
      <c r="X70" s="87">
        <f t="shared" ref="X70:X104" si="134">ROUND(K70/$A$2*$O$2,0)</f>
        <v>244</v>
      </c>
      <c r="Y70" s="87">
        <f t="shared" ref="Y70:Y104" si="135">ROUND(L70/$A$2*$O$2,0)</f>
        <v>163</v>
      </c>
      <c r="Z70" s="87">
        <f t="shared" ref="Z70:Z104" si="136">ROUND(M70/$A$2*$O$2,0)</f>
        <v>12210</v>
      </c>
      <c r="AB70" s="93">
        <v>66</v>
      </c>
      <c r="AC70" s="93">
        <f t="shared" ref="AC70:AC104" si="137">ROUND(P70/$O$2*$AB$2,0)</f>
        <v>205</v>
      </c>
      <c r="AD70" s="93">
        <f t="shared" ref="AD70:AD104" si="138">ROUND(Q70/$O$2*$AB$2,0)</f>
        <v>143</v>
      </c>
      <c r="AE70" s="93">
        <f t="shared" ref="AE70:AE104" si="139">ROUND(R70/$O$2*$AB$2,0)</f>
        <v>103</v>
      </c>
      <c r="AF70" s="93">
        <f t="shared" ref="AF70:AF104" si="140">ROUND(S70/$O$2*$AB$2,0)</f>
        <v>103</v>
      </c>
      <c r="AG70" s="93">
        <f t="shared" ref="AG70:AG104" si="141">ROUND(T70/$O$2*$AB$2,0)</f>
        <v>103</v>
      </c>
      <c r="AH70" s="93">
        <f t="shared" ref="AH70:AH104" si="142">ROUND(U70/$O$2*$AB$2,0)</f>
        <v>103</v>
      </c>
      <c r="AI70" s="93">
        <f t="shared" ref="AI70:AI104" si="143">ROUND(V70/$O$2*$AB$2,0)</f>
        <v>353</v>
      </c>
      <c r="AJ70" s="93">
        <f t="shared" ref="AJ70:AJ104" si="144">ROUND(W70/$O$2*$AB$2,0)</f>
        <v>153</v>
      </c>
      <c r="AK70" s="93">
        <f t="shared" ref="AK70:AK104" si="145">ROUND(X70/$O$2*$AB$2,0)</f>
        <v>303</v>
      </c>
      <c r="AL70" s="93">
        <f t="shared" ref="AL70:AL104" si="146">ROUND(Y70/$O$2*$AB$2,0)</f>
        <v>202</v>
      </c>
      <c r="AM70" s="93">
        <f t="shared" ref="AM70:AM104" si="147">ROUND(Z70/$O$2*$AB$2,0)</f>
        <v>15140</v>
      </c>
      <c r="AO70" s="99">
        <v>66</v>
      </c>
      <c r="AP70" s="99">
        <f t="shared" ref="AP70:AP104" si="148">ROUND(AC70/$AB$2*$AO$2,0)</f>
        <v>258</v>
      </c>
      <c r="AQ70" s="99">
        <f t="shared" ref="AQ70:AQ104" si="149">ROUND(AD70/$AB$2*$AO$2,0)</f>
        <v>180</v>
      </c>
      <c r="AR70" s="99">
        <f t="shared" ref="AR70:AR104" si="150">ROUND(AE70/$AB$2*$AO$2,0)</f>
        <v>130</v>
      </c>
      <c r="AS70" s="99">
        <f t="shared" ref="AS70:AS104" si="151">ROUND(AF70/$AB$2*$AO$2,0)</f>
        <v>130</v>
      </c>
      <c r="AT70" s="99">
        <f t="shared" ref="AT70:AT104" si="152">ROUND(AG70/$AB$2*$AO$2,0)</f>
        <v>130</v>
      </c>
      <c r="AU70" s="99">
        <f t="shared" ref="AU70:AU104" si="153">ROUND(AH70/$AB$2*$AO$2,0)</f>
        <v>130</v>
      </c>
      <c r="AV70" s="99">
        <f t="shared" ref="AV70:AV104" si="154">ROUND(AI70/$AB$2*$AO$2,0)</f>
        <v>444</v>
      </c>
      <c r="AW70" s="99">
        <f t="shared" ref="AW70:AW104" si="155">ROUND(AJ70/$AB$2*$AO$2,0)</f>
        <v>192</v>
      </c>
      <c r="AX70" s="99">
        <f t="shared" ref="AX70:AX104" si="156">ROUND(AK70/$AB$2*$AO$2,0)</f>
        <v>381</v>
      </c>
      <c r="AY70" s="99">
        <f t="shared" ref="AY70:AY104" si="157">ROUND(AL70/$AB$2*$AO$2,0)</f>
        <v>254</v>
      </c>
      <c r="AZ70" s="99">
        <f t="shared" ref="AZ70:AZ104" si="158">ROUND(AM70/$AB$2*$AO$2,0)</f>
        <v>19047</v>
      </c>
      <c r="BB70" s="105">
        <v>66</v>
      </c>
      <c r="BC70" s="105">
        <f t="shared" ref="BC70:BC104" si="159">ROUND(AP70/$AO$2*$BB$2,0)</f>
        <v>331</v>
      </c>
      <c r="BD70" s="105">
        <f t="shared" ref="BD70:BD104" si="160">ROUND(AQ70/$AO$2*$BB$2,0)</f>
        <v>231</v>
      </c>
      <c r="BE70" s="105">
        <f t="shared" ref="BE70:BE104" si="161">ROUND(AR70/$AO$2*$BB$2,0)</f>
        <v>167</v>
      </c>
      <c r="BF70" s="105">
        <f t="shared" ref="BF70:BF104" si="162">ROUND(AS70/$AO$2*$BB$2,0)</f>
        <v>167</v>
      </c>
      <c r="BG70" s="105">
        <f t="shared" ref="BG70:BG104" si="163">ROUND(AT70/$AO$2*$BB$2,0)</f>
        <v>167</v>
      </c>
      <c r="BH70" s="105">
        <f t="shared" ref="BH70:BH104" si="164">ROUND(AU70/$AO$2*$BB$2,0)</f>
        <v>167</v>
      </c>
      <c r="BI70" s="105">
        <f t="shared" ref="BI70:BI104" si="165">ROUND(AV70/$AO$2*$BB$2,0)</f>
        <v>569</v>
      </c>
      <c r="BJ70" s="105">
        <f t="shared" ref="BJ70:BJ104" si="166">ROUND(AW70/$AO$2*$BB$2,0)</f>
        <v>246</v>
      </c>
      <c r="BK70" s="105">
        <f t="shared" ref="BK70:BK104" si="167">ROUND(AX70/$AO$2*$BB$2,0)</f>
        <v>488</v>
      </c>
      <c r="BL70" s="105">
        <f t="shared" ref="BL70:BL104" si="168">ROUND(AY70/$AO$2*$BB$2,0)</f>
        <v>326</v>
      </c>
      <c r="BM70" s="105">
        <f t="shared" ref="BM70:BM104" si="169">ROUND(AZ70/$AO$2*$BB$2,0)</f>
        <v>24419</v>
      </c>
      <c r="BO70" s="111">
        <v>66</v>
      </c>
      <c r="BP70" s="111">
        <f t="shared" ref="BP70:BP101" si="170">ROUND(BC70/$BB$2*$BO$2,0)</f>
        <v>424</v>
      </c>
      <c r="BQ70" s="111">
        <f t="shared" ref="BQ70:BQ101" si="171">ROUND(BD70/$BB$2*$BO$2,0)</f>
        <v>296</v>
      </c>
      <c r="BR70" s="111">
        <f t="shared" ref="BR70:BR101" si="172">ROUND(BE70/$BB$2*$BO$2,0)</f>
        <v>214</v>
      </c>
      <c r="BS70" s="111">
        <f t="shared" ref="BS70:BS101" si="173">ROUND(BF70/$BB$2*$BO$2,0)</f>
        <v>214</v>
      </c>
      <c r="BT70" s="111">
        <f t="shared" ref="BT70:BT101" si="174">ROUND(BG70/$BB$2*$BO$2,0)</f>
        <v>214</v>
      </c>
      <c r="BU70" s="111">
        <f t="shared" ref="BU70:BU101" si="175">ROUND(BH70/$BB$2*$BO$2,0)</f>
        <v>214</v>
      </c>
      <c r="BV70" s="111">
        <f t="shared" ref="BV70:BV101" si="176">ROUND(BI70/$BB$2*$BO$2,0)</f>
        <v>728</v>
      </c>
      <c r="BW70" s="111">
        <f t="shared" ref="BW70:BW101" si="177">ROUND(BJ70/$BB$2*$BO$2,0)</f>
        <v>315</v>
      </c>
      <c r="BX70" s="111">
        <f t="shared" ref="BX70:BX101" si="178">ROUND(BK70/$BB$2*$BO$2,0)</f>
        <v>625</v>
      </c>
      <c r="BY70" s="111">
        <f t="shared" ref="BY70:BY101" si="179">ROUND(BL70/$BB$2*$BO$2,0)</f>
        <v>417</v>
      </c>
      <c r="BZ70" s="111">
        <f t="shared" ref="BZ70:BZ101" si="180">ROUND(BM70/$BB$2*$BO$2,0)</f>
        <v>31256</v>
      </c>
      <c r="CB70" s="117">
        <v>66</v>
      </c>
      <c r="CC70" s="117">
        <f t="shared" ref="CC70:CC101" si="181">ROUND(BP70/$BO$2*$CB$2,0)</f>
        <v>557</v>
      </c>
      <c r="CD70" s="117">
        <f t="shared" ref="CD70:CD101" si="182">ROUND(BQ70/$BO$2*$CB$2,0)</f>
        <v>389</v>
      </c>
      <c r="CE70" s="117">
        <f t="shared" ref="CE70:CE101" si="183">ROUND(BR70/$BO$2*$CB$2,0)</f>
        <v>281</v>
      </c>
      <c r="CF70" s="117">
        <f t="shared" ref="CF70:CF101" si="184">ROUND(BS70/$BO$2*$CB$2,0)</f>
        <v>281</v>
      </c>
      <c r="CG70" s="117">
        <f t="shared" ref="CG70:CG101" si="185">ROUND(BT70/$BO$2*$CB$2,0)</f>
        <v>281</v>
      </c>
      <c r="CH70" s="117">
        <f t="shared" ref="CH70:CH101" si="186">ROUND(BU70/$BO$2*$CB$2,0)</f>
        <v>281</v>
      </c>
      <c r="CI70" s="117">
        <f t="shared" ref="CI70:CI101" si="187">ROUND(BV70/$BO$2*$CB$2,0)</f>
        <v>956</v>
      </c>
      <c r="CJ70" s="117">
        <f t="shared" ref="CJ70:CJ101" si="188">ROUND(BW70/$BO$2*$CB$2,0)</f>
        <v>413</v>
      </c>
      <c r="CK70" s="117">
        <f t="shared" ref="CK70:CK101" si="189">ROUND(BX70/$BO$2*$CB$2,0)</f>
        <v>820</v>
      </c>
      <c r="CL70" s="117">
        <f t="shared" ref="CL70:CL101" si="190">ROUND(BY70/$BO$2*$CB$2,0)</f>
        <v>547</v>
      </c>
      <c r="CM70" s="117">
        <f t="shared" ref="CM70:CM101" si="191">ROUND(BZ70/$BO$2*$CB$2,0)</f>
        <v>41024</v>
      </c>
    </row>
    <row r="71" ht="16.5" spans="1:91">
      <c r="A71" s="78">
        <v>67</v>
      </c>
      <c r="B71" s="78">
        <f t="shared" ref="B71:B102" si="192">ROUND(B70+C71,0)</f>
        <v>134</v>
      </c>
      <c r="C71" s="86">
        <v>1.5</v>
      </c>
      <c r="D71" s="78">
        <f t="shared" si="116"/>
        <v>94</v>
      </c>
      <c r="E71" s="78">
        <f t="shared" si="117"/>
        <v>67</v>
      </c>
      <c r="F71" s="78">
        <f t="shared" si="118"/>
        <v>67</v>
      </c>
      <c r="G71" s="78">
        <f t="shared" si="119"/>
        <v>67</v>
      </c>
      <c r="H71" s="78">
        <f t="shared" si="120"/>
        <v>67</v>
      </c>
      <c r="I71" s="78">
        <f t="shared" si="121"/>
        <v>231</v>
      </c>
      <c r="J71" s="78">
        <f t="shared" si="122"/>
        <v>99</v>
      </c>
      <c r="K71" s="78">
        <f t="shared" si="123"/>
        <v>198</v>
      </c>
      <c r="L71" s="78">
        <f t="shared" si="124"/>
        <v>132</v>
      </c>
      <c r="M71" s="78">
        <f t="shared" si="125"/>
        <v>9916</v>
      </c>
      <c r="O71" s="87">
        <v>67</v>
      </c>
      <c r="P71" s="87">
        <f t="shared" si="126"/>
        <v>168</v>
      </c>
      <c r="Q71" s="87">
        <f t="shared" si="127"/>
        <v>118</v>
      </c>
      <c r="R71" s="87">
        <f t="shared" si="128"/>
        <v>84</v>
      </c>
      <c r="S71" s="87">
        <f t="shared" si="129"/>
        <v>84</v>
      </c>
      <c r="T71" s="87">
        <f t="shared" si="130"/>
        <v>84</v>
      </c>
      <c r="U71" s="87">
        <f t="shared" si="131"/>
        <v>84</v>
      </c>
      <c r="V71" s="87">
        <f t="shared" si="132"/>
        <v>289</v>
      </c>
      <c r="W71" s="87">
        <f t="shared" si="133"/>
        <v>124</v>
      </c>
      <c r="X71" s="87">
        <f t="shared" si="134"/>
        <v>248</v>
      </c>
      <c r="Y71" s="87">
        <f t="shared" si="135"/>
        <v>165</v>
      </c>
      <c r="Z71" s="87">
        <f t="shared" si="136"/>
        <v>12395</v>
      </c>
      <c r="AB71" s="93">
        <v>67</v>
      </c>
      <c r="AC71" s="93">
        <f t="shared" si="137"/>
        <v>208</v>
      </c>
      <c r="AD71" s="93">
        <f t="shared" si="138"/>
        <v>146</v>
      </c>
      <c r="AE71" s="93">
        <f t="shared" si="139"/>
        <v>104</v>
      </c>
      <c r="AF71" s="93">
        <f t="shared" si="140"/>
        <v>104</v>
      </c>
      <c r="AG71" s="93">
        <f t="shared" si="141"/>
        <v>104</v>
      </c>
      <c r="AH71" s="93">
        <f t="shared" si="142"/>
        <v>104</v>
      </c>
      <c r="AI71" s="93">
        <f t="shared" si="143"/>
        <v>358</v>
      </c>
      <c r="AJ71" s="93">
        <f t="shared" si="144"/>
        <v>154</v>
      </c>
      <c r="AK71" s="93">
        <f t="shared" si="145"/>
        <v>308</v>
      </c>
      <c r="AL71" s="93">
        <f t="shared" si="146"/>
        <v>205</v>
      </c>
      <c r="AM71" s="93">
        <f t="shared" si="147"/>
        <v>15370</v>
      </c>
      <c r="AO71" s="99">
        <v>67</v>
      </c>
      <c r="AP71" s="99">
        <f t="shared" si="148"/>
        <v>262</v>
      </c>
      <c r="AQ71" s="99">
        <f t="shared" si="149"/>
        <v>184</v>
      </c>
      <c r="AR71" s="99">
        <f t="shared" si="150"/>
        <v>131</v>
      </c>
      <c r="AS71" s="99">
        <f t="shared" si="151"/>
        <v>131</v>
      </c>
      <c r="AT71" s="99">
        <f t="shared" si="152"/>
        <v>131</v>
      </c>
      <c r="AU71" s="99">
        <f t="shared" si="153"/>
        <v>131</v>
      </c>
      <c r="AV71" s="99">
        <f t="shared" si="154"/>
        <v>450</v>
      </c>
      <c r="AW71" s="99">
        <f t="shared" si="155"/>
        <v>194</v>
      </c>
      <c r="AX71" s="99">
        <f t="shared" si="156"/>
        <v>387</v>
      </c>
      <c r="AY71" s="99">
        <f t="shared" si="157"/>
        <v>258</v>
      </c>
      <c r="AZ71" s="99">
        <f t="shared" si="158"/>
        <v>19336</v>
      </c>
      <c r="BB71" s="105">
        <v>67</v>
      </c>
      <c r="BC71" s="105">
        <f t="shared" si="159"/>
        <v>336</v>
      </c>
      <c r="BD71" s="105">
        <f t="shared" si="160"/>
        <v>236</v>
      </c>
      <c r="BE71" s="105">
        <f t="shared" si="161"/>
        <v>168</v>
      </c>
      <c r="BF71" s="105">
        <f t="shared" si="162"/>
        <v>168</v>
      </c>
      <c r="BG71" s="105">
        <f t="shared" si="163"/>
        <v>168</v>
      </c>
      <c r="BH71" s="105">
        <f t="shared" si="164"/>
        <v>168</v>
      </c>
      <c r="BI71" s="105">
        <f t="shared" si="165"/>
        <v>577</v>
      </c>
      <c r="BJ71" s="105">
        <f t="shared" si="166"/>
        <v>249</v>
      </c>
      <c r="BK71" s="105">
        <f t="shared" si="167"/>
        <v>496</v>
      </c>
      <c r="BL71" s="105">
        <f t="shared" si="168"/>
        <v>331</v>
      </c>
      <c r="BM71" s="105">
        <f t="shared" si="169"/>
        <v>24790</v>
      </c>
      <c r="BO71" s="111">
        <v>67</v>
      </c>
      <c r="BP71" s="111">
        <f t="shared" si="170"/>
        <v>430</v>
      </c>
      <c r="BQ71" s="111">
        <f t="shared" si="171"/>
        <v>302</v>
      </c>
      <c r="BR71" s="111">
        <f t="shared" si="172"/>
        <v>215</v>
      </c>
      <c r="BS71" s="111">
        <f t="shared" si="173"/>
        <v>215</v>
      </c>
      <c r="BT71" s="111">
        <f t="shared" si="174"/>
        <v>215</v>
      </c>
      <c r="BU71" s="111">
        <f t="shared" si="175"/>
        <v>215</v>
      </c>
      <c r="BV71" s="111">
        <f t="shared" si="176"/>
        <v>739</v>
      </c>
      <c r="BW71" s="111">
        <f t="shared" si="177"/>
        <v>319</v>
      </c>
      <c r="BX71" s="111">
        <f t="shared" si="178"/>
        <v>635</v>
      </c>
      <c r="BY71" s="111">
        <f t="shared" si="179"/>
        <v>424</v>
      </c>
      <c r="BZ71" s="111">
        <f t="shared" si="180"/>
        <v>31731</v>
      </c>
      <c r="CB71" s="117">
        <v>67</v>
      </c>
      <c r="CC71" s="117">
        <f t="shared" si="181"/>
        <v>564</v>
      </c>
      <c r="CD71" s="117">
        <f t="shared" si="182"/>
        <v>396</v>
      </c>
      <c r="CE71" s="117">
        <f t="shared" si="183"/>
        <v>282</v>
      </c>
      <c r="CF71" s="117">
        <f t="shared" si="184"/>
        <v>282</v>
      </c>
      <c r="CG71" s="117">
        <f t="shared" si="185"/>
        <v>282</v>
      </c>
      <c r="CH71" s="117">
        <f t="shared" si="186"/>
        <v>282</v>
      </c>
      <c r="CI71" s="117">
        <f t="shared" si="187"/>
        <v>970</v>
      </c>
      <c r="CJ71" s="117">
        <f t="shared" si="188"/>
        <v>419</v>
      </c>
      <c r="CK71" s="117">
        <f t="shared" si="189"/>
        <v>833</v>
      </c>
      <c r="CL71" s="117">
        <f t="shared" si="190"/>
        <v>557</v>
      </c>
      <c r="CM71" s="117">
        <f t="shared" si="191"/>
        <v>41647</v>
      </c>
    </row>
    <row r="72" ht="16.5" spans="1:91">
      <c r="A72" s="78">
        <v>68</v>
      </c>
      <c r="B72" s="78">
        <f t="shared" si="192"/>
        <v>136</v>
      </c>
      <c r="C72" s="86">
        <v>1.5</v>
      </c>
      <c r="D72" s="78">
        <f t="shared" si="116"/>
        <v>95</v>
      </c>
      <c r="E72" s="78">
        <f t="shared" si="117"/>
        <v>68</v>
      </c>
      <c r="F72" s="78">
        <f t="shared" si="118"/>
        <v>68</v>
      </c>
      <c r="G72" s="78">
        <f t="shared" si="119"/>
        <v>68</v>
      </c>
      <c r="H72" s="78">
        <f t="shared" si="120"/>
        <v>68</v>
      </c>
      <c r="I72" s="78">
        <f t="shared" si="121"/>
        <v>235</v>
      </c>
      <c r="J72" s="78">
        <f t="shared" si="122"/>
        <v>101</v>
      </c>
      <c r="K72" s="78">
        <f t="shared" si="123"/>
        <v>201</v>
      </c>
      <c r="L72" s="78">
        <f t="shared" si="124"/>
        <v>134</v>
      </c>
      <c r="M72" s="78">
        <f t="shared" si="125"/>
        <v>10064</v>
      </c>
      <c r="O72" s="87">
        <v>68</v>
      </c>
      <c r="P72" s="87">
        <f t="shared" si="126"/>
        <v>170</v>
      </c>
      <c r="Q72" s="87">
        <f t="shared" si="127"/>
        <v>119</v>
      </c>
      <c r="R72" s="87">
        <f t="shared" si="128"/>
        <v>85</v>
      </c>
      <c r="S72" s="87">
        <f t="shared" si="129"/>
        <v>85</v>
      </c>
      <c r="T72" s="87">
        <f t="shared" si="130"/>
        <v>85</v>
      </c>
      <c r="U72" s="87">
        <f t="shared" si="131"/>
        <v>85</v>
      </c>
      <c r="V72" s="87">
        <f t="shared" si="132"/>
        <v>294</v>
      </c>
      <c r="W72" s="87">
        <f t="shared" si="133"/>
        <v>126</v>
      </c>
      <c r="X72" s="87">
        <f t="shared" si="134"/>
        <v>251</v>
      </c>
      <c r="Y72" s="87">
        <f t="shared" si="135"/>
        <v>168</v>
      </c>
      <c r="Z72" s="87">
        <f t="shared" si="136"/>
        <v>12580</v>
      </c>
      <c r="AB72" s="93">
        <v>68</v>
      </c>
      <c r="AC72" s="93">
        <f t="shared" si="137"/>
        <v>211</v>
      </c>
      <c r="AD72" s="93">
        <f t="shared" si="138"/>
        <v>148</v>
      </c>
      <c r="AE72" s="93">
        <f t="shared" si="139"/>
        <v>105</v>
      </c>
      <c r="AF72" s="93">
        <f t="shared" si="140"/>
        <v>105</v>
      </c>
      <c r="AG72" s="93">
        <f t="shared" si="141"/>
        <v>105</v>
      </c>
      <c r="AH72" s="93">
        <f t="shared" si="142"/>
        <v>105</v>
      </c>
      <c r="AI72" s="93">
        <f t="shared" si="143"/>
        <v>365</v>
      </c>
      <c r="AJ72" s="93">
        <f t="shared" si="144"/>
        <v>156</v>
      </c>
      <c r="AK72" s="93">
        <f t="shared" si="145"/>
        <v>311</v>
      </c>
      <c r="AL72" s="93">
        <f t="shared" si="146"/>
        <v>208</v>
      </c>
      <c r="AM72" s="93">
        <f t="shared" si="147"/>
        <v>15599</v>
      </c>
      <c r="AO72" s="99">
        <v>68</v>
      </c>
      <c r="AP72" s="99">
        <f t="shared" si="148"/>
        <v>265</v>
      </c>
      <c r="AQ72" s="99">
        <f t="shared" si="149"/>
        <v>186</v>
      </c>
      <c r="AR72" s="99">
        <f t="shared" si="150"/>
        <v>132</v>
      </c>
      <c r="AS72" s="99">
        <f t="shared" si="151"/>
        <v>132</v>
      </c>
      <c r="AT72" s="99">
        <f t="shared" si="152"/>
        <v>132</v>
      </c>
      <c r="AU72" s="99">
        <f t="shared" si="153"/>
        <v>132</v>
      </c>
      <c r="AV72" s="99">
        <f t="shared" si="154"/>
        <v>459</v>
      </c>
      <c r="AW72" s="99">
        <f t="shared" si="155"/>
        <v>196</v>
      </c>
      <c r="AX72" s="99">
        <f t="shared" si="156"/>
        <v>391</v>
      </c>
      <c r="AY72" s="99">
        <f t="shared" si="157"/>
        <v>262</v>
      </c>
      <c r="AZ72" s="99">
        <f t="shared" si="158"/>
        <v>19625</v>
      </c>
      <c r="BB72" s="105">
        <v>68</v>
      </c>
      <c r="BC72" s="105">
        <f t="shared" si="159"/>
        <v>340</v>
      </c>
      <c r="BD72" s="105">
        <f t="shared" si="160"/>
        <v>238</v>
      </c>
      <c r="BE72" s="105">
        <f t="shared" si="161"/>
        <v>169</v>
      </c>
      <c r="BF72" s="105">
        <f t="shared" si="162"/>
        <v>169</v>
      </c>
      <c r="BG72" s="105">
        <f t="shared" si="163"/>
        <v>169</v>
      </c>
      <c r="BH72" s="105">
        <f t="shared" si="164"/>
        <v>169</v>
      </c>
      <c r="BI72" s="105">
        <f t="shared" si="165"/>
        <v>588</v>
      </c>
      <c r="BJ72" s="105">
        <f t="shared" si="166"/>
        <v>251</v>
      </c>
      <c r="BK72" s="105">
        <f t="shared" si="167"/>
        <v>501</v>
      </c>
      <c r="BL72" s="105">
        <f t="shared" si="168"/>
        <v>336</v>
      </c>
      <c r="BM72" s="105">
        <f t="shared" si="169"/>
        <v>25160</v>
      </c>
      <c r="BO72" s="111">
        <v>68</v>
      </c>
      <c r="BP72" s="111">
        <f t="shared" si="170"/>
        <v>435</v>
      </c>
      <c r="BQ72" s="111">
        <f t="shared" si="171"/>
        <v>305</v>
      </c>
      <c r="BR72" s="111">
        <f t="shared" si="172"/>
        <v>216</v>
      </c>
      <c r="BS72" s="111">
        <f t="shared" si="173"/>
        <v>216</v>
      </c>
      <c r="BT72" s="111">
        <f t="shared" si="174"/>
        <v>216</v>
      </c>
      <c r="BU72" s="111">
        <f t="shared" si="175"/>
        <v>216</v>
      </c>
      <c r="BV72" s="111">
        <f t="shared" si="176"/>
        <v>753</v>
      </c>
      <c r="BW72" s="111">
        <f t="shared" si="177"/>
        <v>321</v>
      </c>
      <c r="BX72" s="111">
        <f t="shared" si="178"/>
        <v>641</v>
      </c>
      <c r="BY72" s="111">
        <f t="shared" si="179"/>
        <v>430</v>
      </c>
      <c r="BZ72" s="111">
        <f t="shared" si="180"/>
        <v>32205</v>
      </c>
      <c r="CB72" s="117">
        <v>68</v>
      </c>
      <c r="CC72" s="117">
        <f t="shared" si="181"/>
        <v>571</v>
      </c>
      <c r="CD72" s="117">
        <f t="shared" si="182"/>
        <v>400</v>
      </c>
      <c r="CE72" s="117">
        <f t="shared" si="183"/>
        <v>284</v>
      </c>
      <c r="CF72" s="117">
        <f t="shared" si="184"/>
        <v>284</v>
      </c>
      <c r="CG72" s="117">
        <f t="shared" si="185"/>
        <v>284</v>
      </c>
      <c r="CH72" s="117">
        <f t="shared" si="186"/>
        <v>284</v>
      </c>
      <c r="CI72" s="117">
        <f t="shared" si="187"/>
        <v>988</v>
      </c>
      <c r="CJ72" s="117">
        <f t="shared" si="188"/>
        <v>421</v>
      </c>
      <c r="CK72" s="117">
        <f t="shared" si="189"/>
        <v>841</v>
      </c>
      <c r="CL72" s="117">
        <f t="shared" si="190"/>
        <v>564</v>
      </c>
      <c r="CM72" s="117">
        <f t="shared" si="191"/>
        <v>42269</v>
      </c>
    </row>
    <row r="73" ht="16.5" spans="1:91">
      <c r="A73" s="78">
        <v>69</v>
      </c>
      <c r="B73" s="78">
        <f t="shared" si="192"/>
        <v>138</v>
      </c>
      <c r="C73" s="86">
        <v>1.5</v>
      </c>
      <c r="D73" s="78">
        <f t="shared" si="116"/>
        <v>97</v>
      </c>
      <c r="E73" s="78">
        <f t="shared" si="117"/>
        <v>69</v>
      </c>
      <c r="F73" s="78">
        <f t="shared" si="118"/>
        <v>69</v>
      </c>
      <c r="G73" s="78">
        <f t="shared" si="119"/>
        <v>69</v>
      </c>
      <c r="H73" s="78">
        <f t="shared" si="120"/>
        <v>69</v>
      </c>
      <c r="I73" s="78">
        <f t="shared" si="121"/>
        <v>238</v>
      </c>
      <c r="J73" s="78">
        <f t="shared" si="122"/>
        <v>102</v>
      </c>
      <c r="K73" s="78">
        <f t="shared" si="123"/>
        <v>204</v>
      </c>
      <c r="L73" s="78">
        <f t="shared" si="124"/>
        <v>136</v>
      </c>
      <c r="M73" s="78">
        <f t="shared" si="125"/>
        <v>10212</v>
      </c>
      <c r="O73" s="87">
        <v>69</v>
      </c>
      <c r="P73" s="87">
        <f t="shared" si="126"/>
        <v>173</v>
      </c>
      <c r="Q73" s="87">
        <f t="shared" si="127"/>
        <v>121</v>
      </c>
      <c r="R73" s="87">
        <f t="shared" si="128"/>
        <v>86</v>
      </c>
      <c r="S73" s="87">
        <f t="shared" si="129"/>
        <v>86</v>
      </c>
      <c r="T73" s="87">
        <f t="shared" si="130"/>
        <v>86</v>
      </c>
      <c r="U73" s="87">
        <f t="shared" si="131"/>
        <v>86</v>
      </c>
      <c r="V73" s="87">
        <f t="shared" si="132"/>
        <v>298</v>
      </c>
      <c r="W73" s="87">
        <f t="shared" si="133"/>
        <v>128</v>
      </c>
      <c r="X73" s="87">
        <f t="shared" si="134"/>
        <v>255</v>
      </c>
      <c r="Y73" s="87">
        <f t="shared" si="135"/>
        <v>170</v>
      </c>
      <c r="Z73" s="87">
        <f t="shared" si="136"/>
        <v>12765</v>
      </c>
      <c r="AB73" s="93">
        <v>69</v>
      </c>
      <c r="AC73" s="93">
        <f t="shared" si="137"/>
        <v>215</v>
      </c>
      <c r="AD73" s="93">
        <f t="shared" si="138"/>
        <v>150</v>
      </c>
      <c r="AE73" s="93">
        <f t="shared" si="139"/>
        <v>107</v>
      </c>
      <c r="AF73" s="93">
        <f t="shared" si="140"/>
        <v>107</v>
      </c>
      <c r="AG73" s="93">
        <f t="shared" si="141"/>
        <v>107</v>
      </c>
      <c r="AH73" s="93">
        <f t="shared" si="142"/>
        <v>107</v>
      </c>
      <c r="AI73" s="93">
        <f t="shared" si="143"/>
        <v>370</v>
      </c>
      <c r="AJ73" s="93">
        <f t="shared" si="144"/>
        <v>159</v>
      </c>
      <c r="AK73" s="93">
        <f t="shared" si="145"/>
        <v>316</v>
      </c>
      <c r="AL73" s="93">
        <f t="shared" si="146"/>
        <v>211</v>
      </c>
      <c r="AM73" s="93">
        <f t="shared" si="147"/>
        <v>15829</v>
      </c>
      <c r="AO73" s="99">
        <v>69</v>
      </c>
      <c r="AP73" s="99">
        <f t="shared" si="148"/>
        <v>270</v>
      </c>
      <c r="AQ73" s="99">
        <f t="shared" si="149"/>
        <v>189</v>
      </c>
      <c r="AR73" s="99">
        <f t="shared" si="150"/>
        <v>135</v>
      </c>
      <c r="AS73" s="99">
        <f t="shared" si="151"/>
        <v>135</v>
      </c>
      <c r="AT73" s="99">
        <f t="shared" si="152"/>
        <v>135</v>
      </c>
      <c r="AU73" s="99">
        <f t="shared" si="153"/>
        <v>135</v>
      </c>
      <c r="AV73" s="99">
        <f t="shared" si="154"/>
        <v>465</v>
      </c>
      <c r="AW73" s="99">
        <f t="shared" si="155"/>
        <v>200</v>
      </c>
      <c r="AX73" s="99">
        <f t="shared" si="156"/>
        <v>398</v>
      </c>
      <c r="AY73" s="99">
        <f t="shared" si="157"/>
        <v>265</v>
      </c>
      <c r="AZ73" s="99">
        <f t="shared" si="158"/>
        <v>19914</v>
      </c>
      <c r="BB73" s="105">
        <v>69</v>
      </c>
      <c r="BC73" s="105">
        <f t="shared" si="159"/>
        <v>346</v>
      </c>
      <c r="BD73" s="105">
        <f t="shared" si="160"/>
        <v>242</v>
      </c>
      <c r="BE73" s="105">
        <f t="shared" si="161"/>
        <v>173</v>
      </c>
      <c r="BF73" s="105">
        <f t="shared" si="162"/>
        <v>173</v>
      </c>
      <c r="BG73" s="105">
        <f t="shared" si="163"/>
        <v>173</v>
      </c>
      <c r="BH73" s="105">
        <f t="shared" si="164"/>
        <v>173</v>
      </c>
      <c r="BI73" s="105">
        <f t="shared" si="165"/>
        <v>596</v>
      </c>
      <c r="BJ73" s="105">
        <f t="shared" si="166"/>
        <v>256</v>
      </c>
      <c r="BK73" s="105">
        <f t="shared" si="167"/>
        <v>510</v>
      </c>
      <c r="BL73" s="105">
        <f t="shared" si="168"/>
        <v>340</v>
      </c>
      <c r="BM73" s="105">
        <f t="shared" si="169"/>
        <v>25531</v>
      </c>
      <c r="BO73" s="111">
        <v>69</v>
      </c>
      <c r="BP73" s="111">
        <f t="shared" si="170"/>
        <v>443</v>
      </c>
      <c r="BQ73" s="111">
        <f t="shared" si="171"/>
        <v>310</v>
      </c>
      <c r="BR73" s="111">
        <f t="shared" si="172"/>
        <v>221</v>
      </c>
      <c r="BS73" s="111">
        <f t="shared" si="173"/>
        <v>221</v>
      </c>
      <c r="BT73" s="111">
        <f t="shared" si="174"/>
        <v>221</v>
      </c>
      <c r="BU73" s="111">
        <f t="shared" si="175"/>
        <v>221</v>
      </c>
      <c r="BV73" s="111">
        <f t="shared" si="176"/>
        <v>763</v>
      </c>
      <c r="BW73" s="111">
        <f t="shared" si="177"/>
        <v>328</v>
      </c>
      <c r="BX73" s="111">
        <f t="shared" si="178"/>
        <v>653</v>
      </c>
      <c r="BY73" s="111">
        <f t="shared" si="179"/>
        <v>435</v>
      </c>
      <c r="BZ73" s="111">
        <f t="shared" si="180"/>
        <v>32680</v>
      </c>
      <c r="CB73" s="117">
        <v>69</v>
      </c>
      <c r="CC73" s="117">
        <f t="shared" si="181"/>
        <v>581</v>
      </c>
      <c r="CD73" s="117">
        <f t="shared" si="182"/>
        <v>407</v>
      </c>
      <c r="CE73" s="117">
        <f t="shared" si="183"/>
        <v>290</v>
      </c>
      <c r="CF73" s="117">
        <f t="shared" si="184"/>
        <v>290</v>
      </c>
      <c r="CG73" s="117">
        <f t="shared" si="185"/>
        <v>290</v>
      </c>
      <c r="CH73" s="117">
        <f t="shared" si="186"/>
        <v>290</v>
      </c>
      <c r="CI73" s="117">
        <f t="shared" si="187"/>
        <v>1001</v>
      </c>
      <c r="CJ73" s="117">
        <f t="shared" si="188"/>
        <v>431</v>
      </c>
      <c r="CK73" s="117">
        <f t="shared" si="189"/>
        <v>857</v>
      </c>
      <c r="CL73" s="117">
        <f t="shared" si="190"/>
        <v>571</v>
      </c>
      <c r="CM73" s="117">
        <f t="shared" si="191"/>
        <v>42893</v>
      </c>
    </row>
    <row r="74" ht="16.5" spans="1:91">
      <c r="A74" s="78">
        <v>70</v>
      </c>
      <c r="B74" s="78">
        <f t="shared" si="192"/>
        <v>140</v>
      </c>
      <c r="C74" s="86">
        <v>1.5</v>
      </c>
      <c r="D74" s="78">
        <f t="shared" si="116"/>
        <v>98</v>
      </c>
      <c r="E74" s="78">
        <f t="shared" si="117"/>
        <v>70</v>
      </c>
      <c r="F74" s="78">
        <f t="shared" si="118"/>
        <v>70</v>
      </c>
      <c r="G74" s="78">
        <f t="shared" si="119"/>
        <v>70</v>
      </c>
      <c r="H74" s="78">
        <f t="shared" si="120"/>
        <v>70</v>
      </c>
      <c r="I74" s="78">
        <f t="shared" si="121"/>
        <v>242</v>
      </c>
      <c r="J74" s="78">
        <f t="shared" si="122"/>
        <v>104</v>
      </c>
      <c r="K74" s="78">
        <f t="shared" si="123"/>
        <v>207</v>
      </c>
      <c r="L74" s="78">
        <f t="shared" si="124"/>
        <v>138</v>
      </c>
      <c r="M74" s="78">
        <f t="shared" si="125"/>
        <v>10360</v>
      </c>
      <c r="O74" s="87">
        <v>70</v>
      </c>
      <c r="P74" s="87">
        <f t="shared" si="126"/>
        <v>175</v>
      </c>
      <c r="Q74" s="87">
        <f t="shared" si="127"/>
        <v>123</v>
      </c>
      <c r="R74" s="87">
        <f t="shared" si="128"/>
        <v>88</v>
      </c>
      <c r="S74" s="87">
        <f t="shared" si="129"/>
        <v>88</v>
      </c>
      <c r="T74" s="87">
        <f t="shared" si="130"/>
        <v>88</v>
      </c>
      <c r="U74" s="87">
        <f t="shared" si="131"/>
        <v>88</v>
      </c>
      <c r="V74" s="87">
        <f t="shared" si="132"/>
        <v>303</v>
      </c>
      <c r="W74" s="87">
        <f t="shared" si="133"/>
        <v>130</v>
      </c>
      <c r="X74" s="87">
        <f t="shared" si="134"/>
        <v>259</v>
      </c>
      <c r="Y74" s="87">
        <f t="shared" si="135"/>
        <v>173</v>
      </c>
      <c r="Z74" s="87">
        <f t="shared" si="136"/>
        <v>12950</v>
      </c>
      <c r="AB74" s="93">
        <v>70</v>
      </c>
      <c r="AC74" s="93">
        <f t="shared" si="137"/>
        <v>217</v>
      </c>
      <c r="AD74" s="93">
        <f t="shared" si="138"/>
        <v>153</v>
      </c>
      <c r="AE74" s="93">
        <f t="shared" si="139"/>
        <v>109</v>
      </c>
      <c r="AF74" s="93">
        <f t="shared" si="140"/>
        <v>109</v>
      </c>
      <c r="AG74" s="93">
        <f t="shared" si="141"/>
        <v>109</v>
      </c>
      <c r="AH74" s="93">
        <f t="shared" si="142"/>
        <v>109</v>
      </c>
      <c r="AI74" s="93">
        <f t="shared" si="143"/>
        <v>376</v>
      </c>
      <c r="AJ74" s="93">
        <f t="shared" si="144"/>
        <v>161</v>
      </c>
      <c r="AK74" s="93">
        <f t="shared" si="145"/>
        <v>321</v>
      </c>
      <c r="AL74" s="93">
        <f t="shared" si="146"/>
        <v>215</v>
      </c>
      <c r="AM74" s="93">
        <f t="shared" si="147"/>
        <v>16058</v>
      </c>
      <c r="AO74" s="99">
        <v>70</v>
      </c>
      <c r="AP74" s="99">
        <f t="shared" si="148"/>
        <v>273</v>
      </c>
      <c r="AQ74" s="99">
        <f t="shared" si="149"/>
        <v>192</v>
      </c>
      <c r="AR74" s="99">
        <f t="shared" si="150"/>
        <v>137</v>
      </c>
      <c r="AS74" s="99">
        <f t="shared" si="151"/>
        <v>137</v>
      </c>
      <c r="AT74" s="99">
        <f t="shared" si="152"/>
        <v>137</v>
      </c>
      <c r="AU74" s="99">
        <f t="shared" si="153"/>
        <v>137</v>
      </c>
      <c r="AV74" s="99">
        <f t="shared" si="154"/>
        <v>473</v>
      </c>
      <c r="AW74" s="99">
        <f t="shared" si="155"/>
        <v>203</v>
      </c>
      <c r="AX74" s="99">
        <f t="shared" si="156"/>
        <v>404</v>
      </c>
      <c r="AY74" s="99">
        <f t="shared" si="157"/>
        <v>270</v>
      </c>
      <c r="AZ74" s="99">
        <f t="shared" si="158"/>
        <v>20202</v>
      </c>
      <c r="BB74" s="105">
        <v>70</v>
      </c>
      <c r="BC74" s="105">
        <f t="shared" si="159"/>
        <v>350</v>
      </c>
      <c r="BD74" s="105">
        <f t="shared" si="160"/>
        <v>246</v>
      </c>
      <c r="BE74" s="105">
        <f t="shared" si="161"/>
        <v>176</v>
      </c>
      <c r="BF74" s="105">
        <f t="shared" si="162"/>
        <v>176</v>
      </c>
      <c r="BG74" s="105">
        <f t="shared" si="163"/>
        <v>176</v>
      </c>
      <c r="BH74" s="105">
        <f t="shared" si="164"/>
        <v>176</v>
      </c>
      <c r="BI74" s="105">
        <f t="shared" si="165"/>
        <v>606</v>
      </c>
      <c r="BJ74" s="105">
        <f t="shared" si="166"/>
        <v>260</v>
      </c>
      <c r="BK74" s="105">
        <f t="shared" si="167"/>
        <v>518</v>
      </c>
      <c r="BL74" s="105">
        <f t="shared" si="168"/>
        <v>346</v>
      </c>
      <c r="BM74" s="105">
        <f t="shared" si="169"/>
        <v>25900</v>
      </c>
      <c r="BO74" s="111">
        <v>70</v>
      </c>
      <c r="BP74" s="111">
        <f t="shared" si="170"/>
        <v>448</v>
      </c>
      <c r="BQ74" s="111">
        <f t="shared" si="171"/>
        <v>315</v>
      </c>
      <c r="BR74" s="111">
        <f t="shared" si="172"/>
        <v>225</v>
      </c>
      <c r="BS74" s="111">
        <f t="shared" si="173"/>
        <v>225</v>
      </c>
      <c r="BT74" s="111">
        <f t="shared" si="174"/>
        <v>225</v>
      </c>
      <c r="BU74" s="111">
        <f t="shared" si="175"/>
        <v>225</v>
      </c>
      <c r="BV74" s="111">
        <f t="shared" si="176"/>
        <v>776</v>
      </c>
      <c r="BW74" s="111">
        <f t="shared" si="177"/>
        <v>333</v>
      </c>
      <c r="BX74" s="111">
        <f t="shared" si="178"/>
        <v>663</v>
      </c>
      <c r="BY74" s="111">
        <f t="shared" si="179"/>
        <v>443</v>
      </c>
      <c r="BZ74" s="111">
        <f t="shared" si="180"/>
        <v>33152</v>
      </c>
      <c r="CB74" s="117">
        <v>70</v>
      </c>
      <c r="CC74" s="117">
        <f t="shared" si="181"/>
        <v>588</v>
      </c>
      <c r="CD74" s="117">
        <f t="shared" si="182"/>
        <v>413</v>
      </c>
      <c r="CE74" s="117">
        <f t="shared" si="183"/>
        <v>295</v>
      </c>
      <c r="CF74" s="117">
        <f t="shared" si="184"/>
        <v>295</v>
      </c>
      <c r="CG74" s="117">
        <f t="shared" si="185"/>
        <v>295</v>
      </c>
      <c r="CH74" s="117">
        <f t="shared" si="186"/>
        <v>295</v>
      </c>
      <c r="CI74" s="117">
        <f t="shared" si="187"/>
        <v>1019</v>
      </c>
      <c r="CJ74" s="117">
        <f t="shared" si="188"/>
        <v>437</v>
      </c>
      <c r="CK74" s="117">
        <f t="shared" si="189"/>
        <v>870</v>
      </c>
      <c r="CL74" s="117">
        <f t="shared" si="190"/>
        <v>581</v>
      </c>
      <c r="CM74" s="117">
        <f t="shared" si="191"/>
        <v>43512</v>
      </c>
    </row>
    <row r="75" ht="16.5" spans="1:91">
      <c r="A75" s="78">
        <v>71</v>
      </c>
      <c r="B75" s="78">
        <f t="shared" si="192"/>
        <v>142</v>
      </c>
      <c r="C75" s="86">
        <v>1.5</v>
      </c>
      <c r="D75" s="78">
        <f t="shared" si="116"/>
        <v>99</v>
      </c>
      <c r="E75" s="78">
        <f t="shared" si="117"/>
        <v>71</v>
      </c>
      <c r="F75" s="78">
        <f t="shared" si="118"/>
        <v>71</v>
      </c>
      <c r="G75" s="78">
        <f t="shared" si="119"/>
        <v>71</v>
      </c>
      <c r="H75" s="78">
        <f t="shared" si="120"/>
        <v>71</v>
      </c>
      <c r="I75" s="78">
        <f t="shared" si="121"/>
        <v>245</v>
      </c>
      <c r="J75" s="78">
        <f t="shared" si="122"/>
        <v>105</v>
      </c>
      <c r="K75" s="78">
        <f t="shared" si="123"/>
        <v>210</v>
      </c>
      <c r="L75" s="78">
        <f t="shared" si="124"/>
        <v>140</v>
      </c>
      <c r="M75" s="78">
        <f t="shared" si="125"/>
        <v>10508</v>
      </c>
      <c r="O75" s="87">
        <v>71</v>
      </c>
      <c r="P75" s="87">
        <f t="shared" si="126"/>
        <v>178</v>
      </c>
      <c r="Q75" s="87">
        <f t="shared" si="127"/>
        <v>124</v>
      </c>
      <c r="R75" s="87">
        <f t="shared" si="128"/>
        <v>89</v>
      </c>
      <c r="S75" s="87">
        <f t="shared" si="129"/>
        <v>89</v>
      </c>
      <c r="T75" s="87">
        <f t="shared" si="130"/>
        <v>89</v>
      </c>
      <c r="U75" s="87">
        <f t="shared" si="131"/>
        <v>89</v>
      </c>
      <c r="V75" s="87">
        <f t="shared" si="132"/>
        <v>306</v>
      </c>
      <c r="W75" s="87">
        <f t="shared" si="133"/>
        <v>131</v>
      </c>
      <c r="X75" s="87">
        <f t="shared" si="134"/>
        <v>263</v>
      </c>
      <c r="Y75" s="87">
        <f t="shared" si="135"/>
        <v>175</v>
      </c>
      <c r="Z75" s="87">
        <f t="shared" si="136"/>
        <v>13135</v>
      </c>
      <c r="AB75" s="93">
        <v>71</v>
      </c>
      <c r="AC75" s="93">
        <f t="shared" si="137"/>
        <v>221</v>
      </c>
      <c r="AD75" s="93">
        <f t="shared" si="138"/>
        <v>154</v>
      </c>
      <c r="AE75" s="93">
        <f t="shared" si="139"/>
        <v>110</v>
      </c>
      <c r="AF75" s="93">
        <f t="shared" si="140"/>
        <v>110</v>
      </c>
      <c r="AG75" s="93">
        <f t="shared" si="141"/>
        <v>110</v>
      </c>
      <c r="AH75" s="93">
        <f t="shared" si="142"/>
        <v>110</v>
      </c>
      <c r="AI75" s="93">
        <f t="shared" si="143"/>
        <v>379</v>
      </c>
      <c r="AJ75" s="93">
        <f t="shared" si="144"/>
        <v>162</v>
      </c>
      <c r="AK75" s="93">
        <f t="shared" si="145"/>
        <v>326</v>
      </c>
      <c r="AL75" s="93">
        <f t="shared" si="146"/>
        <v>217</v>
      </c>
      <c r="AM75" s="93">
        <f t="shared" si="147"/>
        <v>16287</v>
      </c>
      <c r="AO75" s="99">
        <v>71</v>
      </c>
      <c r="AP75" s="99">
        <f t="shared" si="148"/>
        <v>278</v>
      </c>
      <c r="AQ75" s="99">
        <f t="shared" si="149"/>
        <v>194</v>
      </c>
      <c r="AR75" s="99">
        <f t="shared" si="150"/>
        <v>138</v>
      </c>
      <c r="AS75" s="99">
        <f t="shared" si="151"/>
        <v>138</v>
      </c>
      <c r="AT75" s="99">
        <f t="shared" si="152"/>
        <v>138</v>
      </c>
      <c r="AU75" s="99">
        <f t="shared" si="153"/>
        <v>138</v>
      </c>
      <c r="AV75" s="99">
        <f t="shared" si="154"/>
        <v>477</v>
      </c>
      <c r="AW75" s="99">
        <f t="shared" si="155"/>
        <v>204</v>
      </c>
      <c r="AX75" s="99">
        <f t="shared" si="156"/>
        <v>410</v>
      </c>
      <c r="AY75" s="99">
        <f t="shared" si="157"/>
        <v>273</v>
      </c>
      <c r="AZ75" s="99">
        <f t="shared" si="158"/>
        <v>20490</v>
      </c>
      <c r="BB75" s="105">
        <v>71</v>
      </c>
      <c r="BC75" s="105">
        <f t="shared" si="159"/>
        <v>356</v>
      </c>
      <c r="BD75" s="105">
        <f t="shared" si="160"/>
        <v>249</v>
      </c>
      <c r="BE75" s="105">
        <f t="shared" si="161"/>
        <v>177</v>
      </c>
      <c r="BF75" s="105">
        <f t="shared" si="162"/>
        <v>177</v>
      </c>
      <c r="BG75" s="105">
        <f t="shared" si="163"/>
        <v>177</v>
      </c>
      <c r="BH75" s="105">
        <f t="shared" si="164"/>
        <v>177</v>
      </c>
      <c r="BI75" s="105">
        <f t="shared" si="165"/>
        <v>612</v>
      </c>
      <c r="BJ75" s="105">
        <f t="shared" si="166"/>
        <v>262</v>
      </c>
      <c r="BK75" s="105">
        <f t="shared" si="167"/>
        <v>526</v>
      </c>
      <c r="BL75" s="105">
        <f t="shared" si="168"/>
        <v>350</v>
      </c>
      <c r="BM75" s="105">
        <f t="shared" si="169"/>
        <v>26269</v>
      </c>
      <c r="BO75" s="111">
        <v>71</v>
      </c>
      <c r="BP75" s="111">
        <f t="shared" si="170"/>
        <v>456</v>
      </c>
      <c r="BQ75" s="111">
        <f t="shared" si="171"/>
        <v>319</v>
      </c>
      <c r="BR75" s="111">
        <f t="shared" si="172"/>
        <v>227</v>
      </c>
      <c r="BS75" s="111">
        <f t="shared" si="173"/>
        <v>227</v>
      </c>
      <c r="BT75" s="111">
        <f t="shared" si="174"/>
        <v>227</v>
      </c>
      <c r="BU75" s="111">
        <f t="shared" si="175"/>
        <v>227</v>
      </c>
      <c r="BV75" s="111">
        <f t="shared" si="176"/>
        <v>783</v>
      </c>
      <c r="BW75" s="111">
        <f t="shared" si="177"/>
        <v>335</v>
      </c>
      <c r="BX75" s="111">
        <f t="shared" si="178"/>
        <v>673</v>
      </c>
      <c r="BY75" s="111">
        <f t="shared" si="179"/>
        <v>448</v>
      </c>
      <c r="BZ75" s="111">
        <f t="shared" si="180"/>
        <v>33624</v>
      </c>
      <c r="CB75" s="117">
        <v>71</v>
      </c>
      <c r="CC75" s="117">
        <f t="shared" si="181"/>
        <v>599</v>
      </c>
      <c r="CD75" s="117">
        <f t="shared" si="182"/>
        <v>419</v>
      </c>
      <c r="CE75" s="117">
        <f t="shared" si="183"/>
        <v>298</v>
      </c>
      <c r="CF75" s="117">
        <f t="shared" si="184"/>
        <v>298</v>
      </c>
      <c r="CG75" s="117">
        <f t="shared" si="185"/>
        <v>298</v>
      </c>
      <c r="CH75" s="117">
        <f t="shared" si="186"/>
        <v>298</v>
      </c>
      <c r="CI75" s="117">
        <f t="shared" si="187"/>
        <v>1028</v>
      </c>
      <c r="CJ75" s="117">
        <f t="shared" si="188"/>
        <v>440</v>
      </c>
      <c r="CK75" s="117">
        <f t="shared" si="189"/>
        <v>883</v>
      </c>
      <c r="CL75" s="117">
        <f t="shared" si="190"/>
        <v>588</v>
      </c>
      <c r="CM75" s="117">
        <f t="shared" si="191"/>
        <v>44132</v>
      </c>
    </row>
    <row r="76" ht="16.5" spans="1:91">
      <c r="A76" s="78">
        <v>72</v>
      </c>
      <c r="B76" s="78">
        <f t="shared" si="192"/>
        <v>144</v>
      </c>
      <c r="C76" s="86">
        <v>1.5</v>
      </c>
      <c r="D76" s="78">
        <f t="shared" si="116"/>
        <v>101</v>
      </c>
      <c r="E76" s="78">
        <f t="shared" si="117"/>
        <v>72</v>
      </c>
      <c r="F76" s="78">
        <f t="shared" si="118"/>
        <v>72</v>
      </c>
      <c r="G76" s="78">
        <f t="shared" si="119"/>
        <v>72</v>
      </c>
      <c r="H76" s="78">
        <f t="shared" si="120"/>
        <v>72</v>
      </c>
      <c r="I76" s="78">
        <f t="shared" si="121"/>
        <v>249</v>
      </c>
      <c r="J76" s="78">
        <f t="shared" si="122"/>
        <v>107</v>
      </c>
      <c r="K76" s="78">
        <f t="shared" si="123"/>
        <v>213</v>
      </c>
      <c r="L76" s="78">
        <f t="shared" si="124"/>
        <v>142</v>
      </c>
      <c r="M76" s="78">
        <f t="shared" si="125"/>
        <v>10656</v>
      </c>
      <c r="O76" s="87">
        <v>72</v>
      </c>
      <c r="P76" s="87">
        <f t="shared" si="126"/>
        <v>180</v>
      </c>
      <c r="Q76" s="87">
        <f t="shared" si="127"/>
        <v>126</v>
      </c>
      <c r="R76" s="87">
        <f t="shared" si="128"/>
        <v>90</v>
      </c>
      <c r="S76" s="87">
        <f t="shared" si="129"/>
        <v>90</v>
      </c>
      <c r="T76" s="87">
        <f t="shared" si="130"/>
        <v>90</v>
      </c>
      <c r="U76" s="87">
        <f t="shared" si="131"/>
        <v>90</v>
      </c>
      <c r="V76" s="87">
        <f t="shared" si="132"/>
        <v>311</v>
      </c>
      <c r="W76" s="87">
        <f t="shared" si="133"/>
        <v>134</v>
      </c>
      <c r="X76" s="87">
        <f t="shared" si="134"/>
        <v>266</v>
      </c>
      <c r="Y76" s="87">
        <f t="shared" si="135"/>
        <v>178</v>
      </c>
      <c r="Z76" s="87">
        <f t="shared" si="136"/>
        <v>13320</v>
      </c>
      <c r="AB76" s="93">
        <v>72</v>
      </c>
      <c r="AC76" s="93">
        <f t="shared" si="137"/>
        <v>223</v>
      </c>
      <c r="AD76" s="93">
        <f t="shared" si="138"/>
        <v>156</v>
      </c>
      <c r="AE76" s="93">
        <f t="shared" si="139"/>
        <v>112</v>
      </c>
      <c r="AF76" s="93">
        <f t="shared" si="140"/>
        <v>112</v>
      </c>
      <c r="AG76" s="93">
        <f t="shared" si="141"/>
        <v>112</v>
      </c>
      <c r="AH76" s="93">
        <f t="shared" si="142"/>
        <v>112</v>
      </c>
      <c r="AI76" s="93">
        <f t="shared" si="143"/>
        <v>386</v>
      </c>
      <c r="AJ76" s="93">
        <f t="shared" si="144"/>
        <v>166</v>
      </c>
      <c r="AK76" s="93">
        <f t="shared" si="145"/>
        <v>330</v>
      </c>
      <c r="AL76" s="93">
        <f t="shared" si="146"/>
        <v>221</v>
      </c>
      <c r="AM76" s="93">
        <f t="shared" si="147"/>
        <v>16517</v>
      </c>
      <c r="AO76" s="99">
        <v>72</v>
      </c>
      <c r="AP76" s="99">
        <f t="shared" si="148"/>
        <v>281</v>
      </c>
      <c r="AQ76" s="99">
        <f t="shared" si="149"/>
        <v>196</v>
      </c>
      <c r="AR76" s="99">
        <f t="shared" si="150"/>
        <v>141</v>
      </c>
      <c r="AS76" s="99">
        <f t="shared" si="151"/>
        <v>141</v>
      </c>
      <c r="AT76" s="99">
        <f t="shared" si="152"/>
        <v>141</v>
      </c>
      <c r="AU76" s="99">
        <f t="shared" si="153"/>
        <v>141</v>
      </c>
      <c r="AV76" s="99">
        <f t="shared" si="154"/>
        <v>486</v>
      </c>
      <c r="AW76" s="99">
        <f t="shared" si="155"/>
        <v>209</v>
      </c>
      <c r="AX76" s="99">
        <f t="shared" si="156"/>
        <v>415</v>
      </c>
      <c r="AY76" s="99">
        <f t="shared" si="157"/>
        <v>278</v>
      </c>
      <c r="AZ76" s="99">
        <f t="shared" si="158"/>
        <v>20779</v>
      </c>
      <c r="BB76" s="105">
        <v>72</v>
      </c>
      <c r="BC76" s="105">
        <f t="shared" si="159"/>
        <v>360</v>
      </c>
      <c r="BD76" s="105">
        <f t="shared" si="160"/>
        <v>251</v>
      </c>
      <c r="BE76" s="105">
        <f t="shared" si="161"/>
        <v>181</v>
      </c>
      <c r="BF76" s="105">
        <f t="shared" si="162"/>
        <v>181</v>
      </c>
      <c r="BG76" s="105">
        <f t="shared" si="163"/>
        <v>181</v>
      </c>
      <c r="BH76" s="105">
        <f t="shared" si="164"/>
        <v>181</v>
      </c>
      <c r="BI76" s="105">
        <f t="shared" si="165"/>
        <v>623</v>
      </c>
      <c r="BJ76" s="105">
        <f t="shared" si="166"/>
        <v>268</v>
      </c>
      <c r="BK76" s="105">
        <f t="shared" si="167"/>
        <v>532</v>
      </c>
      <c r="BL76" s="105">
        <f t="shared" si="168"/>
        <v>356</v>
      </c>
      <c r="BM76" s="105">
        <f t="shared" si="169"/>
        <v>26640</v>
      </c>
      <c r="BO76" s="111">
        <v>72</v>
      </c>
      <c r="BP76" s="111">
        <f t="shared" si="170"/>
        <v>461</v>
      </c>
      <c r="BQ76" s="111">
        <f t="shared" si="171"/>
        <v>321</v>
      </c>
      <c r="BR76" s="111">
        <f t="shared" si="172"/>
        <v>232</v>
      </c>
      <c r="BS76" s="111">
        <f t="shared" si="173"/>
        <v>232</v>
      </c>
      <c r="BT76" s="111">
        <f t="shared" si="174"/>
        <v>232</v>
      </c>
      <c r="BU76" s="111">
        <f t="shared" si="175"/>
        <v>232</v>
      </c>
      <c r="BV76" s="111">
        <f t="shared" si="176"/>
        <v>797</v>
      </c>
      <c r="BW76" s="111">
        <f t="shared" si="177"/>
        <v>343</v>
      </c>
      <c r="BX76" s="111">
        <f t="shared" si="178"/>
        <v>681</v>
      </c>
      <c r="BY76" s="111">
        <f t="shared" si="179"/>
        <v>456</v>
      </c>
      <c r="BZ76" s="111">
        <f t="shared" si="180"/>
        <v>34099</v>
      </c>
      <c r="CB76" s="117">
        <v>72</v>
      </c>
      <c r="CC76" s="117">
        <f t="shared" si="181"/>
        <v>605</v>
      </c>
      <c r="CD76" s="117">
        <f t="shared" si="182"/>
        <v>421</v>
      </c>
      <c r="CE76" s="117">
        <f t="shared" si="183"/>
        <v>305</v>
      </c>
      <c r="CF76" s="117">
        <f t="shared" si="184"/>
        <v>305</v>
      </c>
      <c r="CG76" s="117">
        <f t="shared" si="185"/>
        <v>305</v>
      </c>
      <c r="CH76" s="117">
        <f t="shared" si="186"/>
        <v>305</v>
      </c>
      <c r="CI76" s="117">
        <f t="shared" si="187"/>
        <v>1046</v>
      </c>
      <c r="CJ76" s="117">
        <f t="shared" si="188"/>
        <v>450</v>
      </c>
      <c r="CK76" s="117">
        <f t="shared" si="189"/>
        <v>894</v>
      </c>
      <c r="CL76" s="117">
        <f t="shared" si="190"/>
        <v>599</v>
      </c>
      <c r="CM76" s="117">
        <f t="shared" si="191"/>
        <v>44755</v>
      </c>
    </row>
    <row r="77" ht="16.5" spans="1:91">
      <c r="A77" s="78">
        <v>73</v>
      </c>
      <c r="B77" s="78">
        <f t="shared" si="192"/>
        <v>146</v>
      </c>
      <c r="C77" s="86">
        <v>1.5</v>
      </c>
      <c r="D77" s="78">
        <f t="shared" si="116"/>
        <v>102</v>
      </c>
      <c r="E77" s="78">
        <f t="shared" si="117"/>
        <v>73</v>
      </c>
      <c r="F77" s="78">
        <f t="shared" si="118"/>
        <v>73</v>
      </c>
      <c r="G77" s="78">
        <f t="shared" si="119"/>
        <v>73</v>
      </c>
      <c r="H77" s="78">
        <f t="shared" si="120"/>
        <v>73</v>
      </c>
      <c r="I77" s="78">
        <f t="shared" si="121"/>
        <v>252</v>
      </c>
      <c r="J77" s="78">
        <f t="shared" si="122"/>
        <v>108</v>
      </c>
      <c r="K77" s="78">
        <f t="shared" si="123"/>
        <v>216</v>
      </c>
      <c r="L77" s="78">
        <f t="shared" si="124"/>
        <v>144</v>
      </c>
      <c r="M77" s="78">
        <f t="shared" si="125"/>
        <v>10804</v>
      </c>
      <c r="O77" s="87">
        <v>73</v>
      </c>
      <c r="P77" s="87">
        <f t="shared" si="126"/>
        <v>183</v>
      </c>
      <c r="Q77" s="87">
        <f t="shared" si="127"/>
        <v>128</v>
      </c>
      <c r="R77" s="87">
        <f t="shared" si="128"/>
        <v>91</v>
      </c>
      <c r="S77" s="87">
        <f t="shared" si="129"/>
        <v>91</v>
      </c>
      <c r="T77" s="87">
        <f t="shared" si="130"/>
        <v>91</v>
      </c>
      <c r="U77" s="87">
        <f t="shared" si="131"/>
        <v>91</v>
      </c>
      <c r="V77" s="87">
        <f t="shared" si="132"/>
        <v>315</v>
      </c>
      <c r="W77" s="87">
        <f t="shared" si="133"/>
        <v>135</v>
      </c>
      <c r="X77" s="87">
        <f t="shared" si="134"/>
        <v>270</v>
      </c>
      <c r="Y77" s="87">
        <f t="shared" si="135"/>
        <v>180</v>
      </c>
      <c r="Z77" s="87">
        <f t="shared" si="136"/>
        <v>13505</v>
      </c>
      <c r="AB77" s="93">
        <v>73</v>
      </c>
      <c r="AC77" s="93">
        <f t="shared" si="137"/>
        <v>227</v>
      </c>
      <c r="AD77" s="93">
        <f t="shared" si="138"/>
        <v>159</v>
      </c>
      <c r="AE77" s="93">
        <f t="shared" si="139"/>
        <v>113</v>
      </c>
      <c r="AF77" s="93">
        <f t="shared" si="140"/>
        <v>113</v>
      </c>
      <c r="AG77" s="93">
        <f t="shared" si="141"/>
        <v>113</v>
      </c>
      <c r="AH77" s="93">
        <f t="shared" si="142"/>
        <v>113</v>
      </c>
      <c r="AI77" s="93">
        <f t="shared" si="143"/>
        <v>391</v>
      </c>
      <c r="AJ77" s="93">
        <f t="shared" si="144"/>
        <v>167</v>
      </c>
      <c r="AK77" s="93">
        <f t="shared" si="145"/>
        <v>335</v>
      </c>
      <c r="AL77" s="93">
        <f t="shared" si="146"/>
        <v>223</v>
      </c>
      <c r="AM77" s="93">
        <f t="shared" si="147"/>
        <v>16746</v>
      </c>
      <c r="AO77" s="99">
        <v>73</v>
      </c>
      <c r="AP77" s="99">
        <f t="shared" si="148"/>
        <v>286</v>
      </c>
      <c r="AQ77" s="99">
        <f t="shared" si="149"/>
        <v>200</v>
      </c>
      <c r="AR77" s="99">
        <f t="shared" si="150"/>
        <v>142</v>
      </c>
      <c r="AS77" s="99">
        <f t="shared" si="151"/>
        <v>142</v>
      </c>
      <c r="AT77" s="99">
        <f t="shared" si="152"/>
        <v>142</v>
      </c>
      <c r="AU77" s="99">
        <f t="shared" si="153"/>
        <v>142</v>
      </c>
      <c r="AV77" s="99">
        <f t="shared" si="154"/>
        <v>492</v>
      </c>
      <c r="AW77" s="99">
        <f t="shared" si="155"/>
        <v>210</v>
      </c>
      <c r="AX77" s="99">
        <f t="shared" si="156"/>
        <v>421</v>
      </c>
      <c r="AY77" s="99">
        <f t="shared" si="157"/>
        <v>281</v>
      </c>
      <c r="AZ77" s="99">
        <f t="shared" si="158"/>
        <v>21068</v>
      </c>
      <c r="BB77" s="105">
        <v>73</v>
      </c>
      <c r="BC77" s="105">
        <f t="shared" si="159"/>
        <v>367</v>
      </c>
      <c r="BD77" s="105">
        <f t="shared" si="160"/>
        <v>256</v>
      </c>
      <c r="BE77" s="105">
        <f t="shared" si="161"/>
        <v>182</v>
      </c>
      <c r="BF77" s="105">
        <f t="shared" si="162"/>
        <v>182</v>
      </c>
      <c r="BG77" s="105">
        <f t="shared" si="163"/>
        <v>182</v>
      </c>
      <c r="BH77" s="105">
        <f t="shared" si="164"/>
        <v>182</v>
      </c>
      <c r="BI77" s="105">
        <f t="shared" si="165"/>
        <v>631</v>
      </c>
      <c r="BJ77" s="105">
        <f t="shared" si="166"/>
        <v>269</v>
      </c>
      <c r="BK77" s="105">
        <f t="shared" si="167"/>
        <v>540</v>
      </c>
      <c r="BL77" s="105">
        <f t="shared" si="168"/>
        <v>360</v>
      </c>
      <c r="BM77" s="105">
        <f t="shared" si="169"/>
        <v>27010</v>
      </c>
      <c r="BO77" s="111">
        <v>73</v>
      </c>
      <c r="BP77" s="111">
        <f t="shared" si="170"/>
        <v>470</v>
      </c>
      <c r="BQ77" s="111">
        <f t="shared" si="171"/>
        <v>328</v>
      </c>
      <c r="BR77" s="111">
        <f t="shared" si="172"/>
        <v>233</v>
      </c>
      <c r="BS77" s="111">
        <f t="shared" si="173"/>
        <v>233</v>
      </c>
      <c r="BT77" s="111">
        <f t="shared" si="174"/>
        <v>233</v>
      </c>
      <c r="BU77" s="111">
        <f t="shared" si="175"/>
        <v>233</v>
      </c>
      <c r="BV77" s="111">
        <f t="shared" si="176"/>
        <v>808</v>
      </c>
      <c r="BW77" s="111">
        <f t="shared" si="177"/>
        <v>344</v>
      </c>
      <c r="BX77" s="111">
        <f t="shared" si="178"/>
        <v>691</v>
      </c>
      <c r="BY77" s="111">
        <f t="shared" si="179"/>
        <v>461</v>
      </c>
      <c r="BZ77" s="111">
        <f t="shared" si="180"/>
        <v>34573</v>
      </c>
      <c r="CB77" s="117">
        <v>73</v>
      </c>
      <c r="CC77" s="117">
        <f t="shared" si="181"/>
        <v>617</v>
      </c>
      <c r="CD77" s="117">
        <f t="shared" si="182"/>
        <v>431</v>
      </c>
      <c r="CE77" s="117">
        <f t="shared" si="183"/>
        <v>306</v>
      </c>
      <c r="CF77" s="117">
        <f t="shared" si="184"/>
        <v>306</v>
      </c>
      <c r="CG77" s="117">
        <f t="shared" si="185"/>
        <v>306</v>
      </c>
      <c r="CH77" s="117">
        <f t="shared" si="186"/>
        <v>306</v>
      </c>
      <c r="CI77" s="117">
        <f t="shared" si="187"/>
        <v>1061</v>
      </c>
      <c r="CJ77" s="117">
        <f t="shared" si="188"/>
        <v>452</v>
      </c>
      <c r="CK77" s="117">
        <f t="shared" si="189"/>
        <v>907</v>
      </c>
      <c r="CL77" s="117">
        <f t="shared" si="190"/>
        <v>605</v>
      </c>
      <c r="CM77" s="117">
        <f t="shared" si="191"/>
        <v>45377</v>
      </c>
    </row>
    <row r="78" ht="16.5" spans="1:91">
      <c r="A78" s="78">
        <v>74</v>
      </c>
      <c r="B78" s="78">
        <f t="shared" si="192"/>
        <v>148</v>
      </c>
      <c r="C78" s="86">
        <v>1.5</v>
      </c>
      <c r="D78" s="78">
        <f t="shared" si="116"/>
        <v>104</v>
      </c>
      <c r="E78" s="78">
        <f t="shared" si="117"/>
        <v>74</v>
      </c>
      <c r="F78" s="78">
        <f t="shared" si="118"/>
        <v>74</v>
      </c>
      <c r="G78" s="78">
        <f t="shared" si="119"/>
        <v>74</v>
      </c>
      <c r="H78" s="78">
        <f t="shared" si="120"/>
        <v>74</v>
      </c>
      <c r="I78" s="78">
        <f t="shared" si="121"/>
        <v>256</v>
      </c>
      <c r="J78" s="78">
        <f t="shared" si="122"/>
        <v>110</v>
      </c>
      <c r="K78" s="78">
        <f t="shared" si="123"/>
        <v>219</v>
      </c>
      <c r="L78" s="78">
        <f t="shared" si="124"/>
        <v>146</v>
      </c>
      <c r="M78" s="78">
        <f t="shared" si="125"/>
        <v>10952</v>
      </c>
      <c r="O78" s="87">
        <v>74</v>
      </c>
      <c r="P78" s="87">
        <f t="shared" si="126"/>
        <v>185</v>
      </c>
      <c r="Q78" s="87">
        <f t="shared" si="127"/>
        <v>130</v>
      </c>
      <c r="R78" s="87">
        <f t="shared" si="128"/>
        <v>93</v>
      </c>
      <c r="S78" s="87">
        <f t="shared" si="129"/>
        <v>93</v>
      </c>
      <c r="T78" s="87">
        <f t="shared" si="130"/>
        <v>93</v>
      </c>
      <c r="U78" s="87">
        <f t="shared" si="131"/>
        <v>93</v>
      </c>
      <c r="V78" s="87">
        <f t="shared" si="132"/>
        <v>320</v>
      </c>
      <c r="W78" s="87">
        <f t="shared" si="133"/>
        <v>138</v>
      </c>
      <c r="X78" s="87">
        <f t="shared" si="134"/>
        <v>274</v>
      </c>
      <c r="Y78" s="87">
        <f t="shared" si="135"/>
        <v>183</v>
      </c>
      <c r="Z78" s="87">
        <f t="shared" si="136"/>
        <v>13690</v>
      </c>
      <c r="AB78" s="93">
        <v>74</v>
      </c>
      <c r="AC78" s="93">
        <f t="shared" si="137"/>
        <v>229</v>
      </c>
      <c r="AD78" s="93">
        <f t="shared" si="138"/>
        <v>161</v>
      </c>
      <c r="AE78" s="93">
        <f t="shared" si="139"/>
        <v>115</v>
      </c>
      <c r="AF78" s="93">
        <f t="shared" si="140"/>
        <v>115</v>
      </c>
      <c r="AG78" s="93">
        <f t="shared" si="141"/>
        <v>115</v>
      </c>
      <c r="AH78" s="93">
        <f t="shared" si="142"/>
        <v>115</v>
      </c>
      <c r="AI78" s="93">
        <f t="shared" si="143"/>
        <v>397</v>
      </c>
      <c r="AJ78" s="93">
        <f t="shared" si="144"/>
        <v>171</v>
      </c>
      <c r="AK78" s="93">
        <f t="shared" si="145"/>
        <v>340</v>
      </c>
      <c r="AL78" s="93">
        <f t="shared" si="146"/>
        <v>227</v>
      </c>
      <c r="AM78" s="93">
        <f t="shared" si="147"/>
        <v>16976</v>
      </c>
      <c r="AO78" s="99">
        <v>74</v>
      </c>
      <c r="AP78" s="99">
        <f t="shared" si="148"/>
        <v>288</v>
      </c>
      <c r="AQ78" s="99">
        <f t="shared" si="149"/>
        <v>203</v>
      </c>
      <c r="AR78" s="99">
        <f t="shared" si="150"/>
        <v>145</v>
      </c>
      <c r="AS78" s="99">
        <f t="shared" si="151"/>
        <v>145</v>
      </c>
      <c r="AT78" s="99">
        <f t="shared" si="152"/>
        <v>145</v>
      </c>
      <c r="AU78" s="99">
        <f t="shared" si="153"/>
        <v>145</v>
      </c>
      <c r="AV78" s="99">
        <f t="shared" si="154"/>
        <v>499</v>
      </c>
      <c r="AW78" s="99">
        <f t="shared" si="155"/>
        <v>215</v>
      </c>
      <c r="AX78" s="99">
        <f t="shared" si="156"/>
        <v>428</v>
      </c>
      <c r="AY78" s="99">
        <f t="shared" si="157"/>
        <v>286</v>
      </c>
      <c r="AZ78" s="99">
        <f t="shared" si="158"/>
        <v>21357</v>
      </c>
      <c r="BB78" s="105">
        <v>74</v>
      </c>
      <c r="BC78" s="105">
        <f t="shared" si="159"/>
        <v>369</v>
      </c>
      <c r="BD78" s="105">
        <f t="shared" si="160"/>
        <v>260</v>
      </c>
      <c r="BE78" s="105">
        <f t="shared" si="161"/>
        <v>186</v>
      </c>
      <c r="BF78" s="105">
        <f t="shared" si="162"/>
        <v>186</v>
      </c>
      <c r="BG78" s="105">
        <f t="shared" si="163"/>
        <v>186</v>
      </c>
      <c r="BH78" s="105">
        <f t="shared" si="164"/>
        <v>186</v>
      </c>
      <c r="BI78" s="105">
        <f t="shared" si="165"/>
        <v>640</v>
      </c>
      <c r="BJ78" s="105">
        <f t="shared" si="166"/>
        <v>276</v>
      </c>
      <c r="BK78" s="105">
        <f t="shared" si="167"/>
        <v>549</v>
      </c>
      <c r="BL78" s="105">
        <f t="shared" si="168"/>
        <v>367</v>
      </c>
      <c r="BM78" s="105">
        <f t="shared" si="169"/>
        <v>27381</v>
      </c>
      <c r="BO78" s="111">
        <v>74</v>
      </c>
      <c r="BP78" s="111">
        <f t="shared" si="170"/>
        <v>472</v>
      </c>
      <c r="BQ78" s="111">
        <f t="shared" si="171"/>
        <v>333</v>
      </c>
      <c r="BR78" s="111">
        <f t="shared" si="172"/>
        <v>238</v>
      </c>
      <c r="BS78" s="111">
        <f t="shared" si="173"/>
        <v>238</v>
      </c>
      <c r="BT78" s="111">
        <f t="shared" si="174"/>
        <v>238</v>
      </c>
      <c r="BU78" s="111">
        <f t="shared" si="175"/>
        <v>238</v>
      </c>
      <c r="BV78" s="111">
        <f t="shared" si="176"/>
        <v>819</v>
      </c>
      <c r="BW78" s="111">
        <f t="shared" si="177"/>
        <v>353</v>
      </c>
      <c r="BX78" s="111">
        <f t="shared" si="178"/>
        <v>703</v>
      </c>
      <c r="BY78" s="111">
        <f t="shared" si="179"/>
        <v>470</v>
      </c>
      <c r="BZ78" s="111">
        <f t="shared" si="180"/>
        <v>35048</v>
      </c>
      <c r="CB78" s="117">
        <v>74</v>
      </c>
      <c r="CC78" s="117">
        <f t="shared" si="181"/>
        <v>620</v>
      </c>
      <c r="CD78" s="117">
        <f t="shared" si="182"/>
        <v>437</v>
      </c>
      <c r="CE78" s="117">
        <f t="shared" si="183"/>
        <v>312</v>
      </c>
      <c r="CF78" s="117">
        <f t="shared" si="184"/>
        <v>312</v>
      </c>
      <c r="CG78" s="117">
        <f t="shared" si="185"/>
        <v>312</v>
      </c>
      <c r="CH78" s="117">
        <f t="shared" si="186"/>
        <v>312</v>
      </c>
      <c r="CI78" s="117">
        <f t="shared" si="187"/>
        <v>1075</v>
      </c>
      <c r="CJ78" s="117">
        <f t="shared" si="188"/>
        <v>463</v>
      </c>
      <c r="CK78" s="117">
        <f t="shared" si="189"/>
        <v>923</v>
      </c>
      <c r="CL78" s="117">
        <f t="shared" si="190"/>
        <v>617</v>
      </c>
      <c r="CM78" s="117">
        <f t="shared" si="191"/>
        <v>46001</v>
      </c>
    </row>
    <row r="79" ht="16.5" spans="1:91">
      <c r="A79" s="78">
        <v>75</v>
      </c>
      <c r="B79" s="78">
        <f t="shared" si="192"/>
        <v>150</v>
      </c>
      <c r="C79" s="86">
        <v>1.5</v>
      </c>
      <c r="D79" s="78">
        <f t="shared" si="116"/>
        <v>105</v>
      </c>
      <c r="E79" s="78">
        <f t="shared" si="117"/>
        <v>75</v>
      </c>
      <c r="F79" s="78">
        <f t="shared" si="118"/>
        <v>75</v>
      </c>
      <c r="G79" s="78">
        <f t="shared" si="119"/>
        <v>75</v>
      </c>
      <c r="H79" s="78">
        <f t="shared" si="120"/>
        <v>75</v>
      </c>
      <c r="I79" s="78">
        <f t="shared" si="121"/>
        <v>259</v>
      </c>
      <c r="J79" s="78">
        <f t="shared" si="122"/>
        <v>111</v>
      </c>
      <c r="K79" s="78">
        <f t="shared" si="123"/>
        <v>222</v>
      </c>
      <c r="L79" s="78">
        <f t="shared" si="124"/>
        <v>148</v>
      </c>
      <c r="M79" s="78">
        <f t="shared" si="125"/>
        <v>11100</v>
      </c>
      <c r="O79" s="87">
        <v>75</v>
      </c>
      <c r="P79" s="87">
        <f t="shared" si="126"/>
        <v>188</v>
      </c>
      <c r="Q79" s="87">
        <f t="shared" si="127"/>
        <v>131</v>
      </c>
      <c r="R79" s="87">
        <f t="shared" si="128"/>
        <v>94</v>
      </c>
      <c r="S79" s="87">
        <f t="shared" si="129"/>
        <v>94</v>
      </c>
      <c r="T79" s="87">
        <f t="shared" si="130"/>
        <v>94</v>
      </c>
      <c r="U79" s="87">
        <f t="shared" si="131"/>
        <v>94</v>
      </c>
      <c r="V79" s="87">
        <f t="shared" si="132"/>
        <v>324</v>
      </c>
      <c r="W79" s="87">
        <f t="shared" si="133"/>
        <v>139</v>
      </c>
      <c r="X79" s="87">
        <f t="shared" si="134"/>
        <v>278</v>
      </c>
      <c r="Y79" s="87">
        <f t="shared" si="135"/>
        <v>185</v>
      </c>
      <c r="Z79" s="87">
        <f t="shared" si="136"/>
        <v>13875</v>
      </c>
      <c r="AB79" s="93">
        <v>75</v>
      </c>
      <c r="AC79" s="93">
        <f t="shared" si="137"/>
        <v>233</v>
      </c>
      <c r="AD79" s="93">
        <f t="shared" si="138"/>
        <v>162</v>
      </c>
      <c r="AE79" s="93">
        <f t="shared" si="139"/>
        <v>117</v>
      </c>
      <c r="AF79" s="93">
        <f t="shared" si="140"/>
        <v>117</v>
      </c>
      <c r="AG79" s="93">
        <f t="shared" si="141"/>
        <v>117</v>
      </c>
      <c r="AH79" s="93">
        <f t="shared" si="142"/>
        <v>117</v>
      </c>
      <c r="AI79" s="93">
        <f t="shared" si="143"/>
        <v>402</v>
      </c>
      <c r="AJ79" s="93">
        <f t="shared" si="144"/>
        <v>172</v>
      </c>
      <c r="AK79" s="93">
        <f t="shared" si="145"/>
        <v>345</v>
      </c>
      <c r="AL79" s="93">
        <f t="shared" si="146"/>
        <v>229</v>
      </c>
      <c r="AM79" s="93">
        <f t="shared" si="147"/>
        <v>17205</v>
      </c>
      <c r="AO79" s="99">
        <v>75</v>
      </c>
      <c r="AP79" s="99">
        <f t="shared" si="148"/>
        <v>293</v>
      </c>
      <c r="AQ79" s="99">
        <f t="shared" si="149"/>
        <v>204</v>
      </c>
      <c r="AR79" s="99">
        <f t="shared" si="150"/>
        <v>147</v>
      </c>
      <c r="AS79" s="99">
        <f t="shared" si="151"/>
        <v>147</v>
      </c>
      <c r="AT79" s="99">
        <f t="shared" si="152"/>
        <v>147</v>
      </c>
      <c r="AU79" s="99">
        <f t="shared" si="153"/>
        <v>147</v>
      </c>
      <c r="AV79" s="99">
        <f t="shared" si="154"/>
        <v>506</v>
      </c>
      <c r="AW79" s="99">
        <f t="shared" si="155"/>
        <v>216</v>
      </c>
      <c r="AX79" s="99">
        <f t="shared" si="156"/>
        <v>434</v>
      </c>
      <c r="AY79" s="99">
        <f t="shared" si="157"/>
        <v>288</v>
      </c>
      <c r="AZ79" s="99">
        <f t="shared" si="158"/>
        <v>21645</v>
      </c>
      <c r="BB79" s="105">
        <v>75</v>
      </c>
      <c r="BC79" s="105">
        <f t="shared" si="159"/>
        <v>376</v>
      </c>
      <c r="BD79" s="105">
        <f t="shared" si="160"/>
        <v>262</v>
      </c>
      <c r="BE79" s="105">
        <f t="shared" si="161"/>
        <v>188</v>
      </c>
      <c r="BF79" s="105">
        <f t="shared" si="162"/>
        <v>188</v>
      </c>
      <c r="BG79" s="105">
        <f t="shared" si="163"/>
        <v>188</v>
      </c>
      <c r="BH79" s="105">
        <f t="shared" si="164"/>
        <v>188</v>
      </c>
      <c r="BI79" s="105">
        <f t="shared" si="165"/>
        <v>649</v>
      </c>
      <c r="BJ79" s="105">
        <f t="shared" si="166"/>
        <v>277</v>
      </c>
      <c r="BK79" s="105">
        <f t="shared" si="167"/>
        <v>556</v>
      </c>
      <c r="BL79" s="105">
        <f t="shared" si="168"/>
        <v>369</v>
      </c>
      <c r="BM79" s="105">
        <f t="shared" si="169"/>
        <v>27750</v>
      </c>
      <c r="BO79" s="111">
        <v>75</v>
      </c>
      <c r="BP79" s="111">
        <f t="shared" si="170"/>
        <v>481</v>
      </c>
      <c r="BQ79" s="111">
        <f t="shared" si="171"/>
        <v>335</v>
      </c>
      <c r="BR79" s="111">
        <f t="shared" si="172"/>
        <v>241</v>
      </c>
      <c r="BS79" s="111">
        <f t="shared" si="173"/>
        <v>241</v>
      </c>
      <c r="BT79" s="111">
        <f t="shared" si="174"/>
        <v>241</v>
      </c>
      <c r="BU79" s="111">
        <f t="shared" si="175"/>
        <v>241</v>
      </c>
      <c r="BV79" s="111">
        <f t="shared" si="176"/>
        <v>831</v>
      </c>
      <c r="BW79" s="111">
        <f t="shared" si="177"/>
        <v>355</v>
      </c>
      <c r="BX79" s="111">
        <f t="shared" si="178"/>
        <v>712</v>
      </c>
      <c r="BY79" s="111">
        <f t="shared" si="179"/>
        <v>472</v>
      </c>
      <c r="BZ79" s="111">
        <f t="shared" si="180"/>
        <v>35520</v>
      </c>
      <c r="CB79" s="117">
        <v>75</v>
      </c>
      <c r="CC79" s="117">
        <f t="shared" si="181"/>
        <v>631</v>
      </c>
      <c r="CD79" s="117">
        <f t="shared" si="182"/>
        <v>440</v>
      </c>
      <c r="CE79" s="117">
        <f t="shared" si="183"/>
        <v>316</v>
      </c>
      <c r="CF79" s="117">
        <f t="shared" si="184"/>
        <v>316</v>
      </c>
      <c r="CG79" s="117">
        <f t="shared" si="185"/>
        <v>316</v>
      </c>
      <c r="CH79" s="117">
        <f t="shared" si="186"/>
        <v>316</v>
      </c>
      <c r="CI79" s="117">
        <f t="shared" si="187"/>
        <v>1091</v>
      </c>
      <c r="CJ79" s="117">
        <f t="shared" si="188"/>
        <v>466</v>
      </c>
      <c r="CK79" s="117">
        <f t="shared" si="189"/>
        <v>935</v>
      </c>
      <c r="CL79" s="117">
        <f t="shared" si="190"/>
        <v>620</v>
      </c>
      <c r="CM79" s="117">
        <f t="shared" si="191"/>
        <v>46620</v>
      </c>
    </row>
    <row r="80" ht="16.5" spans="1:91">
      <c r="A80" s="78">
        <v>76</v>
      </c>
      <c r="B80" s="78">
        <f t="shared" si="192"/>
        <v>152</v>
      </c>
      <c r="C80" s="86">
        <v>1.5</v>
      </c>
      <c r="D80" s="78">
        <f t="shared" si="116"/>
        <v>106</v>
      </c>
      <c r="E80" s="78">
        <f t="shared" si="117"/>
        <v>76</v>
      </c>
      <c r="F80" s="78">
        <f t="shared" si="118"/>
        <v>76</v>
      </c>
      <c r="G80" s="78">
        <f t="shared" si="119"/>
        <v>76</v>
      </c>
      <c r="H80" s="78">
        <f t="shared" si="120"/>
        <v>76</v>
      </c>
      <c r="I80" s="78">
        <f t="shared" si="121"/>
        <v>262</v>
      </c>
      <c r="J80" s="78">
        <f t="shared" si="122"/>
        <v>112</v>
      </c>
      <c r="K80" s="78">
        <f t="shared" si="123"/>
        <v>225</v>
      </c>
      <c r="L80" s="78">
        <f t="shared" si="124"/>
        <v>150</v>
      </c>
      <c r="M80" s="78">
        <f t="shared" si="125"/>
        <v>11248</v>
      </c>
      <c r="O80" s="87">
        <v>76</v>
      </c>
      <c r="P80" s="87">
        <f t="shared" si="126"/>
        <v>190</v>
      </c>
      <c r="Q80" s="87">
        <f t="shared" si="127"/>
        <v>133</v>
      </c>
      <c r="R80" s="87">
        <f t="shared" si="128"/>
        <v>95</v>
      </c>
      <c r="S80" s="87">
        <f t="shared" si="129"/>
        <v>95</v>
      </c>
      <c r="T80" s="87">
        <f t="shared" si="130"/>
        <v>95</v>
      </c>
      <c r="U80" s="87">
        <f t="shared" si="131"/>
        <v>95</v>
      </c>
      <c r="V80" s="87">
        <f t="shared" si="132"/>
        <v>328</v>
      </c>
      <c r="W80" s="87">
        <f t="shared" si="133"/>
        <v>140</v>
      </c>
      <c r="X80" s="87">
        <f t="shared" si="134"/>
        <v>281</v>
      </c>
      <c r="Y80" s="87">
        <f t="shared" si="135"/>
        <v>188</v>
      </c>
      <c r="Z80" s="87">
        <f t="shared" si="136"/>
        <v>14060</v>
      </c>
      <c r="AB80" s="93">
        <v>76</v>
      </c>
      <c r="AC80" s="93">
        <f t="shared" si="137"/>
        <v>236</v>
      </c>
      <c r="AD80" s="93">
        <f t="shared" si="138"/>
        <v>165</v>
      </c>
      <c r="AE80" s="93">
        <f t="shared" si="139"/>
        <v>118</v>
      </c>
      <c r="AF80" s="93">
        <f t="shared" si="140"/>
        <v>118</v>
      </c>
      <c r="AG80" s="93">
        <f t="shared" si="141"/>
        <v>118</v>
      </c>
      <c r="AH80" s="93">
        <f t="shared" si="142"/>
        <v>118</v>
      </c>
      <c r="AI80" s="93">
        <f t="shared" si="143"/>
        <v>407</v>
      </c>
      <c r="AJ80" s="93">
        <f t="shared" si="144"/>
        <v>174</v>
      </c>
      <c r="AK80" s="93">
        <f t="shared" si="145"/>
        <v>348</v>
      </c>
      <c r="AL80" s="93">
        <f t="shared" si="146"/>
        <v>233</v>
      </c>
      <c r="AM80" s="93">
        <f t="shared" si="147"/>
        <v>17434</v>
      </c>
      <c r="AO80" s="99">
        <v>76</v>
      </c>
      <c r="AP80" s="99">
        <f t="shared" si="148"/>
        <v>297</v>
      </c>
      <c r="AQ80" s="99">
        <f t="shared" si="149"/>
        <v>208</v>
      </c>
      <c r="AR80" s="99">
        <f t="shared" si="150"/>
        <v>148</v>
      </c>
      <c r="AS80" s="99">
        <f t="shared" si="151"/>
        <v>148</v>
      </c>
      <c r="AT80" s="99">
        <f t="shared" si="152"/>
        <v>148</v>
      </c>
      <c r="AU80" s="99">
        <f t="shared" si="153"/>
        <v>148</v>
      </c>
      <c r="AV80" s="99">
        <f t="shared" si="154"/>
        <v>512</v>
      </c>
      <c r="AW80" s="99">
        <f t="shared" si="155"/>
        <v>219</v>
      </c>
      <c r="AX80" s="99">
        <f t="shared" si="156"/>
        <v>438</v>
      </c>
      <c r="AY80" s="99">
        <f t="shared" si="157"/>
        <v>293</v>
      </c>
      <c r="AZ80" s="99">
        <f t="shared" si="158"/>
        <v>21933</v>
      </c>
      <c r="BB80" s="105">
        <v>76</v>
      </c>
      <c r="BC80" s="105">
        <f t="shared" si="159"/>
        <v>381</v>
      </c>
      <c r="BD80" s="105">
        <f t="shared" si="160"/>
        <v>267</v>
      </c>
      <c r="BE80" s="105">
        <f t="shared" si="161"/>
        <v>190</v>
      </c>
      <c r="BF80" s="105">
        <f t="shared" si="162"/>
        <v>190</v>
      </c>
      <c r="BG80" s="105">
        <f t="shared" si="163"/>
        <v>190</v>
      </c>
      <c r="BH80" s="105">
        <f t="shared" si="164"/>
        <v>190</v>
      </c>
      <c r="BI80" s="105">
        <f t="shared" si="165"/>
        <v>656</v>
      </c>
      <c r="BJ80" s="105">
        <f t="shared" si="166"/>
        <v>281</v>
      </c>
      <c r="BK80" s="105">
        <f t="shared" si="167"/>
        <v>562</v>
      </c>
      <c r="BL80" s="105">
        <f t="shared" si="168"/>
        <v>376</v>
      </c>
      <c r="BM80" s="105">
        <f t="shared" si="169"/>
        <v>28119</v>
      </c>
      <c r="BO80" s="111">
        <v>76</v>
      </c>
      <c r="BP80" s="111">
        <f t="shared" si="170"/>
        <v>488</v>
      </c>
      <c r="BQ80" s="111">
        <f t="shared" si="171"/>
        <v>342</v>
      </c>
      <c r="BR80" s="111">
        <f t="shared" si="172"/>
        <v>243</v>
      </c>
      <c r="BS80" s="111">
        <f t="shared" si="173"/>
        <v>243</v>
      </c>
      <c r="BT80" s="111">
        <f t="shared" si="174"/>
        <v>243</v>
      </c>
      <c r="BU80" s="111">
        <f t="shared" si="175"/>
        <v>243</v>
      </c>
      <c r="BV80" s="111">
        <f t="shared" si="176"/>
        <v>840</v>
      </c>
      <c r="BW80" s="111">
        <f t="shared" si="177"/>
        <v>360</v>
      </c>
      <c r="BX80" s="111">
        <f t="shared" si="178"/>
        <v>719</v>
      </c>
      <c r="BY80" s="111">
        <f t="shared" si="179"/>
        <v>481</v>
      </c>
      <c r="BZ80" s="111">
        <f t="shared" si="180"/>
        <v>35992</v>
      </c>
      <c r="CB80" s="117">
        <v>76</v>
      </c>
      <c r="CC80" s="117">
        <f t="shared" si="181"/>
        <v>641</v>
      </c>
      <c r="CD80" s="117">
        <f t="shared" si="182"/>
        <v>449</v>
      </c>
      <c r="CE80" s="117">
        <f t="shared" si="183"/>
        <v>319</v>
      </c>
      <c r="CF80" s="117">
        <f t="shared" si="184"/>
        <v>319</v>
      </c>
      <c r="CG80" s="117">
        <f t="shared" si="185"/>
        <v>319</v>
      </c>
      <c r="CH80" s="117">
        <f t="shared" si="186"/>
        <v>319</v>
      </c>
      <c r="CI80" s="117">
        <f t="shared" si="187"/>
        <v>1103</v>
      </c>
      <c r="CJ80" s="117">
        <f t="shared" si="188"/>
        <v>473</v>
      </c>
      <c r="CK80" s="117">
        <f t="shared" si="189"/>
        <v>944</v>
      </c>
      <c r="CL80" s="117">
        <f t="shared" si="190"/>
        <v>631</v>
      </c>
      <c r="CM80" s="117">
        <f t="shared" si="191"/>
        <v>47240</v>
      </c>
    </row>
    <row r="81" ht="16.5" spans="1:91">
      <c r="A81" s="78">
        <v>77</v>
      </c>
      <c r="B81" s="78">
        <f t="shared" si="192"/>
        <v>154</v>
      </c>
      <c r="C81" s="86">
        <v>1.5</v>
      </c>
      <c r="D81" s="78">
        <f t="shared" si="116"/>
        <v>108</v>
      </c>
      <c r="E81" s="78">
        <f t="shared" si="117"/>
        <v>77</v>
      </c>
      <c r="F81" s="78">
        <f t="shared" si="118"/>
        <v>77</v>
      </c>
      <c r="G81" s="78">
        <f t="shared" si="119"/>
        <v>77</v>
      </c>
      <c r="H81" s="78">
        <f t="shared" si="120"/>
        <v>77</v>
      </c>
      <c r="I81" s="78">
        <f t="shared" si="121"/>
        <v>266</v>
      </c>
      <c r="J81" s="78">
        <f t="shared" si="122"/>
        <v>114</v>
      </c>
      <c r="K81" s="78">
        <f t="shared" si="123"/>
        <v>228</v>
      </c>
      <c r="L81" s="78">
        <f t="shared" si="124"/>
        <v>152</v>
      </c>
      <c r="M81" s="78">
        <f t="shared" si="125"/>
        <v>11396</v>
      </c>
      <c r="O81" s="87">
        <v>77</v>
      </c>
      <c r="P81" s="87">
        <f t="shared" si="126"/>
        <v>193</v>
      </c>
      <c r="Q81" s="87">
        <f t="shared" si="127"/>
        <v>135</v>
      </c>
      <c r="R81" s="87">
        <f t="shared" si="128"/>
        <v>96</v>
      </c>
      <c r="S81" s="87">
        <f t="shared" si="129"/>
        <v>96</v>
      </c>
      <c r="T81" s="87">
        <f t="shared" si="130"/>
        <v>96</v>
      </c>
      <c r="U81" s="87">
        <f t="shared" si="131"/>
        <v>96</v>
      </c>
      <c r="V81" s="87">
        <f t="shared" si="132"/>
        <v>333</v>
      </c>
      <c r="W81" s="87">
        <f t="shared" si="133"/>
        <v>143</v>
      </c>
      <c r="X81" s="87">
        <f t="shared" si="134"/>
        <v>285</v>
      </c>
      <c r="Y81" s="87">
        <f t="shared" si="135"/>
        <v>190</v>
      </c>
      <c r="Z81" s="87">
        <f t="shared" si="136"/>
        <v>14245</v>
      </c>
      <c r="AB81" s="93">
        <v>77</v>
      </c>
      <c r="AC81" s="93">
        <f t="shared" si="137"/>
        <v>239</v>
      </c>
      <c r="AD81" s="93">
        <f t="shared" si="138"/>
        <v>167</v>
      </c>
      <c r="AE81" s="93">
        <f t="shared" si="139"/>
        <v>119</v>
      </c>
      <c r="AF81" s="93">
        <f t="shared" si="140"/>
        <v>119</v>
      </c>
      <c r="AG81" s="93">
        <f t="shared" si="141"/>
        <v>119</v>
      </c>
      <c r="AH81" s="93">
        <f t="shared" si="142"/>
        <v>119</v>
      </c>
      <c r="AI81" s="93">
        <f t="shared" si="143"/>
        <v>413</v>
      </c>
      <c r="AJ81" s="93">
        <f t="shared" si="144"/>
        <v>177</v>
      </c>
      <c r="AK81" s="93">
        <f t="shared" si="145"/>
        <v>353</v>
      </c>
      <c r="AL81" s="93">
        <f t="shared" si="146"/>
        <v>236</v>
      </c>
      <c r="AM81" s="93">
        <f t="shared" si="147"/>
        <v>17664</v>
      </c>
      <c r="AO81" s="99">
        <v>77</v>
      </c>
      <c r="AP81" s="99">
        <f t="shared" si="148"/>
        <v>301</v>
      </c>
      <c r="AQ81" s="99">
        <f t="shared" si="149"/>
        <v>210</v>
      </c>
      <c r="AR81" s="99">
        <f t="shared" si="150"/>
        <v>150</v>
      </c>
      <c r="AS81" s="99">
        <f t="shared" si="151"/>
        <v>150</v>
      </c>
      <c r="AT81" s="99">
        <f t="shared" si="152"/>
        <v>150</v>
      </c>
      <c r="AU81" s="99">
        <f t="shared" si="153"/>
        <v>150</v>
      </c>
      <c r="AV81" s="99">
        <f t="shared" si="154"/>
        <v>520</v>
      </c>
      <c r="AW81" s="99">
        <f t="shared" si="155"/>
        <v>223</v>
      </c>
      <c r="AX81" s="99">
        <f t="shared" si="156"/>
        <v>444</v>
      </c>
      <c r="AY81" s="99">
        <f t="shared" si="157"/>
        <v>297</v>
      </c>
      <c r="AZ81" s="99">
        <f t="shared" si="158"/>
        <v>22222</v>
      </c>
      <c r="BB81" s="105">
        <v>77</v>
      </c>
      <c r="BC81" s="105">
        <f t="shared" si="159"/>
        <v>386</v>
      </c>
      <c r="BD81" s="105">
        <f t="shared" si="160"/>
        <v>269</v>
      </c>
      <c r="BE81" s="105">
        <f t="shared" si="161"/>
        <v>192</v>
      </c>
      <c r="BF81" s="105">
        <f t="shared" si="162"/>
        <v>192</v>
      </c>
      <c r="BG81" s="105">
        <f t="shared" si="163"/>
        <v>192</v>
      </c>
      <c r="BH81" s="105">
        <f t="shared" si="164"/>
        <v>192</v>
      </c>
      <c r="BI81" s="105">
        <f t="shared" si="165"/>
        <v>667</v>
      </c>
      <c r="BJ81" s="105">
        <f t="shared" si="166"/>
        <v>286</v>
      </c>
      <c r="BK81" s="105">
        <f t="shared" si="167"/>
        <v>569</v>
      </c>
      <c r="BL81" s="105">
        <f t="shared" si="168"/>
        <v>381</v>
      </c>
      <c r="BM81" s="105">
        <f t="shared" si="169"/>
        <v>28490</v>
      </c>
      <c r="BO81" s="111">
        <v>77</v>
      </c>
      <c r="BP81" s="111">
        <f t="shared" si="170"/>
        <v>494</v>
      </c>
      <c r="BQ81" s="111">
        <f t="shared" si="171"/>
        <v>344</v>
      </c>
      <c r="BR81" s="111">
        <f t="shared" si="172"/>
        <v>246</v>
      </c>
      <c r="BS81" s="111">
        <f t="shared" si="173"/>
        <v>246</v>
      </c>
      <c r="BT81" s="111">
        <f t="shared" si="174"/>
        <v>246</v>
      </c>
      <c r="BU81" s="111">
        <f t="shared" si="175"/>
        <v>246</v>
      </c>
      <c r="BV81" s="111">
        <f t="shared" si="176"/>
        <v>854</v>
      </c>
      <c r="BW81" s="111">
        <f t="shared" si="177"/>
        <v>366</v>
      </c>
      <c r="BX81" s="111">
        <f t="shared" si="178"/>
        <v>728</v>
      </c>
      <c r="BY81" s="111">
        <f t="shared" si="179"/>
        <v>488</v>
      </c>
      <c r="BZ81" s="111">
        <f t="shared" si="180"/>
        <v>36467</v>
      </c>
      <c r="CB81" s="117">
        <v>77</v>
      </c>
      <c r="CC81" s="117">
        <f t="shared" si="181"/>
        <v>648</v>
      </c>
      <c r="CD81" s="117">
        <f t="shared" si="182"/>
        <v>452</v>
      </c>
      <c r="CE81" s="117">
        <f t="shared" si="183"/>
        <v>323</v>
      </c>
      <c r="CF81" s="117">
        <f t="shared" si="184"/>
        <v>323</v>
      </c>
      <c r="CG81" s="117">
        <f t="shared" si="185"/>
        <v>323</v>
      </c>
      <c r="CH81" s="117">
        <f t="shared" si="186"/>
        <v>323</v>
      </c>
      <c r="CI81" s="117">
        <f t="shared" si="187"/>
        <v>1121</v>
      </c>
      <c r="CJ81" s="117">
        <f t="shared" si="188"/>
        <v>480</v>
      </c>
      <c r="CK81" s="117">
        <f t="shared" si="189"/>
        <v>956</v>
      </c>
      <c r="CL81" s="117">
        <f t="shared" si="190"/>
        <v>641</v>
      </c>
      <c r="CM81" s="117">
        <f t="shared" si="191"/>
        <v>47863</v>
      </c>
    </row>
    <row r="82" ht="16.5" spans="1:91">
      <c r="A82" s="78">
        <v>78</v>
      </c>
      <c r="B82" s="78">
        <f t="shared" si="192"/>
        <v>156</v>
      </c>
      <c r="C82" s="86">
        <v>1.5</v>
      </c>
      <c r="D82" s="78">
        <f t="shared" si="116"/>
        <v>109</v>
      </c>
      <c r="E82" s="78">
        <f t="shared" si="117"/>
        <v>78</v>
      </c>
      <c r="F82" s="78">
        <f t="shared" si="118"/>
        <v>78</v>
      </c>
      <c r="G82" s="78">
        <f t="shared" si="119"/>
        <v>78</v>
      </c>
      <c r="H82" s="78">
        <f t="shared" si="120"/>
        <v>78</v>
      </c>
      <c r="I82" s="78">
        <f t="shared" si="121"/>
        <v>269</v>
      </c>
      <c r="J82" s="78">
        <f t="shared" si="122"/>
        <v>115</v>
      </c>
      <c r="K82" s="78">
        <f t="shared" si="123"/>
        <v>231</v>
      </c>
      <c r="L82" s="78">
        <f t="shared" si="124"/>
        <v>154</v>
      </c>
      <c r="M82" s="78">
        <f t="shared" si="125"/>
        <v>11544</v>
      </c>
      <c r="O82" s="87">
        <v>78</v>
      </c>
      <c r="P82" s="87">
        <f t="shared" si="126"/>
        <v>195</v>
      </c>
      <c r="Q82" s="87">
        <f t="shared" si="127"/>
        <v>136</v>
      </c>
      <c r="R82" s="87">
        <f t="shared" si="128"/>
        <v>98</v>
      </c>
      <c r="S82" s="87">
        <f t="shared" si="129"/>
        <v>98</v>
      </c>
      <c r="T82" s="87">
        <f t="shared" si="130"/>
        <v>98</v>
      </c>
      <c r="U82" s="87">
        <f t="shared" si="131"/>
        <v>98</v>
      </c>
      <c r="V82" s="87">
        <f t="shared" si="132"/>
        <v>336</v>
      </c>
      <c r="W82" s="87">
        <f t="shared" si="133"/>
        <v>144</v>
      </c>
      <c r="X82" s="87">
        <f t="shared" si="134"/>
        <v>289</v>
      </c>
      <c r="Y82" s="87">
        <f t="shared" si="135"/>
        <v>193</v>
      </c>
      <c r="Z82" s="87">
        <f t="shared" si="136"/>
        <v>14430</v>
      </c>
      <c r="AB82" s="93">
        <v>78</v>
      </c>
      <c r="AC82" s="93">
        <f t="shared" si="137"/>
        <v>242</v>
      </c>
      <c r="AD82" s="93">
        <f t="shared" si="138"/>
        <v>169</v>
      </c>
      <c r="AE82" s="93">
        <f t="shared" si="139"/>
        <v>122</v>
      </c>
      <c r="AF82" s="93">
        <f t="shared" si="140"/>
        <v>122</v>
      </c>
      <c r="AG82" s="93">
        <f t="shared" si="141"/>
        <v>122</v>
      </c>
      <c r="AH82" s="93">
        <f t="shared" si="142"/>
        <v>122</v>
      </c>
      <c r="AI82" s="93">
        <f t="shared" si="143"/>
        <v>417</v>
      </c>
      <c r="AJ82" s="93">
        <f t="shared" si="144"/>
        <v>179</v>
      </c>
      <c r="AK82" s="93">
        <f t="shared" si="145"/>
        <v>358</v>
      </c>
      <c r="AL82" s="93">
        <f t="shared" si="146"/>
        <v>239</v>
      </c>
      <c r="AM82" s="93">
        <f t="shared" si="147"/>
        <v>17893</v>
      </c>
      <c r="AO82" s="99">
        <v>78</v>
      </c>
      <c r="AP82" s="99">
        <f t="shared" si="148"/>
        <v>304</v>
      </c>
      <c r="AQ82" s="99">
        <f t="shared" si="149"/>
        <v>213</v>
      </c>
      <c r="AR82" s="99">
        <f t="shared" si="150"/>
        <v>153</v>
      </c>
      <c r="AS82" s="99">
        <f t="shared" si="151"/>
        <v>153</v>
      </c>
      <c r="AT82" s="99">
        <f t="shared" si="152"/>
        <v>153</v>
      </c>
      <c r="AU82" s="99">
        <f t="shared" si="153"/>
        <v>153</v>
      </c>
      <c r="AV82" s="99">
        <f t="shared" si="154"/>
        <v>525</v>
      </c>
      <c r="AW82" s="99">
        <f t="shared" si="155"/>
        <v>225</v>
      </c>
      <c r="AX82" s="99">
        <f t="shared" si="156"/>
        <v>450</v>
      </c>
      <c r="AY82" s="99">
        <f t="shared" si="157"/>
        <v>301</v>
      </c>
      <c r="AZ82" s="99">
        <f t="shared" si="158"/>
        <v>22511</v>
      </c>
      <c r="BB82" s="105">
        <v>78</v>
      </c>
      <c r="BC82" s="105">
        <f t="shared" si="159"/>
        <v>390</v>
      </c>
      <c r="BD82" s="105">
        <f t="shared" si="160"/>
        <v>273</v>
      </c>
      <c r="BE82" s="105">
        <f t="shared" si="161"/>
        <v>196</v>
      </c>
      <c r="BF82" s="105">
        <f t="shared" si="162"/>
        <v>196</v>
      </c>
      <c r="BG82" s="105">
        <f t="shared" si="163"/>
        <v>196</v>
      </c>
      <c r="BH82" s="105">
        <f t="shared" si="164"/>
        <v>196</v>
      </c>
      <c r="BI82" s="105">
        <f t="shared" si="165"/>
        <v>673</v>
      </c>
      <c r="BJ82" s="105">
        <f t="shared" si="166"/>
        <v>288</v>
      </c>
      <c r="BK82" s="105">
        <f t="shared" si="167"/>
        <v>577</v>
      </c>
      <c r="BL82" s="105">
        <f t="shared" si="168"/>
        <v>386</v>
      </c>
      <c r="BM82" s="105">
        <f t="shared" si="169"/>
        <v>28860</v>
      </c>
      <c r="BO82" s="111">
        <v>78</v>
      </c>
      <c r="BP82" s="111">
        <f t="shared" si="170"/>
        <v>499</v>
      </c>
      <c r="BQ82" s="111">
        <f t="shared" si="171"/>
        <v>349</v>
      </c>
      <c r="BR82" s="111">
        <f t="shared" si="172"/>
        <v>251</v>
      </c>
      <c r="BS82" s="111">
        <f t="shared" si="173"/>
        <v>251</v>
      </c>
      <c r="BT82" s="111">
        <f t="shared" si="174"/>
        <v>251</v>
      </c>
      <c r="BU82" s="111">
        <f t="shared" si="175"/>
        <v>251</v>
      </c>
      <c r="BV82" s="111">
        <f t="shared" si="176"/>
        <v>861</v>
      </c>
      <c r="BW82" s="111">
        <f t="shared" si="177"/>
        <v>369</v>
      </c>
      <c r="BX82" s="111">
        <f t="shared" si="178"/>
        <v>739</v>
      </c>
      <c r="BY82" s="111">
        <f t="shared" si="179"/>
        <v>494</v>
      </c>
      <c r="BZ82" s="111">
        <f t="shared" si="180"/>
        <v>36941</v>
      </c>
      <c r="CB82" s="117">
        <v>78</v>
      </c>
      <c r="CC82" s="117">
        <f t="shared" si="181"/>
        <v>655</v>
      </c>
      <c r="CD82" s="117">
        <f t="shared" si="182"/>
        <v>458</v>
      </c>
      <c r="CE82" s="117">
        <f t="shared" si="183"/>
        <v>329</v>
      </c>
      <c r="CF82" s="117">
        <f t="shared" si="184"/>
        <v>329</v>
      </c>
      <c r="CG82" s="117">
        <f t="shared" si="185"/>
        <v>329</v>
      </c>
      <c r="CH82" s="117">
        <f t="shared" si="186"/>
        <v>329</v>
      </c>
      <c r="CI82" s="117">
        <f t="shared" si="187"/>
        <v>1130</v>
      </c>
      <c r="CJ82" s="117">
        <f t="shared" si="188"/>
        <v>484</v>
      </c>
      <c r="CK82" s="117">
        <f t="shared" si="189"/>
        <v>970</v>
      </c>
      <c r="CL82" s="117">
        <f t="shared" si="190"/>
        <v>648</v>
      </c>
      <c r="CM82" s="117">
        <f t="shared" si="191"/>
        <v>48485</v>
      </c>
    </row>
    <row r="83" ht="16.5" spans="1:91">
      <c r="A83" s="78">
        <v>79</v>
      </c>
      <c r="B83" s="78">
        <f t="shared" si="192"/>
        <v>158</v>
      </c>
      <c r="C83" s="86">
        <v>1.5</v>
      </c>
      <c r="D83" s="78">
        <f t="shared" si="116"/>
        <v>111</v>
      </c>
      <c r="E83" s="78">
        <f t="shared" si="117"/>
        <v>79</v>
      </c>
      <c r="F83" s="78">
        <f t="shared" si="118"/>
        <v>79</v>
      </c>
      <c r="G83" s="78">
        <f t="shared" si="119"/>
        <v>79</v>
      </c>
      <c r="H83" s="78">
        <f t="shared" si="120"/>
        <v>79</v>
      </c>
      <c r="I83" s="78">
        <f t="shared" si="121"/>
        <v>273</v>
      </c>
      <c r="J83" s="78">
        <f t="shared" si="122"/>
        <v>117</v>
      </c>
      <c r="K83" s="78">
        <f t="shared" si="123"/>
        <v>234</v>
      </c>
      <c r="L83" s="78">
        <f t="shared" si="124"/>
        <v>156</v>
      </c>
      <c r="M83" s="78">
        <f t="shared" si="125"/>
        <v>11692</v>
      </c>
      <c r="O83" s="87">
        <v>79</v>
      </c>
      <c r="P83" s="87">
        <f t="shared" si="126"/>
        <v>198</v>
      </c>
      <c r="Q83" s="87">
        <f t="shared" si="127"/>
        <v>139</v>
      </c>
      <c r="R83" s="87">
        <f t="shared" si="128"/>
        <v>99</v>
      </c>
      <c r="S83" s="87">
        <f t="shared" si="129"/>
        <v>99</v>
      </c>
      <c r="T83" s="87">
        <f t="shared" si="130"/>
        <v>99</v>
      </c>
      <c r="U83" s="87">
        <f t="shared" si="131"/>
        <v>99</v>
      </c>
      <c r="V83" s="87">
        <f t="shared" si="132"/>
        <v>341</v>
      </c>
      <c r="W83" s="87">
        <f t="shared" si="133"/>
        <v>146</v>
      </c>
      <c r="X83" s="87">
        <f t="shared" si="134"/>
        <v>293</v>
      </c>
      <c r="Y83" s="87">
        <f t="shared" si="135"/>
        <v>195</v>
      </c>
      <c r="Z83" s="87">
        <f t="shared" si="136"/>
        <v>14615</v>
      </c>
      <c r="AB83" s="93">
        <v>79</v>
      </c>
      <c r="AC83" s="93">
        <f t="shared" si="137"/>
        <v>246</v>
      </c>
      <c r="AD83" s="93">
        <f t="shared" si="138"/>
        <v>172</v>
      </c>
      <c r="AE83" s="93">
        <f t="shared" si="139"/>
        <v>123</v>
      </c>
      <c r="AF83" s="93">
        <f t="shared" si="140"/>
        <v>123</v>
      </c>
      <c r="AG83" s="93">
        <f t="shared" si="141"/>
        <v>123</v>
      </c>
      <c r="AH83" s="93">
        <f t="shared" si="142"/>
        <v>123</v>
      </c>
      <c r="AI83" s="93">
        <f t="shared" si="143"/>
        <v>423</v>
      </c>
      <c r="AJ83" s="93">
        <f t="shared" si="144"/>
        <v>181</v>
      </c>
      <c r="AK83" s="93">
        <f t="shared" si="145"/>
        <v>363</v>
      </c>
      <c r="AL83" s="93">
        <f t="shared" si="146"/>
        <v>242</v>
      </c>
      <c r="AM83" s="93">
        <f t="shared" si="147"/>
        <v>18123</v>
      </c>
      <c r="AO83" s="99">
        <v>79</v>
      </c>
      <c r="AP83" s="99">
        <f t="shared" si="148"/>
        <v>309</v>
      </c>
      <c r="AQ83" s="99">
        <f t="shared" si="149"/>
        <v>216</v>
      </c>
      <c r="AR83" s="99">
        <f t="shared" si="150"/>
        <v>155</v>
      </c>
      <c r="AS83" s="99">
        <f t="shared" si="151"/>
        <v>155</v>
      </c>
      <c r="AT83" s="99">
        <f t="shared" si="152"/>
        <v>155</v>
      </c>
      <c r="AU83" s="99">
        <f t="shared" si="153"/>
        <v>155</v>
      </c>
      <c r="AV83" s="99">
        <f t="shared" si="154"/>
        <v>532</v>
      </c>
      <c r="AW83" s="99">
        <f t="shared" si="155"/>
        <v>228</v>
      </c>
      <c r="AX83" s="99">
        <f t="shared" si="156"/>
        <v>457</v>
      </c>
      <c r="AY83" s="99">
        <f t="shared" si="157"/>
        <v>304</v>
      </c>
      <c r="AZ83" s="99">
        <f t="shared" si="158"/>
        <v>22800</v>
      </c>
      <c r="BB83" s="105">
        <v>79</v>
      </c>
      <c r="BC83" s="105">
        <f t="shared" si="159"/>
        <v>396</v>
      </c>
      <c r="BD83" s="105">
        <f t="shared" si="160"/>
        <v>277</v>
      </c>
      <c r="BE83" s="105">
        <f t="shared" si="161"/>
        <v>199</v>
      </c>
      <c r="BF83" s="105">
        <f t="shared" si="162"/>
        <v>199</v>
      </c>
      <c r="BG83" s="105">
        <f t="shared" si="163"/>
        <v>199</v>
      </c>
      <c r="BH83" s="105">
        <f t="shared" si="164"/>
        <v>199</v>
      </c>
      <c r="BI83" s="105">
        <f t="shared" si="165"/>
        <v>682</v>
      </c>
      <c r="BJ83" s="105">
        <f t="shared" si="166"/>
        <v>292</v>
      </c>
      <c r="BK83" s="105">
        <f t="shared" si="167"/>
        <v>586</v>
      </c>
      <c r="BL83" s="105">
        <f t="shared" si="168"/>
        <v>390</v>
      </c>
      <c r="BM83" s="105">
        <f t="shared" si="169"/>
        <v>29231</v>
      </c>
      <c r="BO83" s="111">
        <v>79</v>
      </c>
      <c r="BP83" s="111">
        <f t="shared" si="170"/>
        <v>507</v>
      </c>
      <c r="BQ83" s="111">
        <f t="shared" si="171"/>
        <v>355</v>
      </c>
      <c r="BR83" s="111">
        <f t="shared" si="172"/>
        <v>255</v>
      </c>
      <c r="BS83" s="111">
        <f t="shared" si="173"/>
        <v>255</v>
      </c>
      <c r="BT83" s="111">
        <f t="shared" si="174"/>
        <v>255</v>
      </c>
      <c r="BU83" s="111">
        <f t="shared" si="175"/>
        <v>255</v>
      </c>
      <c r="BV83" s="111">
        <f t="shared" si="176"/>
        <v>873</v>
      </c>
      <c r="BW83" s="111">
        <f t="shared" si="177"/>
        <v>374</v>
      </c>
      <c r="BX83" s="111">
        <f t="shared" si="178"/>
        <v>750</v>
      </c>
      <c r="BY83" s="111">
        <f t="shared" si="179"/>
        <v>499</v>
      </c>
      <c r="BZ83" s="111">
        <f t="shared" si="180"/>
        <v>37416</v>
      </c>
      <c r="CB83" s="117">
        <v>79</v>
      </c>
      <c r="CC83" s="117">
        <f t="shared" si="181"/>
        <v>665</v>
      </c>
      <c r="CD83" s="117">
        <f t="shared" si="182"/>
        <v>466</v>
      </c>
      <c r="CE83" s="117">
        <f t="shared" si="183"/>
        <v>335</v>
      </c>
      <c r="CF83" s="117">
        <f t="shared" si="184"/>
        <v>335</v>
      </c>
      <c r="CG83" s="117">
        <f t="shared" si="185"/>
        <v>335</v>
      </c>
      <c r="CH83" s="117">
        <f t="shared" si="186"/>
        <v>335</v>
      </c>
      <c r="CI83" s="117">
        <f t="shared" si="187"/>
        <v>1146</v>
      </c>
      <c r="CJ83" s="117">
        <f t="shared" si="188"/>
        <v>491</v>
      </c>
      <c r="CK83" s="117">
        <f t="shared" si="189"/>
        <v>984</v>
      </c>
      <c r="CL83" s="117">
        <f t="shared" si="190"/>
        <v>655</v>
      </c>
      <c r="CM83" s="117">
        <f t="shared" si="191"/>
        <v>49109</v>
      </c>
    </row>
    <row r="84" ht="16.5" spans="1:91">
      <c r="A84" s="78">
        <v>80</v>
      </c>
      <c r="B84" s="78">
        <f t="shared" si="192"/>
        <v>160</v>
      </c>
      <c r="C84" s="86">
        <v>1.5</v>
      </c>
      <c r="D84" s="78">
        <f t="shared" si="116"/>
        <v>112</v>
      </c>
      <c r="E84" s="78">
        <f t="shared" si="117"/>
        <v>80</v>
      </c>
      <c r="F84" s="78">
        <f t="shared" si="118"/>
        <v>80</v>
      </c>
      <c r="G84" s="78">
        <f t="shared" si="119"/>
        <v>80</v>
      </c>
      <c r="H84" s="78">
        <f t="shared" si="120"/>
        <v>80</v>
      </c>
      <c r="I84" s="78">
        <f t="shared" si="121"/>
        <v>276</v>
      </c>
      <c r="J84" s="78">
        <f t="shared" si="122"/>
        <v>118</v>
      </c>
      <c r="K84" s="78">
        <f t="shared" si="123"/>
        <v>237</v>
      </c>
      <c r="L84" s="78">
        <f t="shared" si="124"/>
        <v>158</v>
      </c>
      <c r="M84" s="78">
        <f t="shared" si="125"/>
        <v>11840</v>
      </c>
      <c r="O84" s="87">
        <v>80</v>
      </c>
      <c r="P84" s="87">
        <f t="shared" si="126"/>
        <v>200</v>
      </c>
      <c r="Q84" s="87">
        <f t="shared" si="127"/>
        <v>140</v>
      </c>
      <c r="R84" s="87">
        <f t="shared" si="128"/>
        <v>100</v>
      </c>
      <c r="S84" s="87">
        <f t="shared" si="129"/>
        <v>100</v>
      </c>
      <c r="T84" s="87">
        <f t="shared" si="130"/>
        <v>100</v>
      </c>
      <c r="U84" s="87">
        <f t="shared" si="131"/>
        <v>100</v>
      </c>
      <c r="V84" s="87">
        <f t="shared" si="132"/>
        <v>345</v>
      </c>
      <c r="W84" s="87">
        <f t="shared" si="133"/>
        <v>148</v>
      </c>
      <c r="X84" s="87">
        <f t="shared" si="134"/>
        <v>296</v>
      </c>
      <c r="Y84" s="87">
        <f t="shared" si="135"/>
        <v>198</v>
      </c>
      <c r="Z84" s="87">
        <f t="shared" si="136"/>
        <v>14800</v>
      </c>
      <c r="AB84" s="93">
        <v>80</v>
      </c>
      <c r="AC84" s="93">
        <f t="shared" si="137"/>
        <v>248</v>
      </c>
      <c r="AD84" s="93">
        <f t="shared" si="138"/>
        <v>174</v>
      </c>
      <c r="AE84" s="93">
        <f t="shared" si="139"/>
        <v>124</v>
      </c>
      <c r="AF84" s="93">
        <f t="shared" si="140"/>
        <v>124</v>
      </c>
      <c r="AG84" s="93">
        <f t="shared" si="141"/>
        <v>124</v>
      </c>
      <c r="AH84" s="93">
        <f t="shared" si="142"/>
        <v>124</v>
      </c>
      <c r="AI84" s="93">
        <f t="shared" si="143"/>
        <v>428</v>
      </c>
      <c r="AJ84" s="93">
        <f t="shared" si="144"/>
        <v>184</v>
      </c>
      <c r="AK84" s="93">
        <f t="shared" si="145"/>
        <v>367</v>
      </c>
      <c r="AL84" s="93">
        <f t="shared" si="146"/>
        <v>246</v>
      </c>
      <c r="AM84" s="93">
        <f t="shared" si="147"/>
        <v>18352</v>
      </c>
      <c r="AO84" s="99">
        <v>80</v>
      </c>
      <c r="AP84" s="99">
        <f t="shared" si="148"/>
        <v>312</v>
      </c>
      <c r="AQ84" s="99">
        <f t="shared" si="149"/>
        <v>219</v>
      </c>
      <c r="AR84" s="99">
        <f t="shared" si="150"/>
        <v>156</v>
      </c>
      <c r="AS84" s="99">
        <f t="shared" si="151"/>
        <v>156</v>
      </c>
      <c r="AT84" s="99">
        <f t="shared" si="152"/>
        <v>156</v>
      </c>
      <c r="AU84" s="99">
        <f t="shared" si="153"/>
        <v>156</v>
      </c>
      <c r="AV84" s="99">
        <f t="shared" si="154"/>
        <v>538</v>
      </c>
      <c r="AW84" s="99">
        <f t="shared" si="155"/>
        <v>231</v>
      </c>
      <c r="AX84" s="99">
        <f t="shared" si="156"/>
        <v>462</v>
      </c>
      <c r="AY84" s="99">
        <f t="shared" si="157"/>
        <v>309</v>
      </c>
      <c r="AZ84" s="99">
        <f t="shared" si="158"/>
        <v>23088</v>
      </c>
      <c r="BB84" s="105">
        <v>80</v>
      </c>
      <c r="BC84" s="105">
        <f t="shared" si="159"/>
        <v>400</v>
      </c>
      <c r="BD84" s="105">
        <f t="shared" si="160"/>
        <v>281</v>
      </c>
      <c r="BE84" s="105">
        <f t="shared" si="161"/>
        <v>200</v>
      </c>
      <c r="BF84" s="105">
        <f t="shared" si="162"/>
        <v>200</v>
      </c>
      <c r="BG84" s="105">
        <f t="shared" si="163"/>
        <v>200</v>
      </c>
      <c r="BH84" s="105">
        <f t="shared" si="164"/>
        <v>200</v>
      </c>
      <c r="BI84" s="105">
        <f t="shared" si="165"/>
        <v>690</v>
      </c>
      <c r="BJ84" s="105">
        <f t="shared" si="166"/>
        <v>296</v>
      </c>
      <c r="BK84" s="105">
        <f t="shared" si="167"/>
        <v>592</v>
      </c>
      <c r="BL84" s="105">
        <f t="shared" si="168"/>
        <v>396</v>
      </c>
      <c r="BM84" s="105">
        <f t="shared" si="169"/>
        <v>29600</v>
      </c>
      <c r="BO84" s="111">
        <v>80</v>
      </c>
      <c r="BP84" s="111">
        <f t="shared" si="170"/>
        <v>512</v>
      </c>
      <c r="BQ84" s="111">
        <f t="shared" si="171"/>
        <v>360</v>
      </c>
      <c r="BR84" s="111">
        <f t="shared" si="172"/>
        <v>256</v>
      </c>
      <c r="BS84" s="111">
        <f t="shared" si="173"/>
        <v>256</v>
      </c>
      <c r="BT84" s="111">
        <f t="shared" si="174"/>
        <v>256</v>
      </c>
      <c r="BU84" s="111">
        <f t="shared" si="175"/>
        <v>256</v>
      </c>
      <c r="BV84" s="111">
        <f t="shared" si="176"/>
        <v>883</v>
      </c>
      <c r="BW84" s="111">
        <f t="shared" si="177"/>
        <v>379</v>
      </c>
      <c r="BX84" s="111">
        <f t="shared" si="178"/>
        <v>758</v>
      </c>
      <c r="BY84" s="111">
        <f t="shared" si="179"/>
        <v>507</v>
      </c>
      <c r="BZ84" s="111">
        <f t="shared" si="180"/>
        <v>37888</v>
      </c>
      <c r="CB84" s="117">
        <v>80</v>
      </c>
      <c r="CC84" s="117">
        <f t="shared" si="181"/>
        <v>672</v>
      </c>
      <c r="CD84" s="117">
        <f t="shared" si="182"/>
        <v>473</v>
      </c>
      <c r="CE84" s="117">
        <f t="shared" si="183"/>
        <v>336</v>
      </c>
      <c r="CF84" s="117">
        <f t="shared" si="184"/>
        <v>336</v>
      </c>
      <c r="CG84" s="117">
        <f t="shared" si="185"/>
        <v>336</v>
      </c>
      <c r="CH84" s="117">
        <f t="shared" si="186"/>
        <v>336</v>
      </c>
      <c r="CI84" s="117">
        <f t="shared" si="187"/>
        <v>1159</v>
      </c>
      <c r="CJ84" s="117">
        <f t="shared" si="188"/>
        <v>497</v>
      </c>
      <c r="CK84" s="117">
        <f t="shared" si="189"/>
        <v>995</v>
      </c>
      <c r="CL84" s="117">
        <f t="shared" si="190"/>
        <v>665</v>
      </c>
      <c r="CM84" s="117">
        <f t="shared" si="191"/>
        <v>49728</v>
      </c>
    </row>
    <row r="85" ht="16.5" spans="1:91">
      <c r="A85" s="78">
        <v>81</v>
      </c>
      <c r="B85" s="78">
        <f t="shared" si="192"/>
        <v>162</v>
      </c>
      <c r="C85" s="86">
        <v>1.5</v>
      </c>
      <c r="D85" s="78">
        <f t="shared" si="116"/>
        <v>113</v>
      </c>
      <c r="E85" s="78">
        <f t="shared" si="117"/>
        <v>81</v>
      </c>
      <c r="F85" s="78">
        <f t="shared" si="118"/>
        <v>81</v>
      </c>
      <c r="G85" s="78">
        <f t="shared" si="119"/>
        <v>81</v>
      </c>
      <c r="H85" s="78">
        <f t="shared" si="120"/>
        <v>81</v>
      </c>
      <c r="I85" s="78">
        <f t="shared" si="121"/>
        <v>280</v>
      </c>
      <c r="J85" s="78">
        <f t="shared" si="122"/>
        <v>120</v>
      </c>
      <c r="K85" s="78">
        <f t="shared" si="123"/>
        <v>240</v>
      </c>
      <c r="L85" s="78">
        <f t="shared" si="124"/>
        <v>160</v>
      </c>
      <c r="M85" s="78">
        <f t="shared" si="125"/>
        <v>11988</v>
      </c>
      <c r="O85" s="87">
        <v>81</v>
      </c>
      <c r="P85" s="87">
        <f t="shared" si="126"/>
        <v>203</v>
      </c>
      <c r="Q85" s="87">
        <f t="shared" si="127"/>
        <v>141</v>
      </c>
      <c r="R85" s="87">
        <f t="shared" si="128"/>
        <v>101</v>
      </c>
      <c r="S85" s="87">
        <f t="shared" si="129"/>
        <v>101</v>
      </c>
      <c r="T85" s="87">
        <f t="shared" si="130"/>
        <v>101</v>
      </c>
      <c r="U85" s="87">
        <f t="shared" si="131"/>
        <v>101</v>
      </c>
      <c r="V85" s="87">
        <f t="shared" si="132"/>
        <v>350</v>
      </c>
      <c r="W85" s="87">
        <f t="shared" si="133"/>
        <v>150</v>
      </c>
      <c r="X85" s="87">
        <f t="shared" si="134"/>
        <v>300</v>
      </c>
      <c r="Y85" s="87">
        <f t="shared" si="135"/>
        <v>200</v>
      </c>
      <c r="Z85" s="87">
        <f t="shared" si="136"/>
        <v>14985</v>
      </c>
      <c r="AB85" s="93">
        <v>81</v>
      </c>
      <c r="AC85" s="93">
        <f t="shared" si="137"/>
        <v>252</v>
      </c>
      <c r="AD85" s="93">
        <f t="shared" si="138"/>
        <v>175</v>
      </c>
      <c r="AE85" s="93">
        <f t="shared" si="139"/>
        <v>125</v>
      </c>
      <c r="AF85" s="93">
        <f t="shared" si="140"/>
        <v>125</v>
      </c>
      <c r="AG85" s="93">
        <f t="shared" si="141"/>
        <v>125</v>
      </c>
      <c r="AH85" s="93">
        <f t="shared" si="142"/>
        <v>125</v>
      </c>
      <c r="AI85" s="93">
        <f t="shared" si="143"/>
        <v>434</v>
      </c>
      <c r="AJ85" s="93">
        <f t="shared" si="144"/>
        <v>186</v>
      </c>
      <c r="AK85" s="93">
        <f t="shared" si="145"/>
        <v>372</v>
      </c>
      <c r="AL85" s="93">
        <f t="shared" si="146"/>
        <v>248</v>
      </c>
      <c r="AM85" s="93">
        <f t="shared" si="147"/>
        <v>18581</v>
      </c>
      <c r="AO85" s="99">
        <v>81</v>
      </c>
      <c r="AP85" s="99">
        <f t="shared" si="148"/>
        <v>317</v>
      </c>
      <c r="AQ85" s="99">
        <f t="shared" si="149"/>
        <v>220</v>
      </c>
      <c r="AR85" s="99">
        <f t="shared" si="150"/>
        <v>157</v>
      </c>
      <c r="AS85" s="99">
        <f t="shared" si="151"/>
        <v>157</v>
      </c>
      <c r="AT85" s="99">
        <f t="shared" si="152"/>
        <v>157</v>
      </c>
      <c r="AU85" s="99">
        <f t="shared" si="153"/>
        <v>157</v>
      </c>
      <c r="AV85" s="99">
        <f t="shared" si="154"/>
        <v>546</v>
      </c>
      <c r="AW85" s="99">
        <f t="shared" si="155"/>
        <v>234</v>
      </c>
      <c r="AX85" s="99">
        <f t="shared" si="156"/>
        <v>468</v>
      </c>
      <c r="AY85" s="99">
        <f t="shared" si="157"/>
        <v>312</v>
      </c>
      <c r="AZ85" s="99">
        <f t="shared" si="158"/>
        <v>23376</v>
      </c>
      <c r="BB85" s="105">
        <v>81</v>
      </c>
      <c r="BC85" s="105">
        <f t="shared" si="159"/>
        <v>406</v>
      </c>
      <c r="BD85" s="105">
        <f t="shared" si="160"/>
        <v>282</v>
      </c>
      <c r="BE85" s="105">
        <f t="shared" si="161"/>
        <v>201</v>
      </c>
      <c r="BF85" s="105">
        <f t="shared" si="162"/>
        <v>201</v>
      </c>
      <c r="BG85" s="105">
        <f t="shared" si="163"/>
        <v>201</v>
      </c>
      <c r="BH85" s="105">
        <f t="shared" si="164"/>
        <v>201</v>
      </c>
      <c r="BI85" s="105">
        <f t="shared" si="165"/>
        <v>700</v>
      </c>
      <c r="BJ85" s="105">
        <f t="shared" si="166"/>
        <v>300</v>
      </c>
      <c r="BK85" s="105">
        <f t="shared" si="167"/>
        <v>600</v>
      </c>
      <c r="BL85" s="105">
        <f t="shared" si="168"/>
        <v>400</v>
      </c>
      <c r="BM85" s="105">
        <f t="shared" si="169"/>
        <v>29969</v>
      </c>
      <c r="BO85" s="111">
        <v>81</v>
      </c>
      <c r="BP85" s="111">
        <f t="shared" si="170"/>
        <v>520</v>
      </c>
      <c r="BQ85" s="111">
        <f t="shared" si="171"/>
        <v>361</v>
      </c>
      <c r="BR85" s="111">
        <f t="shared" si="172"/>
        <v>257</v>
      </c>
      <c r="BS85" s="111">
        <f t="shared" si="173"/>
        <v>257</v>
      </c>
      <c r="BT85" s="111">
        <f t="shared" si="174"/>
        <v>257</v>
      </c>
      <c r="BU85" s="111">
        <f t="shared" si="175"/>
        <v>257</v>
      </c>
      <c r="BV85" s="111">
        <f t="shared" si="176"/>
        <v>896</v>
      </c>
      <c r="BW85" s="111">
        <f t="shared" si="177"/>
        <v>384</v>
      </c>
      <c r="BX85" s="111">
        <f t="shared" si="178"/>
        <v>768</v>
      </c>
      <c r="BY85" s="111">
        <f t="shared" si="179"/>
        <v>512</v>
      </c>
      <c r="BZ85" s="111">
        <f t="shared" si="180"/>
        <v>38360</v>
      </c>
      <c r="CB85" s="117">
        <v>81</v>
      </c>
      <c r="CC85" s="117">
        <f t="shared" si="181"/>
        <v>683</v>
      </c>
      <c r="CD85" s="117">
        <f t="shared" si="182"/>
        <v>474</v>
      </c>
      <c r="CE85" s="117">
        <f t="shared" si="183"/>
        <v>337</v>
      </c>
      <c r="CF85" s="117">
        <f t="shared" si="184"/>
        <v>337</v>
      </c>
      <c r="CG85" s="117">
        <f t="shared" si="185"/>
        <v>337</v>
      </c>
      <c r="CH85" s="117">
        <f t="shared" si="186"/>
        <v>337</v>
      </c>
      <c r="CI85" s="117">
        <f t="shared" si="187"/>
        <v>1176</v>
      </c>
      <c r="CJ85" s="117">
        <f t="shared" si="188"/>
        <v>504</v>
      </c>
      <c r="CK85" s="117">
        <f t="shared" si="189"/>
        <v>1008</v>
      </c>
      <c r="CL85" s="117">
        <f t="shared" si="190"/>
        <v>672</v>
      </c>
      <c r="CM85" s="117">
        <f t="shared" si="191"/>
        <v>50348</v>
      </c>
    </row>
    <row r="86" ht="16.5" spans="1:91">
      <c r="A86" s="78">
        <v>82</v>
      </c>
      <c r="B86" s="78">
        <f t="shared" si="192"/>
        <v>164</v>
      </c>
      <c r="C86" s="86">
        <v>1.5</v>
      </c>
      <c r="D86" s="78">
        <f t="shared" si="116"/>
        <v>115</v>
      </c>
      <c r="E86" s="78">
        <f t="shared" si="117"/>
        <v>82</v>
      </c>
      <c r="F86" s="78">
        <f t="shared" si="118"/>
        <v>82</v>
      </c>
      <c r="G86" s="78">
        <f t="shared" si="119"/>
        <v>82</v>
      </c>
      <c r="H86" s="78">
        <f t="shared" si="120"/>
        <v>82</v>
      </c>
      <c r="I86" s="78">
        <f t="shared" si="121"/>
        <v>283</v>
      </c>
      <c r="J86" s="78">
        <f t="shared" si="122"/>
        <v>121</v>
      </c>
      <c r="K86" s="78">
        <f t="shared" si="123"/>
        <v>243</v>
      </c>
      <c r="L86" s="78">
        <f t="shared" si="124"/>
        <v>162</v>
      </c>
      <c r="M86" s="78">
        <f t="shared" si="125"/>
        <v>12136</v>
      </c>
      <c r="O86" s="87">
        <v>82</v>
      </c>
      <c r="P86" s="87">
        <f t="shared" si="126"/>
        <v>205</v>
      </c>
      <c r="Q86" s="87">
        <f t="shared" si="127"/>
        <v>144</v>
      </c>
      <c r="R86" s="87">
        <f t="shared" si="128"/>
        <v>103</v>
      </c>
      <c r="S86" s="87">
        <f t="shared" si="129"/>
        <v>103</v>
      </c>
      <c r="T86" s="87">
        <f t="shared" si="130"/>
        <v>103</v>
      </c>
      <c r="U86" s="87">
        <f t="shared" si="131"/>
        <v>103</v>
      </c>
      <c r="V86" s="87">
        <f t="shared" si="132"/>
        <v>354</v>
      </c>
      <c r="W86" s="87">
        <f t="shared" si="133"/>
        <v>151</v>
      </c>
      <c r="X86" s="87">
        <f t="shared" si="134"/>
        <v>304</v>
      </c>
      <c r="Y86" s="87">
        <f t="shared" si="135"/>
        <v>203</v>
      </c>
      <c r="Z86" s="87">
        <f t="shared" si="136"/>
        <v>15170</v>
      </c>
      <c r="AB86" s="93">
        <v>82</v>
      </c>
      <c r="AC86" s="93">
        <f t="shared" si="137"/>
        <v>254</v>
      </c>
      <c r="AD86" s="93">
        <f t="shared" si="138"/>
        <v>179</v>
      </c>
      <c r="AE86" s="93">
        <f t="shared" si="139"/>
        <v>128</v>
      </c>
      <c r="AF86" s="93">
        <f t="shared" si="140"/>
        <v>128</v>
      </c>
      <c r="AG86" s="93">
        <f t="shared" si="141"/>
        <v>128</v>
      </c>
      <c r="AH86" s="93">
        <f t="shared" si="142"/>
        <v>128</v>
      </c>
      <c r="AI86" s="93">
        <f t="shared" si="143"/>
        <v>439</v>
      </c>
      <c r="AJ86" s="93">
        <f t="shared" si="144"/>
        <v>187</v>
      </c>
      <c r="AK86" s="93">
        <f t="shared" si="145"/>
        <v>377</v>
      </c>
      <c r="AL86" s="93">
        <f t="shared" si="146"/>
        <v>252</v>
      </c>
      <c r="AM86" s="93">
        <f t="shared" si="147"/>
        <v>18811</v>
      </c>
      <c r="AO86" s="99">
        <v>82</v>
      </c>
      <c r="AP86" s="99">
        <f t="shared" si="148"/>
        <v>320</v>
      </c>
      <c r="AQ86" s="99">
        <f t="shared" si="149"/>
        <v>225</v>
      </c>
      <c r="AR86" s="99">
        <f t="shared" si="150"/>
        <v>161</v>
      </c>
      <c r="AS86" s="99">
        <f t="shared" si="151"/>
        <v>161</v>
      </c>
      <c r="AT86" s="99">
        <f t="shared" si="152"/>
        <v>161</v>
      </c>
      <c r="AU86" s="99">
        <f t="shared" si="153"/>
        <v>161</v>
      </c>
      <c r="AV86" s="99">
        <f t="shared" si="154"/>
        <v>552</v>
      </c>
      <c r="AW86" s="99">
        <f t="shared" si="155"/>
        <v>235</v>
      </c>
      <c r="AX86" s="99">
        <f t="shared" si="156"/>
        <v>474</v>
      </c>
      <c r="AY86" s="99">
        <f t="shared" si="157"/>
        <v>317</v>
      </c>
      <c r="AZ86" s="99">
        <f t="shared" si="158"/>
        <v>23665</v>
      </c>
      <c r="BB86" s="105">
        <v>82</v>
      </c>
      <c r="BC86" s="105">
        <f t="shared" si="159"/>
        <v>410</v>
      </c>
      <c r="BD86" s="105">
        <f t="shared" si="160"/>
        <v>288</v>
      </c>
      <c r="BE86" s="105">
        <f t="shared" si="161"/>
        <v>206</v>
      </c>
      <c r="BF86" s="105">
        <f t="shared" si="162"/>
        <v>206</v>
      </c>
      <c r="BG86" s="105">
        <f t="shared" si="163"/>
        <v>206</v>
      </c>
      <c r="BH86" s="105">
        <f t="shared" si="164"/>
        <v>206</v>
      </c>
      <c r="BI86" s="105">
        <f t="shared" si="165"/>
        <v>708</v>
      </c>
      <c r="BJ86" s="105">
        <f t="shared" si="166"/>
        <v>301</v>
      </c>
      <c r="BK86" s="105">
        <f t="shared" si="167"/>
        <v>608</v>
      </c>
      <c r="BL86" s="105">
        <f t="shared" si="168"/>
        <v>406</v>
      </c>
      <c r="BM86" s="105">
        <f t="shared" si="169"/>
        <v>30340</v>
      </c>
      <c r="BO86" s="111">
        <v>82</v>
      </c>
      <c r="BP86" s="111">
        <f t="shared" si="170"/>
        <v>525</v>
      </c>
      <c r="BQ86" s="111">
        <f t="shared" si="171"/>
        <v>369</v>
      </c>
      <c r="BR86" s="111">
        <f t="shared" si="172"/>
        <v>264</v>
      </c>
      <c r="BS86" s="111">
        <f t="shared" si="173"/>
        <v>264</v>
      </c>
      <c r="BT86" s="111">
        <f t="shared" si="174"/>
        <v>264</v>
      </c>
      <c r="BU86" s="111">
        <f t="shared" si="175"/>
        <v>264</v>
      </c>
      <c r="BV86" s="111">
        <f t="shared" si="176"/>
        <v>906</v>
      </c>
      <c r="BW86" s="111">
        <f t="shared" si="177"/>
        <v>385</v>
      </c>
      <c r="BX86" s="111">
        <f t="shared" si="178"/>
        <v>778</v>
      </c>
      <c r="BY86" s="111">
        <f t="shared" si="179"/>
        <v>520</v>
      </c>
      <c r="BZ86" s="111">
        <f t="shared" si="180"/>
        <v>38835</v>
      </c>
      <c r="CB86" s="117">
        <v>82</v>
      </c>
      <c r="CC86" s="117">
        <f t="shared" si="181"/>
        <v>689</v>
      </c>
      <c r="CD86" s="117">
        <f t="shared" si="182"/>
        <v>484</v>
      </c>
      <c r="CE86" s="117">
        <f t="shared" si="183"/>
        <v>347</v>
      </c>
      <c r="CF86" s="117">
        <f t="shared" si="184"/>
        <v>347</v>
      </c>
      <c r="CG86" s="117">
        <f t="shared" si="185"/>
        <v>347</v>
      </c>
      <c r="CH86" s="117">
        <f t="shared" si="186"/>
        <v>347</v>
      </c>
      <c r="CI86" s="117">
        <f t="shared" si="187"/>
        <v>1189</v>
      </c>
      <c r="CJ86" s="117">
        <f t="shared" si="188"/>
        <v>505</v>
      </c>
      <c r="CK86" s="117">
        <f t="shared" si="189"/>
        <v>1021</v>
      </c>
      <c r="CL86" s="117">
        <f t="shared" si="190"/>
        <v>683</v>
      </c>
      <c r="CM86" s="117">
        <f t="shared" si="191"/>
        <v>50971</v>
      </c>
    </row>
    <row r="87" ht="16.5" spans="1:91">
      <c r="A87" s="78">
        <v>83</v>
      </c>
      <c r="B87" s="78">
        <f t="shared" si="192"/>
        <v>166</v>
      </c>
      <c r="C87" s="86">
        <v>1.5</v>
      </c>
      <c r="D87" s="78">
        <f t="shared" si="116"/>
        <v>116</v>
      </c>
      <c r="E87" s="78">
        <f t="shared" si="117"/>
        <v>83</v>
      </c>
      <c r="F87" s="78">
        <f t="shared" si="118"/>
        <v>83</v>
      </c>
      <c r="G87" s="78">
        <f t="shared" si="119"/>
        <v>83</v>
      </c>
      <c r="H87" s="78">
        <f t="shared" si="120"/>
        <v>83</v>
      </c>
      <c r="I87" s="78">
        <f t="shared" si="121"/>
        <v>287</v>
      </c>
      <c r="J87" s="78">
        <f t="shared" si="122"/>
        <v>123</v>
      </c>
      <c r="K87" s="78">
        <f t="shared" si="123"/>
        <v>246</v>
      </c>
      <c r="L87" s="78">
        <f t="shared" si="124"/>
        <v>164</v>
      </c>
      <c r="M87" s="78">
        <f t="shared" si="125"/>
        <v>12284</v>
      </c>
      <c r="O87" s="87">
        <v>83</v>
      </c>
      <c r="P87" s="87">
        <f t="shared" si="126"/>
        <v>208</v>
      </c>
      <c r="Q87" s="87">
        <f t="shared" si="127"/>
        <v>145</v>
      </c>
      <c r="R87" s="87">
        <f t="shared" si="128"/>
        <v>104</v>
      </c>
      <c r="S87" s="87">
        <f t="shared" si="129"/>
        <v>104</v>
      </c>
      <c r="T87" s="87">
        <f t="shared" si="130"/>
        <v>104</v>
      </c>
      <c r="U87" s="87">
        <f t="shared" si="131"/>
        <v>104</v>
      </c>
      <c r="V87" s="87">
        <f t="shared" si="132"/>
        <v>359</v>
      </c>
      <c r="W87" s="87">
        <f t="shared" si="133"/>
        <v>154</v>
      </c>
      <c r="X87" s="87">
        <f t="shared" si="134"/>
        <v>308</v>
      </c>
      <c r="Y87" s="87">
        <f t="shared" si="135"/>
        <v>205</v>
      </c>
      <c r="Z87" s="87">
        <f t="shared" si="136"/>
        <v>15355</v>
      </c>
      <c r="AB87" s="93">
        <v>83</v>
      </c>
      <c r="AC87" s="93">
        <f t="shared" si="137"/>
        <v>258</v>
      </c>
      <c r="AD87" s="93">
        <f t="shared" si="138"/>
        <v>180</v>
      </c>
      <c r="AE87" s="93">
        <f t="shared" si="139"/>
        <v>129</v>
      </c>
      <c r="AF87" s="93">
        <f t="shared" si="140"/>
        <v>129</v>
      </c>
      <c r="AG87" s="93">
        <f t="shared" si="141"/>
        <v>129</v>
      </c>
      <c r="AH87" s="93">
        <f t="shared" si="142"/>
        <v>129</v>
      </c>
      <c r="AI87" s="93">
        <f t="shared" si="143"/>
        <v>445</v>
      </c>
      <c r="AJ87" s="93">
        <f t="shared" si="144"/>
        <v>191</v>
      </c>
      <c r="AK87" s="93">
        <f t="shared" si="145"/>
        <v>382</v>
      </c>
      <c r="AL87" s="93">
        <f t="shared" si="146"/>
        <v>254</v>
      </c>
      <c r="AM87" s="93">
        <f t="shared" si="147"/>
        <v>19040</v>
      </c>
      <c r="AO87" s="99">
        <v>83</v>
      </c>
      <c r="AP87" s="99">
        <f t="shared" si="148"/>
        <v>325</v>
      </c>
      <c r="AQ87" s="99">
        <f t="shared" si="149"/>
        <v>226</v>
      </c>
      <c r="AR87" s="99">
        <f t="shared" si="150"/>
        <v>162</v>
      </c>
      <c r="AS87" s="99">
        <f t="shared" si="151"/>
        <v>162</v>
      </c>
      <c r="AT87" s="99">
        <f t="shared" si="152"/>
        <v>162</v>
      </c>
      <c r="AU87" s="99">
        <f t="shared" si="153"/>
        <v>162</v>
      </c>
      <c r="AV87" s="99">
        <f t="shared" si="154"/>
        <v>560</v>
      </c>
      <c r="AW87" s="99">
        <f t="shared" si="155"/>
        <v>240</v>
      </c>
      <c r="AX87" s="99">
        <f t="shared" si="156"/>
        <v>481</v>
      </c>
      <c r="AY87" s="99">
        <f t="shared" si="157"/>
        <v>320</v>
      </c>
      <c r="AZ87" s="99">
        <f t="shared" si="158"/>
        <v>23954</v>
      </c>
      <c r="BB87" s="105">
        <v>83</v>
      </c>
      <c r="BC87" s="105">
        <f t="shared" si="159"/>
        <v>417</v>
      </c>
      <c r="BD87" s="105">
        <f t="shared" si="160"/>
        <v>290</v>
      </c>
      <c r="BE87" s="105">
        <f t="shared" si="161"/>
        <v>208</v>
      </c>
      <c r="BF87" s="105">
        <f t="shared" si="162"/>
        <v>208</v>
      </c>
      <c r="BG87" s="105">
        <f t="shared" si="163"/>
        <v>208</v>
      </c>
      <c r="BH87" s="105">
        <f t="shared" si="164"/>
        <v>208</v>
      </c>
      <c r="BI87" s="105">
        <f t="shared" si="165"/>
        <v>718</v>
      </c>
      <c r="BJ87" s="105">
        <f t="shared" si="166"/>
        <v>308</v>
      </c>
      <c r="BK87" s="105">
        <f t="shared" si="167"/>
        <v>617</v>
      </c>
      <c r="BL87" s="105">
        <f t="shared" si="168"/>
        <v>410</v>
      </c>
      <c r="BM87" s="105">
        <f t="shared" si="169"/>
        <v>30710</v>
      </c>
      <c r="BO87" s="111">
        <v>83</v>
      </c>
      <c r="BP87" s="111">
        <f t="shared" si="170"/>
        <v>534</v>
      </c>
      <c r="BQ87" s="111">
        <f t="shared" si="171"/>
        <v>371</v>
      </c>
      <c r="BR87" s="111">
        <f t="shared" si="172"/>
        <v>266</v>
      </c>
      <c r="BS87" s="111">
        <f t="shared" si="173"/>
        <v>266</v>
      </c>
      <c r="BT87" s="111">
        <f t="shared" si="174"/>
        <v>266</v>
      </c>
      <c r="BU87" s="111">
        <f t="shared" si="175"/>
        <v>266</v>
      </c>
      <c r="BV87" s="111">
        <f t="shared" si="176"/>
        <v>919</v>
      </c>
      <c r="BW87" s="111">
        <f t="shared" si="177"/>
        <v>394</v>
      </c>
      <c r="BX87" s="111">
        <f t="shared" si="178"/>
        <v>790</v>
      </c>
      <c r="BY87" s="111">
        <f t="shared" si="179"/>
        <v>525</v>
      </c>
      <c r="BZ87" s="111">
        <f t="shared" si="180"/>
        <v>39309</v>
      </c>
      <c r="CB87" s="117">
        <v>83</v>
      </c>
      <c r="CC87" s="117">
        <f t="shared" si="181"/>
        <v>701</v>
      </c>
      <c r="CD87" s="117">
        <f t="shared" si="182"/>
        <v>487</v>
      </c>
      <c r="CE87" s="117">
        <f t="shared" si="183"/>
        <v>349</v>
      </c>
      <c r="CF87" s="117">
        <f t="shared" si="184"/>
        <v>349</v>
      </c>
      <c r="CG87" s="117">
        <f t="shared" si="185"/>
        <v>349</v>
      </c>
      <c r="CH87" s="117">
        <f t="shared" si="186"/>
        <v>349</v>
      </c>
      <c r="CI87" s="117">
        <f t="shared" si="187"/>
        <v>1206</v>
      </c>
      <c r="CJ87" s="117">
        <f t="shared" si="188"/>
        <v>517</v>
      </c>
      <c r="CK87" s="117">
        <f t="shared" si="189"/>
        <v>1037</v>
      </c>
      <c r="CL87" s="117">
        <f t="shared" si="190"/>
        <v>689</v>
      </c>
      <c r="CM87" s="117">
        <f t="shared" si="191"/>
        <v>51593</v>
      </c>
    </row>
    <row r="88" ht="16.5" spans="1:91">
      <c r="A88" s="78">
        <v>84</v>
      </c>
      <c r="B88" s="78">
        <f t="shared" si="192"/>
        <v>168</v>
      </c>
      <c r="C88" s="86">
        <v>1.5</v>
      </c>
      <c r="D88" s="78">
        <f t="shared" si="116"/>
        <v>118</v>
      </c>
      <c r="E88" s="78">
        <f t="shared" si="117"/>
        <v>84</v>
      </c>
      <c r="F88" s="78">
        <f t="shared" si="118"/>
        <v>84</v>
      </c>
      <c r="G88" s="78">
        <f t="shared" si="119"/>
        <v>84</v>
      </c>
      <c r="H88" s="78">
        <f t="shared" si="120"/>
        <v>84</v>
      </c>
      <c r="I88" s="78">
        <f t="shared" si="121"/>
        <v>290</v>
      </c>
      <c r="J88" s="78">
        <f t="shared" si="122"/>
        <v>124</v>
      </c>
      <c r="K88" s="78">
        <f t="shared" si="123"/>
        <v>249</v>
      </c>
      <c r="L88" s="78">
        <f t="shared" si="124"/>
        <v>166</v>
      </c>
      <c r="M88" s="78">
        <f t="shared" si="125"/>
        <v>12432</v>
      </c>
      <c r="O88" s="87">
        <v>84</v>
      </c>
      <c r="P88" s="87">
        <f t="shared" si="126"/>
        <v>210</v>
      </c>
      <c r="Q88" s="87">
        <f t="shared" si="127"/>
        <v>148</v>
      </c>
      <c r="R88" s="87">
        <f t="shared" si="128"/>
        <v>105</v>
      </c>
      <c r="S88" s="87">
        <f t="shared" si="129"/>
        <v>105</v>
      </c>
      <c r="T88" s="87">
        <f t="shared" si="130"/>
        <v>105</v>
      </c>
      <c r="U88" s="87">
        <f t="shared" si="131"/>
        <v>105</v>
      </c>
      <c r="V88" s="87">
        <f t="shared" si="132"/>
        <v>363</v>
      </c>
      <c r="W88" s="87">
        <f t="shared" si="133"/>
        <v>155</v>
      </c>
      <c r="X88" s="87">
        <f t="shared" si="134"/>
        <v>311</v>
      </c>
      <c r="Y88" s="87">
        <f t="shared" si="135"/>
        <v>208</v>
      </c>
      <c r="Z88" s="87">
        <f t="shared" si="136"/>
        <v>15540</v>
      </c>
      <c r="AB88" s="93">
        <v>84</v>
      </c>
      <c r="AC88" s="93">
        <f t="shared" si="137"/>
        <v>260</v>
      </c>
      <c r="AD88" s="93">
        <f t="shared" si="138"/>
        <v>184</v>
      </c>
      <c r="AE88" s="93">
        <f t="shared" si="139"/>
        <v>130</v>
      </c>
      <c r="AF88" s="93">
        <f t="shared" si="140"/>
        <v>130</v>
      </c>
      <c r="AG88" s="93">
        <f t="shared" si="141"/>
        <v>130</v>
      </c>
      <c r="AH88" s="93">
        <f t="shared" si="142"/>
        <v>130</v>
      </c>
      <c r="AI88" s="93">
        <f t="shared" si="143"/>
        <v>450</v>
      </c>
      <c r="AJ88" s="93">
        <f t="shared" si="144"/>
        <v>192</v>
      </c>
      <c r="AK88" s="93">
        <f t="shared" si="145"/>
        <v>386</v>
      </c>
      <c r="AL88" s="93">
        <f t="shared" si="146"/>
        <v>258</v>
      </c>
      <c r="AM88" s="93">
        <f t="shared" si="147"/>
        <v>19270</v>
      </c>
      <c r="AO88" s="99">
        <v>84</v>
      </c>
      <c r="AP88" s="99">
        <f t="shared" si="148"/>
        <v>327</v>
      </c>
      <c r="AQ88" s="99">
        <f t="shared" si="149"/>
        <v>231</v>
      </c>
      <c r="AR88" s="99">
        <f t="shared" si="150"/>
        <v>164</v>
      </c>
      <c r="AS88" s="99">
        <f t="shared" si="151"/>
        <v>164</v>
      </c>
      <c r="AT88" s="99">
        <f t="shared" si="152"/>
        <v>164</v>
      </c>
      <c r="AU88" s="99">
        <f t="shared" si="153"/>
        <v>164</v>
      </c>
      <c r="AV88" s="99">
        <f t="shared" si="154"/>
        <v>566</v>
      </c>
      <c r="AW88" s="99">
        <f t="shared" si="155"/>
        <v>242</v>
      </c>
      <c r="AX88" s="99">
        <f t="shared" si="156"/>
        <v>486</v>
      </c>
      <c r="AY88" s="99">
        <f t="shared" si="157"/>
        <v>325</v>
      </c>
      <c r="AZ88" s="99">
        <f t="shared" si="158"/>
        <v>24243</v>
      </c>
      <c r="BB88" s="105">
        <v>84</v>
      </c>
      <c r="BC88" s="105">
        <f t="shared" si="159"/>
        <v>419</v>
      </c>
      <c r="BD88" s="105">
        <f t="shared" si="160"/>
        <v>296</v>
      </c>
      <c r="BE88" s="105">
        <f t="shared" si="161"/>
        <v>210</v>
      </c>
      <c r="BF88" s="105">
        <f t="shared" si="162"/>
        <v>210</v>
      </c>
      <c r="BG88" s="105">
        <f t="shared" si="163"/>
        <v>210</v>
      </c>
      <c r="BH88" s="105">
        <f t="shared" si="164"/>
        <v>210</v>
      </c>
      <c r="BI88" s="105">
        <f t="shared" si="165"/>
        <v>726</v>
      </c>
      <c r="BJ88" s="105">
        <f t="shared" si="166"/>
        <v>310</v>
      </c>
      <c r="BK88" s="105">
        <f t="shared" si="167"/>
        <v>623</v>
      </c>
      <c r="BL88" s="105">
        <f t="shared" si="168"/>
        <v>417</v>
      </c>
      <c r="BM88" s="105">
        <f t="shared" si="169"/>
        <v>31081</v>
      </c>
      <c r="BO88" s="111">
        <v>84</v>
      </c>
      <c r="BP88" s="111">
        <f t="shared" si="170"/>
        <v>536</v>
      </c>
      <c r="BQ88" s="111">
        <f t="shared" si="171"/>
        <v>379</v>
      </c>
      <c r="BR88" s="111">
        <f t="shared" si="172"/>
        <v>269</v>
      </c>
      <c r="BS88" s="111">
        <f t="shared" si="173"/>
        <v>269</v>
      </c>
      <c r="BT88" s="111">
        <f t="shared" si="174"/>
        <v>269</v>
      </c>
      <c r="BU88" s="111">
        <f t="shared" si="175"/>
        <v>269</v>
      </c>
      <c r="BV88" s="111">
        <f t="shared" si="176"/>
        <v>929</v>
      </c>
      <c r="BW88" s="111">
        <f t="shared" si="177"/>
        <v>397</v>
      </c>
      <c r="BX88" s="111">
        <f t="shared" si="178"/>
        <v>797</v>
      </c>
      <c r="BY88" s="111">
        <f t="shared" si="179"/>
        <v>534</v>
      </c>
      <c r="BZ88" s="111">
        <f t="shared" si="180"/>
        <v>39784</v>
      </c>
      <c r="CB88" s="117">
        <v>84</v>
      </c>
      <c r="CC88" s="117">
        <f t="shared" si="181"/>
        <v>704</v>
      </c>
      <c r="CD88" s="117">
        <f t="shared" si="182"/>
        <v>497</v>
      </c>
      <c r="CE88" s="117">
        <f t="shared" si="183"/>
        <v>353</v>
      </c>
      <c r="CF88" s="117">
        <f t="shared" si="184"/>
        <v>353</v>
      </c>
      <c r="CG88" s="117">
        <f t="shared" si="185"/>
        <v>353</v>
      </c>
      <c r="CH88" s="117">
        <f t="shared" si="186"/>
        <v>353</v>
      </c>
      <c r="CI88" s="117">
        <f t="shared" si="187"/>
        <v>1219</v>
      </c>
      <c r="CJ88" s="117">
        <f t="shared" si="188"/>
        <v>521</v>
      </c>
      <c r="CK88" s="117">
        <f t="shared" si="189"/>
        <v>1046</v>
      </c>
      <c r="CL88" s="117">
        <f t="shared" si="190"/>
        <v>701</v>
      </c>
      <c r="CM88" s="117">
        <f t="shared" si="191"/>
        <v>52217</v>
      </c>
    </row>
    <row r="89" ht="16.5" spans="1:91">
      <c r="A89" s="78">
        <v>85</v>
      </c>
      <c r="B89" s="78">
        <f t="shared" si="192"/>
        <v>170</v>
      </c>
      <c r="C89" s="86">
        <v>1.5</v>
      </c>
      <c r="D89" s="78">
        <f t="shared" si="116"/>
        <v>119</v>
      </c>
      <c r="E89" s="78">
        <f t="shared" si="117"/>
        <v>85</v>
      </c>
      <c r="F89" s="78">
        <f t="shared" si="118"/>
        <v>85</v>
      </c>
      <c r="G89" s="78">
        <f t="shared" si="119"/>
        <v>85</v>
      </c>
      <c r="H89" s="78">
        <f t="shared" si="120"/>
        <v>85</v>
      </c>
      <c r="I89" s="78">
        <f t="shared" si="121"/>
        <v>294</v>
      </c>
      <c r="J89" s="78">
        <f t="shared" si="122"/>
        <v>126</v>
      </c>
      <c r="K89" s="78">
        <f t="shared" si="123"/>
        <v>252</v>
      </c>
      <c r="L89" s="78">
        <f t="shared" si="124"/>
        <v>168</v>
      </c>
      <c r="M89" s="78">
        <f t="shared" si="125"/>
        <v>12580</v>
      </c>
      <c r="O89" s="87">
        <v>85</v>
      </c>
      <c r="P89" s="87">
        <f t="shared" si="126"/>
        <v>213</v>
      </c>
      <c r="Q89" s="87">
        <f t="shared" si="127"/>
        <v>149</v>
      </c>
      <c r="R89" s="87">
        <f t="shared" si="128"/>
        <v>106</v>
      </c>
      <c r="S89" s="87">
        <f t="shared" si="129"/>
        <v>106</v>
      </c>
      <c r="T89" s="87">
        <f t="shared" si="130"/>
        <v>106</v>
      </c>
      <c r="U89" s="87">
        <f t="shared" si="131"/>
        <v>106</v>
      </c>
      <c r="V89" s="87">
        <f t="shared" si="132"/>
        <v>368</v>
      </c>
      <c r="W89" s="87">
        <f t="shared" si="133"/>
        <v>158</v>
      </c>
      <c r="X89" s="87">
        <f t="shared" si="134"/>
        <v>315</v>
      </c>
      <c r="Y89" s="87">
        <f t="shared" si="135"/>
        <v>210</v>
      </c>
      <c r="Z89" s="87">
        <f t="shared" si="136"/>
        <v>15725</v>
      </c>
      <c r="AB89" s="93">
        <v>85</v>
      </c>
      <c r="AC89" s="93">
        <f t="shared" si="137"/>
        <v>264</v>
      </c>
      <c r="AD89" s="93">
        <f t="shared" si="138"/>
        <v>185</v>
      </c>
      <c r="AE89" s="93">
        <f t="shared" si="139"/>
        <v>131</v>
      </c>
      <c r="AF89" s="93">
        <f t="shared" si="140"/>
        <v>131</v>
      </c>
      <c r="AG89" s="93">
        <f t="shared" si="141"/>
        <v>131</v>
      </c>
      <c r="AH89" s="93">
        <f t="shared" si="142"/>
        <v>131</v>
      </c>
      <c r="AI89" s="93">
        <f t="shared" si="143"/>
        <v>456</v>
      </c>
      <c r="AJ89" s="93">
        <f t="shared" si="144"/>
        <v>196</v>
      </c>
      <c r="AK89" s="93">
        <f t="shared" si="145"/>
        <v>391</v>
      </c>
      <c r="AL89" s="93">
        <f t="shared" si="146"/>
        <v>260</v>
      </c>
      <c r="AM89" s="93">
        <f t="shared" si="147"/>
        <v>19499</v>
      </c>
      <c r="AO89" s="99">
        <v>85</v>
      </c>
      <c r="AP89" s="99">
        <f t="shared" si="148"/>
        <v>332</v>
      </c>
      <c r="AQ89" s="99">
        <f t="shared" si="149"/>
        <v>233</v>
      </c>
      <c r="AR89" s="99">
        <f t="shared" si="150"/>
        <v>165</v>
      </c>
      <c r="AS89" s="99">
        <f t="shared" si="151"/>
        <v>165</v>
      </c>
      <c r="AT89" s="99">
        <f t="shared" si="152"/>
        <v>165</v>
      </c>
      <c r="AU89" s="99">
        <f t="shared" si="153"/>
        <v>165</v>
      </c>
      <c r="AV89" s="99">
        <f t="shared" si="154"/>
        <v>574</v>
      </c>
      <c r="AW89" s="99">
        <f t="shared" si="155"/>
        <v>247</v>
      </c>
      <c r="AX89" s="99">
        <f t="shared" si="156"/>
        <v>492</v>
      </c>
      <c r="AY89" s="99">
        <f t="shared" si="157"/>
        <v>327</v>
      </c>
      <c r="AZ89" s="99">
        <f t="shared" si="158"/>
        <v>24531</v>
      </c>
      <c r="BB89" s="105">
        <v>85</v>
      </c>
      <c r="BC89" s="105">
        <f t="shared" si="159"/>
        <v>426</v>
      </c>
      <c r="BD89" s="105">
        <f t="shared" si="160"/>
        <v>299</v>
      </c>
      <c r="BE89" s="105">
        <f t="shared" si="161"/>
        <v>212</v>
      </c>
      <c r="BF89" s="105">
        <f t="shared" si="162"/>
        <v>212</v>
      </c>
      <c r="BG89" s="105">
        <f t="shared" si="163"/>
        <v>212</v>
      </c>
      <c r="BH89" s="105">
        <f t="shared" si="164"/>
        <v>212</v>
      </c>
      <c r="BI89" s="105">
        <f t="shared" si="165"/>
        <v>736</v>
      </c>
      <c r="BJ89" s="105">
        <f t="shared" si="166"/>
        <v>317</v>
      </c>
      <c r="BK89" s="105">
        <f t="shared" si="167"/>
        <v>631</v>
      </c>
      <c r="BL89" s="105">
        <f t="shared" si="168"/>
        <v>419</v>
      </c>
      <c r="BM89" s="105">
        <f t="shared" si="169"/>
        <v>31450</v>
      </c>
      <c r="BO89" s="111">
        <v>85</v>
      </c>
      <c r="BP89" s="111">
        <f t="shared" si="170"/>
        <v>545</v>
      </c>
      <c r="BQ89" s="111">
        <f t="shared" si="171"/>
        <v>383</v>
      </c>
      <c r="BR89" s="111">
        <f t="shared" si="172"/>
        <v>271</v>
      </c>
      <c r="BS89" s="111">
        <f t="shared" si="173"/>
        <v>271</v>
      </c>
      <c r="BT89" s="111">
        <f t="shared" si="174"/>
        <v>271</v>
      </c>
      <c r="BU89" s="111">
        <f t="shared" si="175"/>
        <v>271</v>
      </c>
      <c r="BV89" s="111">
        <f t="shared" si="176"/>
        <v>942</v>
      </c>
      <c r="BW89" s="111">
        <f t="shared" si="177"/>
        <v>406</v>
      </c>
      <c r="BX89" s="111">
        <f t="shared" si="178"/>
        <v>808</v>
      </c>
      <c r="BY89" s="111">
        <f t="shared" si="179"/>
        <v>536</v>
      </c>
      <c r="BZ89" s="111">
        <f t="shared" si="180"/>
        <v>40256</v>
      </c>
      <c r="CB89" s="117">
        <v>85</v>
      </c>
      <c r="CC89" s="117">
        <f t="shared" si="181"/>
        <v>715</v>
      </c>
      <c r="CD89" s="117">
        <f t="shared" si="182"/>
        <v>503</v>
      </c>
      <c r="CE89" s="117">
        <f t="shared" si="183"/>
        <v>356</v>
      </c>
      <c r="CF89" s="117">
        <f t="shared" si="184"/>
        <v>356</v>
      </c>
      <c r="CG89" s="117">
        <f t="shared" si="185"/>
        <v>356</v>
      </c>
      <c r="CH89" s="117">
        <f t="shared" si="186"/>
        <v>356</v>
      </c>
      <c r="CI89" s="117">
        <f t="shared" si="187"/>
        <v>1236</v>
      </c>
      <c r="CJ89" s="117">
        <f t="shared" si="188"/>
        <v>533</v>
      </c>
      <c r="CK89" s="117">
        <f t="shared" si="189"/>
        <v>1061</v>
      </c>
      <c r="CL89" s="117">
        <f t="shared" si="190"/>
        <v>704</v>
      </c>
      <c r="CM89" s="117">
        <f t="shared" si="191"/>
        <v>52836</v>
      </c>
    </row>
    <row r="90" ht="16.5" spans="1:91">
      <c r="A90" s="78">
        <v>86</v>
      </c>
      <c r="B90" s="78">
        <f t="shared" si="192"/>
        <v>172</v>
      </c>
      <c r="C90" s="86">
        <v>1.5</v>
      </c>
      <c r="D90" s="78">
        <f t="shared" si="116"/>
        <v>120</v>
      </c>
      <c r="E90" s="78">
        <f t="shared" si="117"/>
        <v>86</v>
      </c>
      <c r="F90" s="78">
        <f t="shared" si="118"/>
        <v>86</v>
      </c>
      <c r="G90" s="78">
        <f t="shared" si="119"/>
        <v>86</v>
      </c>
      <c r="H90" s="78">
        <f t="shared" si="120"/>
        <v>86</v>
      </c>
      <c r="I90" s="78">
        <f t="shared" si="121"/>
        <v>297</v>
      </c>
      <c r="J90" s="78">
        <f t="shared" si="122"/>
        <v>127</v>
      </c>
      <c r="K90" s="78">
        <f t="shared" si="123"/>
        <v>255</v>
      </c>
      <c r="L90" s="78">
        <f t="shared" si="124"/>
        <v>170</v>
      </c>
      <c r="M90" s="78">
        <f t="shared" si="125"/>
        <v>12728</v>
      </c>
      <c r="O90" s="87">
        <v>86</v>
      </c>
      <c r="P90" s="87">
        <f t="shared" si="126"/>
        <v>215</v>
      </c>
      <c r="Q90" s="87">
        <f t="shared" si="127"/>
        <v>150</v>
      </c>
      <c r="R90" s="87">
        <f t="shared" si="128"/>
        <v>108</v>
      </c>
      <c r="S90" s="87">
        <f t="shared" si="129"/>
        <v>108</v>
      </c>
      <c r="T90" s="87">
        <f t="shared" si="130"/>
        <v>108</v>
      </c>
      <c r="U90" s="87">
        <f t="shared" si="131"/>
        <v>108</v>
      </c>
      <c r="V90" s="87">
        <f t="shared" si="132"/>
        <v>371</v>
      </c>
      <c r="W90" s="87">
        <f t="shared" si="133"/>
        <v>159</v>
      </c>
      <c r="X90" s="87">
        <f t="shared" si="134"/>
        <v>319</v>
      </c>
      <c r="Y90" s="87">
        <f t="shared" si="135"/>
        <v>213</v>
      </c>
      <c r="Z90" s="87">
        <f t="shared" si="136"/>
        <v>15910</v>
      </c>
      <c r="AB90" s="93">
        <v>86</v>
      </c>
      <c r="AC90" s="93">
        <f t="shared" si="137"/>
        <v>267</v>
      </c>
      <c r="AD90" s="93">
        <f t="shared" si="138"/>
        <v>186</v>
      </c>
      <c r="AE90" s="93">
        <f t="shared" si="139"/>
        <v>134</v>
      </c>
      <c r="AF90" s="93">
        <f t="shared" si="140"/>
        <v>134</v>
      </c>
      <c r="AG90" s="93">
        <f t="shared" si="141"/>
        <v>134</v>
      </c>
      <c r="AH90" s="93">
        <f t="shared" si="142"/>
        <v>134</v>
      </c>
      <c r="AI90" s="93">
        <f t="shared" si="143"/>
        <v>460</v>
      </c>
      <c r="AJ90" s="93">
        <f t="shared" si="144"/>
        <v>197</v>
      </c>
      <c r="AK90" s="93">
        <f t="shared" si="145"/>
        <v>396</v>
      </c>
      <c r="AL90" s="93">
        <f t="shared" si="146"/>
        <v>264</v>
      </c>
      <c r="AM90" s="93">
        <f t="shared" si="147"/>
        <v>19728</v>
      </c>
      <c r="AO90" s="99">
        <v>86</v>
      </c>
      <c r="AP90" s="99">
        <f t="shared" si="148"/>
        <v>336</v>
      </c>
      <c r="AQ90" s="99">
        <f t="shared" si="149"/>
        <v>234</v>
      </c>
      <c r="AR90" s="99">
        <f t="shared" si="150"/>
        <v>169</v>
      </c>
      <c r="AS90" s="99">
        <f t="shared" si="151"/>
        <v>169</v>
      </c>
      <c r="AT90" s="99">
        <f t="shared" si="152"/>
        <v>169</v>
      </c>
      <c r="AU90" s="99">
        <f t="shared" si="153"/>
        <v>169</v>
      </c>
      <c r="AV90" s="99">
        <f t="shared" si="154"/>
        <v>579</v>
      </c>
      <c r="AW90" s="99">
        <f t="shared" si="155"/>
        <v>248</v>
      </c>
      <c r="AX90" s="99">
        <f t="shared" si="156"/>
        <v>498</v>
      </c>
      <c r="AY90" s="99">
        <f t="shared" si="157"/>
        <v>332</v>
      </c>
      <c r="AZ90" s="99">
        <f t="shared" si="158"/>
        <v>24819</v>
      </c>
      <c r="BB90" s="105">
        <v>86</v>
      </c>
      <c r="BC90" s="105">
        <f t="shared" si="159"/>
        <v>431</v>
      </c>
      <c r="BD90" s="105">
        <f t="shared" si="160"/>
        <v>300</v>
      </c>
      <c r="BE90" s="105">
        <f t="shared" si="161"/>
        <v>217</v>
      </c>
      <c r="BF90" s="105">
        <f t="shared" si="162"/>
        <v>217</v>
      </c>
      <c r="BG90" s="105">
        <f t="shared" si="163"/>
        <v>217</v>
      </c>
      <c r="BH90" s="105">
        <f t="shared" si="164"/>
        <v>217</v>
      </c>
      <c r="BI90" s="105">
        <f t="shared" si="165"/>
        <v>742</v>
      </c>
      <c r="BJ90" s="105">
        <f t="shared" si="166"/>
        <v>318</v>
      </c>
      <c r="BK90" s="105">
        <f t="shared" si="167"/>
        <v>638</v>
      </c>
      <c r="BL90" s="105">
        <f t="shared" si="168"/>
        <v>426</v>
      </c>
      <c r="BM90" s="105">
        <f t="shared" si="169"/>
        <v>31819</v>
      </c>
      <c r="BO90" s="111">
        <v>86</v>
      </c>
      <c r="BP90" s="111">
        <f t="shared" si="170"/>
        <v>552</v>
      </c>
      <c r="BQ90" s="111">
        <f t="shared" si="171"/>
        <v>384</v>
      </c>
      <c r="BR90" s="111">
        <f t="shared" si="172"/>
        <v>278</v>
      </c>
      <c r="BS90" s="111">
        <f t="shared" si="173"/>
        <v>278</v>
      </c>
      <c r="BT90" s="111">
        <f t="shared" si="174"/>
        <v>278</v>
      </c>
      <c r="BU90" s="111">
        <f t="shared" si="175"/>
        <v>278</v>
      </c>
      <c r="BV90" s="111">
        <f t="shared" si="176"/>
        <v>950</v>
      </c>
      <c r="BW90" s="111">
        <f t="shared" si="177"/>
        <v>407</v>
      </c>
      <c r="BX90" s="111">
        <f t="shared" si="178"/>
        <v>817</v>
      </c>
      <c r="BY90" s="111">
        <f t="shared" si="179"/>
        <v>545</v>
      </c>
      <c r="BZ90" s="111">
        <f t="shared" si="180"/>
        <v>40728</v>
      </c>
      <c r="CB90" s="117">
        <v>86</v>
      </c>
      <c r="CC90" s="117">
        <f t="shared" si="181"/>
        <v>725</v>
      </c>
      <c r="CD90" s="117">
        <f t="shared" si="182"/>
        <v>504</v>
      </c>
      <c r="CE90" s="117">
        <f t="shared" si="183"/>
        <v>365</v>
      </c>
      <c r="CF90" s="117">
        <f t="shared" si="184"/>
        <v>365</v>
      </c>
      <c r="CG90" s="117">
        <f t="shared" si="185"/>
        <v>365</v>
      </c>
      <c r="CH90" s="117">
        <f t="shared" si="186"/>
        <v>365</v>
      </c>
      <c r="CI90" s="117">
        <f t="shared" si="187"/>
        <v>1247</v>
      </c>
      <c r="CJ90" s="117">
        <f t="shared" si="188"/>
        <v>534</v>
      </c>
      <c r="CK90" s="117">
        <f t="shared" si="189"/>
        <v>1072</v>
      </c>
      <c r="CL90" s="117">
        <f t="shared" si="190"/>
        <v>715</v>
      </c>
      <c r="CM90" s="117">
        <f t="shared" si="191"/>
        <v>53456</v>
      </c>
    </row>
    <row r="91" ht="16.5" spans="1:91">
      <c r="A91" s="78">
        <v>87</v>
      </c>
      <c r="B91" s="78">
        <f t="shared" si="192"/>
        <v>174</v>
      </c>
      <c r="C91" s="86">
        <v>1.5</v>
      </c>
      <c r="D91" s="78">
        <f t="shared" si="116"/>
        <v>122</v>
      </c>
      <c r="E91" s="78">
        <f t="shared" si="117"/>
        <v>87</v>
      </c>
      <c r="F91" s="78">
        <f t="shared" si="118"/>
        <v>87</v>
      </c>
      <c r="G91" s="78">
        <f t="shared" si="119"/>
        <v>87</v>
      </c>
      <c r="H91" s="78">
        <f t="shared" si="120"/>
        <v>87</v>
      </c>
      <c r="I91" s="78">
        <f t="shared" si="121"/>
        <v>300</v>
      </c>
      <c r="J91" s="78">
        <f t="shared" si="122"/>
        <v>129</v>
      </c>
      <c r="K91" s="78">
        <f t="shared" si="123"/>
        <v>258</v>
      </c>
      <c r="L91" s="78">
        <f t="shared" si="124"/>
        <v>172</v>
      </c>
      <c r="M91" s="78">
        <f t="shared" si="125"/>
        <v>12876</v>
      </c>
      <c r="O91" s="87">
        <v>87</v>
      </c>
      <c r="P91" s="87">
        <f t="shared" si="126"/>
        <v>218</v>
      </c>
      <c r="Q91" s="87">
        <f t="shared" si="127"/>
        <v>153</v>
      </c>
      <c r="R91" s="87">
        <f t="shared" si="128"/>
        <v>109</v>
      </c>
      <c r="S91" s="87">
        <f t="shared" si="129"/>
        <v>109</v>
      </c>
      <c r="T91" s="87">
        <f t="shared" si="130"/>
        <v>109</v>
      </c>
      <c r="U91" s="87">
        <f t="shared" si="131"/>
        <v>109</v>
      </c>
      <c r="V91" s="87">
        <f t="shared" si="132"/>
        <v>375</v>
      </c>
      <c r="W91" s="87">
        <f t="shared" si="133"/>
        <v>161</v>
      </c>
      <c r="X91" s="87">
        <f t="shared" si="134"/>
        <v>323</v>
      </c>
      <c r="Y91" s="87">
        <f t="shared" si="135"/>
        <v>215</v>
      </c>
      <c r="Z91" s="87">
        <f t="shared" si="136"/>
        <v>16095</v>
      </c>
      <c r="AB91" s="93">
        <v>87</v>
      </c>
      <c r="AC91" s="93">
        <f t="shared" si="137"/>
        <v>270</v>
      </c>
      <c r="AD91" s="93">
        <f t="shared" si="138"/>
        <v>190</v>
      </c>
      <c r="AE91" s="93">
        <f t="shared" si="139"/>
        <v>135</v>
      </c>
      <c r="AF91" s="93">
        <f t="shared" si="140"/>
        <v>135</v>
      </c>
      <c r="AG91" s="93">
        <f t="shared" si="141"/>
        <v>135</v>
      </c>
      <c r="AH91" s="93">
        <f t="shared" si="142"/>
        <v>135</v>
      </c>
      <c r="AI91" s="93">
        <f t="shared" si="143"/>
        <v>465</v>
      </c>
      <c r="AJ91" s="93">
        <f t="shared" si="144"/>
        <v>200</v>
      </c>
      <c r="AK91" s="93">
        <f t="shared" si="145"/>
        <v>401</v>
      </c>
      <c r="AL91" s="93">
        <f t="shared" si="146"/>
        <v>267</v>
      </c>
      <c r="AM91" s="93">
        <f t="shared" si="147"/>
        <v>19958</v>
      </c>
      <c r="AO91" s="99">
        <v>87</v>
      </c>
      <c r="AP91" s="99">
        <f t="shared" si="148"/>
        <v>340</v>
      </c>
      <c r="AQ91" s="99">
        <f t="shared" si="149"/>
        <v>239</v>
      </c>
      <c r="AR91" s="99">
        <f t="shared" si="150"/>
        <v>170</v>
      </c>
      <c r="AS91" s="99">
        <f t="shared" si="151"/>
        <v>170</v>
      </c>
      <c r="AT91" s="99">
        <f t="shared" si="152"/>
        <v>170</v>
      </c>
      <c r="AU91" s="99">
        <f t="shared" si="153"/>
        <v>170</v>
      </c>
      <c r="AV91" s="99">
        <f t="shared" si="154"/>
        <v>585</v>
      </c>
      <c r="AW91" s="99">
        <f t="shared" si="155"/>
        <v>252</v>
      </c>
      <c r="AX91" s="99">
        <f t="shared" si="156"/>
        <v>504</v>
      </c>
      <c r="AY91" s="99">
        <f t="shared" si="157"/>
        <v>336</v>
      </c>
      <c r="AZ91" s="99">
        <f t="shared" si="158"/>
        <v>25108</v>
      </c>
      <c r="BB91" s="105">
        <v>87</v>
      </c>
      <c r="BC91" s="105">
        <f t="shared" si="159"/>
        <v>436</v>
      </c>
      <c r="BD91" s="105">
        <f t="shared" si="160"/>
        <v>306</v>
      </c>
      <c r="BE91" s="105">
        <f t="shared" si="161"/>
        <v>218</v>
      </c>
      <c r="BF91" s="105">
        <f t="shared" si="162"/>
        <v>218</v>
      </c>
      <c r="BG91" s="105">
        <f t="shared" si="163"/>
        <v>218</v>
      </c>
      <c r="BH91" s="105">
        <f t="shared" si="164"/>
        <v>218</v>
      </c>
      <c r="BI91" s="105">
        <f t="shared" si="165"/>
        <v>750</v>
      </c>
      <c r="BJ91" s="105">
        <f t="shared" si="166"/>
        <v>323</v>
      </c>
      <c r="BK91" s="105">
        <f t="shared" si="167"/>
        <v>646</v>
      </c>
      <c r="BL91" s="105">
        <f t="shared" si="168"/>
        <v>431</v>
      </c>
      <c r="BM91" s="105">
        <f t="shared" si="169"/>
        <v>32190</v>
      </c>
      <c r="BO91" s="111">
        <v>87</v>
      </c>
      <c r="BP91" s="111">
        <f t="shared" si="170"/>
        <v>558</v>
      </c>
      <c r="BQ91" s="111">
        <f t="shared" si="171"/>
        <v>392</v>
      </c>
      <c r="BR91" s="111">
        <f t="shared" si="172"/>
        <v>279</v>
      </c>
      <c r="BS91" s="111">
        <f t="shared" si="173"/>
        <v>279</v>
      </c>
      <c r="BT91" s="111">
        <f t="shared" si="174"/>
        <v>279</v>
      </c>
      <c r="BU91" s="111">
        <f t="shared" si="175"/>
        <v>279</v>
      </c>
      <c r="BV91" s="111">
        <f t="shared" si="176"/>
        <v>960</v>
      </c>
      <c r="BW91" s="111">
        <f t="shared" si="177"/>
        <v>413</v>
      </c>
      <c r="BX91" s="111">
        <f t="shared" si="178"/>
        <v>827</v>
      </c>
      <c r="BY91" s="111">
        <f t="shared" si="179"/>
        <v>552</v>
      </c>
      <c r="BZ91" s="111">
        <f t="shared" si="180"/>
        <v>41203</v>
      </c>
      <c r="CB91" s="117">
        <v>87</v>
      </c>
      <c r="CC91" s="117">
        <f t="shared" si="181"/>
        <v>732</v>
      </c>
      <c r="CD91" s="117">
        <f t="shared" si="182"/>
        <v>515</v>
      </c>
      <c r="CE91" s="117">
        <f t="shared" si="183"/>
        <v>366</v>
      </c>
      <c r="CF91" s="117">
        <f t="shared" si="184"/>
        <v>366</v>
      </c>
      <c r="CG91" s="117">
        <f t="shared" si="185"/>
        <v>366</v>
      </c>
      <c r="CH91" s="117">
        <f t="shared" si="186"/>
        <v>366</v>
      </c>
      <c r="CI91" s="117">
        <f t="shared" si="187"/>
        <v>1260</v>
      </c>
      <c r="CJ91" s="117">
        <f t="shared" si="188"/>
        <v>542</v>
      </c>
      <c r="CK91" s="117">
        <f t="shared" si="189"/>
        <v>1085</v>
      </c>
      <c r="CL91" s="117">
        <f t="shared" si="190"/>
        <v>725</v>
      </c>
      <c r="CM91" s="117">
        <f t="shared" si="191"/>
        <v>54079</v>
      </c>
    </row>
    <row r="92" ht="16.5" spans="1:91">
      <c r="A92" s="78">
        <v>88</v>
      </c>
      <c r="B92" s="78">
        <f t="shared" si="192"/>
        <v>176</v>
      </c>
      <c r="C92" s="86">
        <v>1.5</v>
      </c>
      <c r="D92" s="78">
        <f t="shared" si="116"/>
        <v>123</v>
      </c>
      <c r="E92" s="78">
        <f t="shared" si="117"/>
        <v>88</v>
      </c>
      <c r="F92" s="78">
        <f t="shared" si="118"/>
        <v>88</v>
      </c>
      <c r="G92" s="78">
        <f t="shared" si="119"/>
        <v>88</v>
      </c>
      <c r="H92" s="78">
        <f t="shared" si="120"/>
        <v>88</v>
      </c>
      <c r="I92" s="78">
        <f t="shared" si="121"/>
        <v>304</v>
      </c>
      <c r="J92" s="78">
        <f t="shared" si="122"/>
        <v>130</v>
      </c>
      <c r="K92" s="78">
        <f t="shared" si="123"/>
        <v>260</v>
      </c>
      <c r="L92" s="78">
        <f t="shared" si="124"/>
        <v>173</v>
      </c>
      <c r="M92" s="78">
        <f t="shared" si="125"/>
        <v>13024</v>
      </c>
      <c r="O92" s="87">
        <v>88</v>
      </c>
      <c r="P92" s="87">
        <f t="shared" si="126"/>
        <v>220</v>
      </c>
      <c r="Q92" s="87">
        <f t="shared" si="127"/>
        <v>154</v>
      </c>
      <c r="R92" s="87">
        <f t="shared" si="128"/>
        <v>110</v>
      </c>
      <c r="S92" s="87">
        <f t="shared" si="129"/>
        <v>110</v>
      </c>
      <c r="T92" s="87">
        <f t="shared" si="130"/>
        <v>110</v>
      </c>
      <c r="U92" s="87">
        <f t="shared" si="131"/>
        <v>110</v>
      </c>
      <c r="V92" s="87">
        <f t="shared" si="132"/>
        <v>380</v>
      </c>
      <c r="W92" s="87">
        <f t="shared" si="133"/>
        <v>163</v>
      </c>
      <c r="X92" s="87">
        <f t="shared" si="134"/>
        <v>325</v>
      </c>
      <c r="Y92" s="87">
        <f t="shared" si="135"/>
        <v>216</v>
      </c>
      <c r="Z92" s="87">
        <f t="shared" si="136"/>
        <v>16280</v>
      </c>
      <c r="AB92" s="93">
        <v>88</v>
      </c>
      <c r="AC92" s="93">
        <f t="shared" si="137"/>
        <v>273</v>
      </c>
      <c r="AD92" s="93">
        <f t="shared" si="138"/>
        <v>191</v>
      </c>
      <c r="AE92" s="93">
        <f t="shared" si="139"/>
        <v>136</v>
      </c>
      <c r="AF92" s="93">
        <f t="shared" si="140"/>
        <v>136</v>
      </c>
      <c r="AG92" s="93">
        <f t="shared" si="141"/>
        <v>136</v>
      </c>
      <c r="AH92" s="93">
        <f t="shared" si="142"/>
        <v>136</v>
      </c>
      <c r="AI92" s="93">
        <f t="shared" si="143"/>
        <v>471</v>
      </c>
      <c r="AJ92" s="93">
        <f t="shared" si="144"/>
        <v>202</v>
      </c>
      <c r="AK92" s="93">
        <f t="shared" si="145"/>
        <v>403</v>
      </c>
      <c r="AL92" s="93">
        <f t="shared" si="146"/>
        <v>268</v>
      </c>
      <c r="AM92" s="93">
        <f t="shared" si="147"/>
        <v>20187</v>
      </c>
      <c r="AO92" s="99">
        <v>88</v>
      </c>
      <c r="AP92" s="99">
        <f t="shared" si="148"/>
        <v>343</v>
      </c>
      <c r="AQ92" s="99">
        <f t="shared" si="149"/>
        <v>240</v>
      </c>
      <c r="AR92" s="99">
        <f t="shared" si="150"/>
        <v>171</v>
      </c>
      <c r="AS92" s="99">
        <f t="shared" si="151"/>
        <v>171</v>
      </c>
      <c r="AT92" s="99">
        <f t="shared" si="152"/>
        <v>171</v>
      </c>
      <c r="AU92" s="99">
        <f t="shared" si="153"/>
        <v>171</v>
      </c>
      <c r="AV92" s="99">
        <f t="shared" si="154"/>
        <v>593</v>
      </c>
      <c r="AW92" s="99">
        <f t="shared" si="155"/>
        <v>254</v>
      </c>
      <c r="AX92" s="99">
        <f t="shared" si="156"/>
        <v>507</v>
      </c>
      <c r="AY92" s="99">
        <f t="shared" si="157"/>
        <v>337</v>
      </c>
      <c r="AZ92" s="99">
        <f t="shared" si="158"/>
        <v>25397</v>
      </c>
      <c r="BB92" s="105">
        <v>88</v>
      </c>
      <c r="BC92" s="105">
        <f t="shared" si="159"/>
        <v>440</v>
      </c>
      <c r="BD92" s="105">
        <f t="shared" si="160"/>
        <v>308</v>
      </c>
      <c r="BE92" s="105">
        <f t="shared" si="161"/>
        <v>219</v>
      </c>
      <c r="BF92" s="105">
        <f t="shared" si="162"/>
        <v>219</v>
      </c>
      <c r="BG92" s="105">
        <f t="shared" si="163"/>
        <v>219</v>
      </c>
      <c r="BH92" s="105">
        <f t="shared" si="164"/>
        <v>219</v>
      </c>
      <c r="BI92" s="105">
        <f t="shared" si="165"/>
        <v>760</v>
      </c>
      <c r="BJ92" s="105">
        <f t="shared" si="166"/>
        <v>326</v>
      </c>
      <c r="BK92" s="105">
        <f t="shared" si="167"/>
        <v>650</v>
      </c>
      <c r="BL92" s="105">
        <f t="shared" si="168"/>
        <v>432</v>
      </c>
      <c r="BM92" s="105">
        <f t="shared" si="169"/>
        <v>32560</v>
      </c>
      <c r="BO92" s="111">
        <v>88</v>
      </c>
      <c r="BP92" s="111">
        <f t="shared" si="170"/>
        <v>563</v>
      </c>
      <c r="BQ92" s="111">
        <f t="shared" si="171"/>
        <v>394</v>
      </c>
      <c r="BR92" s="111">
        <f t="shared" si="172"/>
        <v>280</v>
      </c>
      <c r="BS92" s="111">
        <f t="shared" si="173"/>
        <v>280</v>
      </c>
      <c r="BT92" s="111">
        <f t="shared" si="174"/>
        <v>280</v>
      </c>
      <c r="BU92" s="111">
        <f t="shared" si="175"/>
        <v>280</v>
      </c>
      <c r="BV92" s="111">
        <f t="shared" si="176"/>
        <v>973</v>
      </c>
      <c r="BW92" s="111">
        <f t="shared" si="177"/>
        <v>417</v>
      </c>
      <c r="BX92" s="111">
        <f t="shared" si="178"/>
        <v>832</v>
      </c>
      <c r="BY92" s="111">
        <f t="shared" si="179"/>
        <v>553</v>
      </c>
      <c r="BZ92" s="111">
        <f t="shared" si="180"/>
        <v>41677</v>
      </c>
      <c r="CB92" s="117">
        <v>88</v>
      </c>
      <c r="CC92" s="117">
        <f t="shared" si="181"/>
        <v>739</v>
      </c>
      <c r="CD92" s="117">
        <f t="shared" si="182"/>
        <v>517</v>
      </c>
      <c r="CE92" s="117">
        <f t="shared" si="183"/>
        <v>368</v>
      </c>
      <c r="CF92" s="117">
        <f t="shared" si="184"/>
        <v>368</v>
      </c>
      <c r="CG92" s="117">
        <f t="shared" si="185"/>
        <v>368</v>
      </c>
      <c r="CH92" s="117">
        <f t="shared" si="186"/>
        <v>368</v>
      </c>
      <c r="CI92" s="117">
        <f t="shared" si="187"/>
        <v>1277</v>
      </c>
      <c r="CJ92" s="117">
        <f t="shared" si="188"/>
        <v>547</v>
      </c>
      <c r="CK92" s="117">
        <f t="shared" si="189"/>
        <v>1092</v>
      </c>
      <c r="CL92" s="117">
        <f t="shared" si="190"/>
        <v>726</v>
      </c>
      <c r="CM92" s="117">
        <f t="shared" si="191"/>
        <v>54701</v>
      </c>
    </row>
    <row r="93" ht="16.5" spans="1:91">
      <c r="A93" s="78">
        <v>89</v>
      </c>
      <c r="B93" s="78">
        <f t="shared" si="192"/>
        <v>178</v>
      </c>
      <c r="C93" s="86">
        <v>1.5</v>
      </c>
      <c r="D93" s="78">
        <f t="shared" si="116"/>
        <v>125</v>
      </c>
      <c r="E93" s="78">
        <f t="shared" si="117"/>
        <v>89</v>
      </c>
      <c r="F93" s="78">
        <f t="shared" si="118"/>
        <v>89</v>
      </c>
      <c r="G93" s="78">
        <f t="shared" si="119"/>
        <v>89</v>
      </c>
      <c r="H93" s="78">
        <f t="shared" si="120"/>
        <v>89</v>
      </c>
      <c r="I93" s="78">
        <f t="shared" si="121"/>
        <v>307</v>
      </c>
      <c r="J93" s="78">
        <f t="shared" si="122"/>
        <v>132</v>
      </c>
      <c r="K93" s="78">
        <f t="shared" si="123"/>
        <v>263</v>
      </c>
      <c r="L93" s="78">
        <f t="shared" si="124"/>
        <v>175</v>
      </c>
      <c r="M93" s="78">
        <f t="shared" si="125"/>
        <v>13172</v>
      </c>
      <c r="O93" s="87">
        <v>89</v>
      </c>
      <c r="P93" s="87">
        <f t="shared" si="126"/>
        <v>223</v>
      </c>
      <c r="Q93" s="87">
        <f t="shared" si="127"/>
        <v>156</v>
      </c>
      <c r="R93" s="87">
        <f t="shared" si="128"/>
        <v>111</v>
      </c>
      <c r="S93" s="87">
        <f t="shared" si="129"/>
        <v>111</v>
      </c>
      <c r="T93" s="87">
        <f t="shared" si="130"/>
        <v>111</v>
      </c>
      <c r="U93" s="87">
        <f t="shared" si="131"/>
        <v>111</v>
      </c>
      <c r="V93" s="87">
        <f t="shared" si="132"/>
        <v>384</v>
      </c>
      <c r="W93" s="87">
        <f t="shared" si="133"/>
        <v>165</v>
      </c>
      <c r="X93" s="87">
        <f t="shared" si="134"/>
        <v>329</v>
      </c>
      <c r="Y93" s="87">
        <f t="shared" si="135"/>
        <v>219</v>
      </c>
      <c r="Z93" s="87">
        <f t="shared" si="136"/>
        <v>16465</v>
      </c>
      <c r="AB93" s="93">
        <v>89</v>
      </c>
      <c r="AC93" s="93">
        <f t="shared" si="137"/>
        <v>277</v>
      </c>
      <c r="AD93" s="93">
        <f t="shared" si="138"/>
        <v>193</v>
      </c>
      <c r="AE93" s="93">
        <f t="shared" si="139"/>
        <v>138</v>
      </c>
      <c r="AF93" s="93">
        <f t="shared" si="140"/>
        <v>138</v>
      </c>
      <c r="AG93" s="93">
        <f t="shared" si="141"/>
        <v>138</v>
      </c>
      <c r="AH93" s="93">
        <f t="shared" si="142"/>
        <v>138</v>
      </c>
      <c r="AI93" s="93">
        <f t="shared" si="143"/>
        <v>476</v>
      </c>
      <c r="AJ93" s="93">
        <f t="shared" si="144"/>
        <v>205</v>
      </c>
      <c r="AK93" s="93">
        <f t="shared" si="145"/>
        <v>408</v>
      </c>
      <c r="AL93" s="93">
        <f t="shared" si="146"/>
        <v>272</v>
      </c>
      <c r="AM93" s="93">
        <f t="shared" si="147"/>
        <v>20417</v>
      </c>
      <c r="AO93" s="99">
        <v>89</v>
      </c>
      <c r="AP93" s="99">
        <f t="shared" si="148"/>
        <v>348</v>
      </c>
      <c r="AQ93" s="99">
        <f t="shared" si="149"/>
        <v>243</v>
      </c>
      <c r="AR93" s="99">
        <f t="shared" si="150"/>
        <v>174</v>
      </c>
      <c r="AS93" s="99">
        <f t="shared" si="151"/>
        <v>174</v>
      </c>
      <c r="AT93" s="99">
        <f t="shared" si="152"/>
        <v>174</v>
      </c>
      <c r="AU93" s="99">
        <f t="shared" si="153"/>
        <v>174</v>
      </c>
      <c r="AV93" s="99">
        <f t="shared" si="154"/>
        <v>599</v>
      </c>
      <c r="AW93" s="99">
        <f t="shared" si="155"/>
        <v>258</v>
      </c>
      <c r="AX93" s="99">
        <f t="shared" si="156"/>
        <v>513</v>
      </c>
      <c r="AY93" s="99">
        <f t="shared" si="157"/>
        <v>342</v>
      </c>
      <c r="AZ93" s="99">
        <f t="shared" si="158"/>
        <v>25686</v>
      </c>
      <c r="BB93" s="105">
        <v>89</v>
      </c>
      <c r="BC93" s="105">
        <f t="shared" si="159"/>
        <v>446</v>
      </c>
      <c r="BD93" s="105">
        <f t="shared" si="160"/>
        <v>312</v>
      </c>
      <c r="BE93" s="105">
        <f t="shared" si="161"/>
        <v>223</v>
      </c>
      <c r="BF93" s="105">
        <f t="shared" si="162"/>
        <v>223</v>
      </c>
      <c r="BG93" s="105">
        <f t="shared" si="163"/>
        <v>223</v>
      </c>
      <c r="BH93" s="105">
        <f t="shared" si="164"/>
        <v>223</v>
      </c>
      <c r="BI93" s="105">
        <f t="shared" si="165"/>
        <v>768</v>
      </c>
      <c r="BJ93" s="105">
        <f t="shared" si="166"/>
        <v>331</v>
      </c>
      <c r="BK93" s="105">
        <f t="shared" si="167"/>
        <v>658</v>
      </c>
      <c r="BL93" s="105">
        <f t="shared" si="168"/>
        <v>438</v>
      </c>
      <c r="BM93" s="105">
        <f t="shared" si="169"/>
        <v>32931</v>
      </c>
      <c r="BO93" s="111">
        <v>89</v>
      </c>
      <c r="BP93" s="111">
        <f t="shared" si="170"/>
        <v>571</v>
      </c>
      <c r="BQ93" s="111">
        <f t="shared" si="171"/>
        <v>399</v>
      </c>
      <c r="BR93" s="111">
        <f t="shared" si="172"/>
        <v>285</v>
      </c>
      <c r="BS93" s="111">
        <f t="shared" si="173"/>
        <v>285</v>
      </c>
      <c r="BT93" s="111">
        <f t="shared" si="174"/>
        <v>285</v>
      </c>
      <c r="BU93" s="111">
        <f t="shared" si="175"/>
        <v>285</v>
      </c>
      <c r="BV93" s="111">
        <f t="shared" si="176"/>
        <v>983</v>
      </c>
      <c r="BW93" s="111">
        <f t="shared" si="177"/>
        <v>424</v>
      </c>
      <c r="BX93" s="111">
        <f t="shared" si="178"/>
        <v>842</v>
      </c>
      <c r="BY93" s="111">
        <f t="shared" si="179"/>
        <v>561</v>
      </c>
      <c r="BZ93" s="111">
        <f t="shared" si="180"/>
        <v>42152</v>
      </c>
      <c r="CB93" s="117">
        <v>89</v>
      </c>
      <c r="CC93" s="117">
        <f t="shared" si="181"/>
        <v>749</v>
      </c>
      <c r="CD93" s="117">
        <f t="shared" si="182"/>
        <v>524</v>
      </c>
      <c r="CE93" s="117">
        <f t="shared" si="183"/>
        <v>374</v>
      </c>
      <c r="CF93" s="117">
        <f t="shared" si="184"/>
        <v>374</v>
      </c>
      <c r="CG93" s="117">
        <f t="shared" si="185"/>
        <v>374</v>
      </c>
      <c r="CH93" s="117">
        <f t="shared" si="186"/>
        <v>374</v>
      </c>
      <c r="CI93" s="117">
        <f t="shared" si="187"/>
        <v>1290</v>
      </c>
      <c r="CJ93" s="117">
        <f t="shared" si="188"/>
        <v>557</v>
      </c>
      <c r="CK93" s="117">
        <f t="shared" si="189"/>
        <v>1105</v>
      </c>
      <c r="CL93" s="117">
        <f t="shared" si="190"/>
        <v>736</v>
      </c>
      <c r="CM93" s="117">
        <f t="shared" si="191"/>
        <v>55325</v>
      </c>
    </row>
    <row r="94" ht="16.5" spans="1:91">
      <c r="A94" s="78">
        <v>90</v>
      </c>
      <c r="B94" s="78">
        <f t="shared" si="192"/>
        <v>180</v>
      </c>
      <c r="C94" s="86">
        <v>1.5</v>
      </c>
      <c r="D94" s="78">
        <f t="shared" si="116"/>
        <v>126</v>
      </c>
      <c r="E94" s="78">
        <f t="shared" si="117"/>
        <v>90</v>
      </c>
      <c r="F94" s="78">
        <f t="shared" si="118"/>
        <v>90</v>
      </c>
      <c r="G94" s="78">
        <f t="shared" si="119"/>
        <v>90</v>
      </c>
      <c r="H94" s="78">
        <f t="shared" si="120"/>
        <v>90</v>
      </c>
      <c r="I94" s="78">
        <f t="shared" si="121"/>
        <v>311</v>
      </c>
      <c r="J94" s="78">
        <f t="shared" si="122"/>
        <v>133</v>
      </c>
      <c r="K94" s="78">
        <f t="shared" si="123"/>
        <v>266</v>
      </c>
      <c r="L94" s="78">
        <f t="shared" si="124"/>
        <v>177</v>
      </c>
      <c r="M94" s="78">
        <f t="shared" si="125"/>
        <v>13320</v>
      </c>
      <c r="O94" s="87">
        <v>90</v>
      </c>
      <c r="P94" s="87">
        <f t="shared" si="126"/>
        <v>225</v>
      </c>
      <c r="Q94" s="87">
        <f t="shared" si="127"/>
        <v>158</v>
      </c>
      <c r="R94" s="87">
        <f t="shared" si="128"/>
        <v>113</v>
      </c>
      <c r="S94" s="87">
        <f t="shared" si="129"/>
        <v>113</v>
      </c>
      <c r="T94" s="87">
        <f t="shared" si="130"/>
        <v>113</v>
      </c>
      <c r="U94" s="87">
        <f t="shared" si="131"/>
        <v>113</v>
      </c>
      <c r="V94" s="87">
        <f t="shared" si="132"/>
        <v>389</v>
      </c>
      <c r="W94" s="87">
        <f t="shared" si="133"/>
        <v>166</v>
      </c>
      <c r="X94" s="87">
        <f t="shared" si="134"/>
        <v>333</v>
      </c>
      <c r="Y94" s="87">
        <f t="shared" si="135"/>
        <v>221</v>
      </c>
      <c r="Z94" s="87">
        <f t="shared" si="136"/>
        <v>16650</v>
      </c>
      <c r="AB94" s="93">
        <v>90</v>
      </c>
      <c r="AC94" s="93">
        <f t="shared" si="137"/>
        <v>279</v>
      </c>
      <c r="AD94" s="93">
        <f t="shared" si="138"/>
        <v>196</v>
      </c>
      <c r="AE94" s="93">
        <f t="shared" si="139"/>
        <v>140</v>
      </c>
      <c r="AF94" s="93">
        <f t="shared" si="140"/>
        <v>140</v>
      </c>
      <c r="AG94" s="93">
        <f t="shared" si="141"/>
        <v>140</v>
      </c>
      <c r="AH94" s="93">
        <f t="shared" si="142"/>
        <v>140</v>
      </c>
      <c r="AI94" s="93">
        <f t="shared" si="143"/>
        <v>482</v>
      </c>
      <c r="AJ94" s="93">
        <f t="shared" si="144"/>
        <v>206</v>
      </c>
      <c r="AK94" s="93">
        <f t="shared" si="145"/>
        <v>413</v>
      </c>
      <c r="AL94" s="93">
        <f t="shared" si="146"/>
        <v>274</v>
      </c>
      <c r="AM94" s="93">
        <f t="shared" si="147"/>
        <v>20646</v>
      </c>
      <c r="AO94" s="99">
        <v>90</v>
      </c>
      <c r="AP94" s="99">
        <f t="shared" si="148"/>
        <v>351</v>
      </c>
      <c r="AQ94" s="99">
        <f t="shared" si="149"/>
        <v>247</v>
      </c>
      <c r="AR94" s="99">
        <f t="shared" si="150"/>
        <v>176</v>
      </c>
      <c r="AS94" s="99">
        <f t="shared" si="151"/>
        <v>176</v>
      </c>
      <c r="AT94" s="99">
        <f t="shared" si="152"/>
        <v>176</v>
      </c>
      <c r="AU94" s="99">
        <f t="shared" si="153"/>
        <v>176</v>
      </c>
      <c r="AV94" s="99">
        <f t="shared" si="154"/>
        <v>606</v>
      </c>
      <c r="AW94" s="99">
        <f t="shared" si="155"/>
        <v>259</v>
      </c>
      <c r="AX94" s="99">
        <f t="shared" si="156"/>
        <v>520</v>
      </c>
      <c r="AY94" s="99">
        <f t="shared" si="157"/>
        <v>345</v>
      </c>
      <c r="AZ94" s="99">
        <f t="shared" si="158"/>
        <v>25974</v>
      </c>
      <c r="BB94" s="105">
        <v>90</v>
      </c>
      <c r="BC94" s="105">
        <f t="shared" si="159"/>
        <v>450</v>
      </c>
      <c r="BD94" s="105">
        <f t="shared" si="160"/>
        <v>317</v>
      </c>
      <c r="BE94" s="105">
        <f t="shared" si="161"/>
        <v>226</v>
      </c>
      <c r="BF94" s="105">
        <f t="shared" si="162"/>
        <v>226</v>
      </c>
      <c r="BG94" s="105">
        <f t="shared" si="163"/>
        <v>226</v>
      </c>
      <c r="BH94" s="105">
        <f t="shared" si="164"/>
        <v>226</v>
      </c>
      <c r="BI94" s="105">
        <f t="shared" si="165"/>
        <v>777</v>
      </c>
      <c r="BJ94" s="105">
        <f t="shared" si="166"/>
        <v>332</v>
      </c>
      <c r="BK94" s="105">
        <f t="shared" si="167"/>
        <v>667</v>
      </c>
      <c r="BL94" s="105">
        <f t="shared" si="168"/>
        <v>442</v>
      </c>
      <c r="BM94" s="105">
        <f t="shared" si="169"/>
        <v>33300</v>
      </c>
      <c r="BO94" s="111">
        <v>90</v>
      </c>
      <c r="BP94" s="111">
        <f t="shared" si="170"/>
        <v>576</v>
      </c>
      <c r="BQ94" s="111">
        <f t="shared" si="171"/>
        <v>406</v>
      </c>
      <c r="BR94" s="111">
        <f t="shared" si="172"/>
        <v>289</v>
      </c>
      <c r="BS94" s="111">
        <f t="shared" si="173"/>
        <v>289</v>
      </c>
      <c r="BT94" s="111">
        <f t="shared" si="174"/>
        <v>289</v>
      </c>
      <c r="BU94" s="111">
        <f t="shared" si="175"/>
        <v>289</v>
      </c>
      <c r="BV94" s="111">
        <f t="shared" si="176"/>
        <v>995</v>
      </c>
      <c r="BW94" s="111">
        <f t="shared" si="177"/>
        <v>425</v>
      </c>
      <c r="BX94" s="111">
        <f t="shared" si="178"/>
        <v>854</v>
      </c>
      <c r="BY94" s="111">
        <f t="shared" si="179"/>
        <v>566</v>
      </c>
      <c r="BZ94" s="111">
        <f t="shared" si="180"/>
        <v>42624</v>
      </c>
      <c r="CB94" s="117">
        <v>90</v>
      </c>
      <c r="CC94" s="117">
        <f t="shared" si="181"/>
        <v>756</v>
      </c>
      <c r="CD94" s="117">
        <f t="shared" si="182"/>
        <v>533</v>
      </c>
      <c r="CE94" s="117">
        <f t="shared" si="183"/>
        <v>379</v>
      </c>
      <c r="CF94" s="117">
        <f t="shared" si="184"/>
        <v>379</v>
      </c>
      <c r="CG94" s="117">
        <f t="shared" si="185"/>
        <v>379</v>
      </c>
      <c r="CH94" s="117">
        <f t="shared" si="186"/>
        <v>379</v>
      </c>
      <c r="CI94" s="117">
        <f t="shared" si="187"/>
        <v>1306</v>
      </c>
      <c r="CJ94" s="117">
        <f t="shared" si="188"/>
        <v>558</v>
      </c>
      <c r="CK94" s="117">
        <f t="shared" si="189"/>
        <v>1121</v>
      </c>
      <c r="CL94" s="117">
        <f t="shared" si="190"/>
        <v>743</v>
      </c>
      <c r="CM94" s="117">
        <f t="shared" si="191"/>
        <v>55944</v>
      </c>
    </row>
    <row r="95" ht="16.5" spans="1:91">
      <c r="A95" s="78">
        <v>91</v>
      </c>
      <c r="B95" s="78">
        <f t="shared" si="192"/>
        <v>182</v>
      </c>
      <c r="C95" s="86">
        <v>1.5</v>
      </c>
      <c r="D95" s="78">
        <f t="shared" si="116"/>
        <v>127</v>
      </c>
      <c r="E95" s="78">
        <f t="shared" si="117"/>
        <v>91</v>
      </c>
      <c r="F95" s="78">
        <f t="shared" si="118"/>
        <v>91</v>
      </c>
      <c r="G95" s="78">
        <f t="shared" si="119"/>
        <v>91</v>
      </c>
      <c r="H95" s="78">
        <f t="shared" si="120"/>
        <v>91</v>
      </c>
      <c r="I95" s="78">
        <f t="shared" si="121"/>
        <v>314</v>
      </c>
      <c r="J95" s="78">
        <f t="shared" si="122"/>
        <v>135</v>
      </c>
      <c r="K95" s="78">
        <f t="shared" si="123"/>
        <v>269</v>
      </c>
      <c r="L95" s="78">
        <f t="shared" si="124"/>
        <v>179</v>
      </c>
      <c r="M95" s="78">
        <f t="shared" si="125"/>
        <v>13468</v>
      </c>
      <c r="O95" s="87">
        <v>91</v>
      </c>
      <c r="P95" s="87">
        <f t="shared" si="126"/>
        <v>228</v>
      </c>
      <c r="Q95" s="87">
        <f t="shared" si="127"/>
        <v>159</v>
      </c>
      <c r="R95" s="87">
        <f t="shared" si="128"/>
        <v>114</v>
      </c>
      <c r="S95" s="87">
        <f t="shared" si="129"/>
        <v>114</v>
      </c>
      <c r="T95" s="87">
        <f t="shared" si="130"/>
        <v>114</v>
      </c>
      <c r="U95" s="87">
        <f t="shared" si="131"/>
        <v>114</v>
      </c>
      <c r="V95" s="87">
        <f t="shared" si="132"/>
        <v>393</v>
      </c>
      <c r="W95" s="87">
        <f t="shared" si="133"/>
        <v>169</v>
      </c>
      <c r="X95" s="87">
        <f t="shared" si="134"/>
        <v>336</v>
      </c>
      <c r="Y95" s="87">
        <f t="shared" si="135"/>
        <v>224</v>
      </c>
      <c r="Z95" s="87">
        <f t="shared" si="136"/>
        <v>16835</v>
      </c>
      <c r="AB95" s="93">
        <v>91</v>
      </c>
      <c r="AC95" s="93">
        <f t="shared" si="137"/>
        <v>283</v>
      </c>
      <c r="AD95" s="93">
        <f t="shared" si="138"/>
        <v>197</v>
      </c>
      <c r="AE95" s="93">
        <f t="shared" si="139"/>
        <v>141</v>
      </c>
      <c r="AF95" s="93">
        <f t="shared" si="140"/>
        <v>141</v>
      </c>
      <c r="AG95" s="93">
        <f t="shared" si="141"/>
        <v>141</v>
      </c>
      <c r="AH95" s="93">
        <f t="shared" si="142"/>
        <v>141</v>
      </c>
      <c r="AI95" s="93">
        <f t="shared" si="143"/>
        <v>487</v>
      </c>
      <c r="AJ95" s="93">
        <f t="shared" si="144"/>
        <v>210</v>
      </c>
      <c r="AK95" s="93">
        <f t="shared" si="145"/>
        <v>417</v>
      </c>
      <c r="AL95" s="93">
        <f t="shared" si="146"/>
        <v>278</v>
      </c>
      <c r="AM95" s="93">
        <f t="shared" si="147"/>
        <v>20875</v>
      </c>
      <c r="AO95" s="99">
        <v>91</v>
      </c>
      <c r="AP95" s="99">
        <f t="shared" si="148"/>
        <v>356</v>
      </c>
      <c r="AQ95" s="99">
        <f t="shared" si="149"/>
        <v>248</v>
      </c>
      <c r="AR95" s="99">
        <f t="shared" si="150"/>
        <v>177</v>
      </c>
      <c r="AS95" s="99">
        <f t="shared" si="151"/>
        <v>177</v>
      </c>
      <c r="AT95" s="99">
        <f t="shared" si="152"/>
        <v>177</v>
      </c>
      <c r="AU95" s="99">
        <f t="shared" si="153"/>
        <v>177</v>
      </c>
      <c r="AV95" s="99">
        <f t="shared" si="154"/>
        <v>613</v>
      </c>
      <c r="AW95" s="99">
        <f t="shared" si="155"/>
        <v>264</v>
      </c>
      <c r="AX95" s="99">
        <f t="shared" si="156"/>
        <v>525</v>
      </c>
      <c r="AY95" s="99">
        <f t="shared" si="157"/>
        <v>350</v>
      </c>
      <c r="AZ95" s="99">
        <f t="shared" si="158"/>
        <v>26262</v>
      </c>
      <c r="BB95" s="105">
        <v>91</v>
      </c>
      <c r="BC95" s="105">
        <f t="shared" si="159"/>
        <v>456</v>
      </c>
      <c r="BD95" s="105">
        <f t="shared" si="160"/>
        <v>318</v>
      </c>
      <c r="BE95" s="105">
        <f t="shared" si="161"/>
        <v>227</v>
      </c>
      <c r="BF95" s="105">
        <f t="shared" si="162"/>
        <v>227</v>
      </c>
      <c r="BG95" s="105">
        <f t="shared" si="163"/>
        <v>227</v>
      </c>
      <c r="BH95" s="105">
        <f t="shared" si="164"/>
        <v>227</v>
      </c>
      <c r="BI95" s="105">
        <f t="shared" si="165"/>
        <v>786</v>
      </c>
      <c r="BJ95" s="105">
        <f t="shared" si="166"/>
        <v>338</v>
      </c>
      <c r="BK95" s="105">
        <f t="shared" si="167"/>
        <v>673</v>
      </c>
      <c r="BL95" s="105">
        <f t="shared" si="168"/>
        <v>449</v>
      </c>
      <c r="BM95" s="105">
        <f t="shared" si="169"/>
        <v>33669</v>
      </c>
      <c r="BO95" s="111">
        <v>91</v>
      </c>
      <c r="BP95" s="111">
        <f t="shared" si="170"/>
        <v>584</v>
      </c>
      <c r="BQ95" s="111">
        <f t="shared" si="171"/>
        <v>407</v>
      </c>
      <c r="BR95" s="111">
        <f t="shared" si="172"/>
        <v>291</v>
      </c>
      <c r="BS95" s="111">
        <f t="shared" si="173"/>
        <v>291</v>
      </c>
      <c r="BT95" s="111">
        <f t="shared" si="174"/>
        <v>291</v>
      </c>
      <c r="BU95" s="111">
        <f t="shared" si="175"/>
        <v>291</v>
      </c>
      <c r="BV95" s="111">
        <f t="shared" si="176"/>
        <v>1006</v>
      </c>
      <c r="BW95" s="111">
        <f t="shared" si="177"/>
        <v>433</v>
      </c>
      <c r="BX95" s="111">
        <f t="shared" si="178"/>
        <v>861</v>
      </c>
      <c r="BY95" s="111">
        <f t="shared" si="179"/>
        <v>575</v>
      </c>
      <c r="BZ95" s="111">
        <f t="shared" si="180"/>
        <v>43096</v>
      </c>
      <c r="CB95" s="117">
        <v>91</v>
      </c>
      <c r="CC95" s="117">
        <f t="shared" si="181"/>
        <v>767</v>
      </c>
      <c r="CD95" s="117">
        <f t="shared" si="182"/>
        <v>534</v>
      </c>
      <c r="CE95" s="117">
        <f t="shared" si="183"/>
        <v>382</v>
      </c>
      <c r="CF95" s="117">
        <f t="shared" si="184"/>
        <v>382</v>
      </c>
      <c r="CG95" s="117">
        <f t="shared" si="185"/>
        <v>382</v>
      </c>
      <c r="CH95" s="117">
        <f t="shared" si="186"/>
        <v>382</v>
      </c>
      <c r="CI95" s="117">
        <f t="shared" si="187"/>
        <v>1320</v>
      </c>
      <c r="CJ95" s="117">
        <f t="shared" si="188"/>
        <v>568</v>
      </c>
      <c r="CK95" s="117">
        <f t="shared" si="189"/>
        <v>1130</v>
      </c>
      <c r="CL95" s="117">
        <f t="shared" si="190"/>
        <v>755</v>
      </c>
      <c r="CM95" s="117">
        <f t="shared" si="191"/>
        <v>56564</v>
      </c>
    </row>
    <row r="96" ht="16.5" spans="1:91">
      <c r="A96" s="78">
        <v>92</v>
      </c>
      <c r="B96" s="78">
        <f t="shared" si="192"/>
        <v>184</v>
      </c>
      <c r="C96" s="86">
        <v>1.5</v>
      </c>
      <c r="D96" s="78">
        <f t="shared" si="116"/>
        <v>129</v>
      </c>
      <c r="E96" s="78">
        <f t="shared" si="117"/>
        <v>92</v>
      </c>
      <c r="F96" s="78">
        <f t="shared" si="118"/>
        <v>92</v>
      </c>
      <c r="G96" s="78">
        <f t="shared" si="119"/>
        <v>92</v>
      </c>
      <c r="H96" s="78">
        <f t="shared" si="120"/>
        <v>92</v>
      </c>
      <c r="I96" s="78">
        <f t="shared" si="121"/>
        <v>318</v>
      </c>
      <c r="J96" s="78">
        <f t="shared" si="122"/>
        <v>136</v>
      </c>
      <c r="K96" s="78">
        <f t="shared" si="123"/>
        <v>272</v>
      </c>
      <c r="L96" s="78">
        <f t="shared" si="124"/>
        <v>181</v>
      </c>
      <c r="M96" s="78">
        <f t="shared" si="125"/>
        <v>13616</v>
      </c>
      <c r="O96" s="87">
        <v>92</v>
      </c>
      <c r="P96" s="87">
        <f t="shared" si="126"/>
        <v>230</v>
      </c>
      <c r="Q96" s="87">
        <f t="shared" si="127"/>
        <v>161</v>
      </c>
      <c r="R96" s="87">
        <f t="shared" si="128"/>
        <v>115</v>
      </c>
      <c r="S96" s="87">
        <f t="shared" si="129"/>
        <v>115</v>
      </c>
      <c r="T96" s="87">
        <f t="shared" si="130"/>
        <v>115</v>
      </c>
      <c r="U96" s="87">
        <f t="shared" si="131"/>
        <v>115</v>
      </c>
      <c r="V96" s="87">
        <f t="shared" si="132"/>
        <v>398</v>
      </c>
      <c r="W96" s="87">
        <f t="shared" si="133"/>
        <v>170</v>
      </c>
      <c r="X96" s="87">
        <f t="shared" si="134"/>
        <v>340</v>
      </c>
      <c r="Y96" s="87">
        <f t="shared" si="135"/>
        <v>226</v>
      </c>
      <c r="Z96" s="87">
        <f t="shared" si="136"/>
        <v>17020</v>
      </c>
      <c r="AB96" s="93">
        <v>92</v>
      </c>
      <c r="AC96" s="93">
        <f t="shared" si="137"/>
        <v>285</v>
      </c>
      <c r="AD96" s="93">
        <f t="shared" si="138"/>
        <v>200</v>
      </c>
      <c r="AE96" s="93">
        <f t="shared" si="139"/>
        <v>143</v>
      </c>
      <c r="AF96" s="93">
        <f t="shared" si="140"/>
        <v>143</v>
      </c>
      <c r="AG96" s="93">
        <f t="shared" si="141"/>
        <v>143</v>
      </c>
      <c r="AH96" s="93">
        <f t="shared" si="142"/>
        <v>143</v>
      </c>
      <c r="AI96" s="93">
        <f t="shared" si="143"/>
        <v>494</v>
      </c>
      <c r="AJ96" s="93">
        <f t="shared" si="144"/>
        <v>211</v>
      </c>
      <c r="AK96" s="93">
        <f t="shared" si="145"/>
        <v>422</v>
      </c>
      <c r="AL96" s="93">
        <f t="shared" si="146"/>
        <v>280</v>
      </c>
      <c r="AM96" s="93">
        <f t="shared" si="147"/>
        <v>21105</v>
      </c>
      <c r="AO96" s="99">
        <v>92</v>
      </c>
      <c r="AP96" s="99">
        <f t="shared" si="148"/>
        <v>359</v>
      </c>
      <c r="AQ96" s="99">
        <f t="shared" si="149"/>
        <v>252</v>
      </c>
      <c r="AR96" s="99">
        <f t="shared" si="150"/>
        <v>180</v>
      </c>
      <c r="AS96" s="99">
        <f t="shared" si="151"/>
        <v>180</v>
      </c>
      <c r="AT96" s="99">
        <f t="shared" si="152"/>
        <v>180</v>
      </c>
      <c r="AU96" s="99">
        <f t="shared" si="153"/>
        <v>180</v>
      </c>
      <c r="AV96" s="99">
        <f t="shared" si="154"/>
        <v>621</v>
      </c>
      <c r="AW96" s="99">
        <f t="shared" si="155"/>
        <v>265</v>
      </c>
      <c r="AX96" s="99">
        <f t="shared" si="156"/>
        <v>531</v>
      </c>
      <c r="AY96" s="99">
        <f t="shared" si="157"/>
        <v>352</v>
      </c>
      <c r="AZ96" s="99">
        <f t="shared" si="158"/>
        <v>26551</v>
      </c>
      <c r="BB96" s="105">
        <v>92</v>
      </c>
      <c r="BC96" s="105">
        <f t="shared" si="159"/>
        <v>460</v>
      </c>
      <c r="BD96" s="105">
        <f t="shared" si="160"/>
        <v>323</v>
      </c>
      <c r="BE96" s="105">
        <f t="shared" si="161"/>
        <v>231</v>
      </c>
      <c r="BF96" s="105">
        <f t="shared" si="162"/>
        <v>231</v>
      </c>
      <c r="BG96" s="105">
        <f t="shared" si="163"/>
        <v>231</v>
      </c>
      <c r="BH96" s="105">
        <f t="shared" si="164"/>
        <v>231</v>
      </c>
      <c r="BI96" s="105">
        <f t="shared" si="165"/>
        <v>796</v>
      </c>
      <c r="BJ96" s="105">
        <f t="shared" si="166"/>
        <v>340</v>
      </c>
      <c r="BK96" s="105">
        <f t="shared" si="167"/>
        <v>681</v>
      </c>
      <c r="BL96" s="105">
        <f t="shared" si="168"/>
        <v>451</v>
      </c>
      <c r="BM96" s="105">
        <f t="shared" si="169"/>
        <v>34040</v>
      </c>
      <c r="BO96" s="111">
        <v>92</v>
      </c>
      <c r="BP96" s="111">
        <f t="shared" si="170"/>
        <v>589</v>
      </c>
      <c r="BQ96" s="111">
        <f t="shared" si="171"/>
        <v>413</v>
      </c>
      <c r="BR96" s="111">
        <f t="shared" si="172"/>
        <v>296</v>
      </c>
      <c r="BS96" s="111">
        <f t="shared" si="173"/>
        <v>296</v>
      </c>
      <c r="BT96" s="111">
        <f t="shared" si="174"/>
        <v>296</v>
      </c>
      <c r="BU96" s="111">
        <f t="shared" si="175"/>
        <v>296</v>
      </c>
      <c r="BV96" s="111">
        <f t="shared" si="176"/>
        <v>1019</v>
      </c>
      <c r="BW96" s="111">
        <f t="shared" si="177"/>
        <v>435</v>
      </c>
      <c r="BX96" s="111">
        <f t="shared" si="178"/>
        <v>872</v>
      </c>
      <c r="BY96" s="111">
        <f t="shared" si="179"/>
        <v>577</v>
      </c>
      <c r="BZ96" s="111">
        <f t="shared" si="180"/>
        <v>43571</v>
      </c>
      <c r="CB96" s="117">
        <v>92</v>
      </c>
      <c r="CC96" s="117">
        <f t="shared" si="181"/>
        <v>773</v>
      </c>
      <c r="CD96" s="117">
        <f t="shared" si="182"/>
        <v>542</v>
      </c>
      <c r="CE96" s="117">
        <f t="shared" si="183"/>
        <v>389</v>
      </c>
      <c r="CF96" s="117">
        <f t="shared" si="184"/>
        <v>389</v>
      </c>
      <c r="CG96" s="117">
        <f t="shared" si="185"/>
        <v>389</v>
      </c>
      <c r="CH96" s="117">
        <f t="shared" si="186"/>
        <v>389</v>
      </c>
      <c r="CI96" s="117">
        <f t="shared" si="187"/>
        <v>1337</v>
      </c>
      <c r="CJ96" s="117">
        <f t="shared" si="188"/>
        <v>571</v>
      </c>
      <c r="CK96" s="117">
        <f t="shared" si="189"/>
        <v>1145</v>
      </c>
      <c r="CL96" s="117">
        <f t="shared" si="190"/>
        <v>757</v>
      </c>
      <c r="CM96" s="117">
        <f t="shared" si="191"/>
        <v>57187</v>
      </c>
    </row>
    <row r="97" ht="16.5" spans="1:91">
      <c r="A97" s="78">
        <v>93</v>
      </c>
      <c r="B97" s="78">
        <f t="shared" si="192"/>
        <v>186</v>
      </c>
      <c r="C97" s="86">
        <v>1.5</v>
      </c>
      <c r="D97" s="78">
        <f t="shared" si="116"/>
        <v>130</v>
      </c>
      <c r="E97" s="78">
        <f t="shared" si="117"/>
        <v>93</v>
      </c>
      <c r="F97" s="78">
        <f t="shared" si="118"/>
        <v>93</v>
      </c>
      <c r="G97" s="78">
        <f t="shared" si="119"/>
        <v>93</v>
      </c>
      <c r="H97" s="78">
        <f t="shared" si="120"/>
        <v>93</v>
      </c>
      <c r="I97" s="78">
        <f t="shared" si="121"/>
        <v>321</v>
      </c>
      <c r="J97" s="78">
        <f t="shared" si="122"/>
        <v>138</v>
      </c>
      <c r="K97" s="78">
        <f t="shared" si="123"/>
        <v>275</v>
      </c>
      <c r="L97" s="78">
        <f t="shared" si="124"/>
        <v>183</v>
      </c>
      <c r="M97" s="78">
        <f t="shared" si="125"/>
        <v>13764</v>
      </c>
      <c r="O97" s="87">
        <v>93</v>
      </c>
      <c r="P97" s="87">
        <f t="shared" si="126"/>
        <v>233</v>
      </c>
      <c r="Q97" s="87">
        <f t="shared" si="127"/>
        <v>163</v>
      </c>
      <c r="R97" s="87">
        <f t="shared" si="128"/>
        <v>116</v>
      </c>
      <c r="S97" s="87">
        <f t="shared" si="129"/>
        <v>116</v>
      </c>
      <c r="T97" s="87">
        <f t="shared" si="130"/>
        <v>116</v>
      </c>
      <c r="U97" s="87">
        <f t="shared" si="131"/>
        <v>116</v>
      </c>
      <c r="V97" s="87">
        <f t="shared" si="132"/>
        <v>401</v>
      </c>
      <c r="W97" s="87">
        <f t="shared" si="133"/>
        <v>173</v>
      </c>
      <c r="X97" s="87">
        <f t="shared" si="134"/>
        <v>344</v>
      </c>
      <c r="Y97" s="87">
        <f t="shared" si="135"/>
        <v>229</v>
      </c>
      <c r="Z97" s="87">
        <f t="shared" si="136"/>
        <v>17205</v>
      </c>
      <c r="AB97" s="93">
        <v>93</v>
      </c>
      <c r="AC97" s="93">
        <f t="shared" si="137"/>
        <v>289</v>
      </c>
      <c r="AD97" s="93">
        <f t="shared" si="138"/>
        <v>202</v>
      </c>
      <c r="AE97" s="93">
        <f t="shared" si="139"/>
        <v>144</v>
      </c>
      <c r="AF97" s="93">
        <f t="shared" si="140"/>
        <v>144</v>
      </c>
      <c r="AG97" s="93">
        <f t="shared" si="141"/>
        <v>144</v>
      </c>
      <c r="AH97" s="93">
        <f t="shared" si="142"/>
        <v>144</v>
      </c>
      <c r="AI97" s="93">
        <f t="shared" si="143"/>
        <v>497</v>
      </c>
      <c r="AJ97" s="93">
        <f t="shared" si="144"/>
        <v>215</v>
      </c>
      <c r="AK97" s="93">
        <f t="shared" si="145"/>
        <v>427</v>
      </c>
      <c r="AL97" s="93">
        <f t="shared" si="146"/>
        <v>284</v>
      </c>
      <c r="AM97" s="93">
        <f t="shared" si="147"/>
        <v>21334</v>
      </c>
      <c r="AO97" s="99">
        <v>93</v>
      </c>
      <c r="AP97" s="99">
        <f t="shared" si="148"/>
        <v>364</v>
      </c>
      <c r="AQ97" s="99">
        <f t="shared" si="149"/>
        <v>254</v>
      </c>
      <c r="AR97" s="99">
        <f t="shared" si="150"/>
        <v>181</v>
      </c>
      <c r="AS97" s="99">
        <f t="shared" si="151"/>
        <v>181</v>
      </c>
      <c r="AT97" s="99">
        <f t="shared" si="152"/>
        <v>181</v>
      </c>
      <c r="AU97" s="99">
        <f t="shared" si="153"/>
        <v>181</v>
      </c>
      <c r="AV97" s="99">
        <f t="shared" si="154"/>
        <v>625</v>
      </c>
      <c r="AW97" s="99">
        <f t="shared" si="155"/>
        <v>270</v>
      </c>
      <c r="AX97" s="99">
        <f t="shared" si="156"/>
        <v>537</v>
      </c>
      <c r="AY97" s="99">
        <f t="shared" si="157"/>
        <v>357</v>
      </c>
      <c r="AZ97" s="99">
        <f t="shared" si="158"/>
        <v>26840</v>
      </c>
      <c r="BB97" s="105">
        <v>93</v>
      </c>
      <c r="BC97" s="105">
        <f t="shared" si="159"/>
        <v>467</v>
      </c>
      <c r="BD97" s="105">
        <f t="shared" si="160"/>
        <v>326</v>
      </c>
      <c r="BE97" s="105">
        <f t="shared" si="161"/>
        <v>232</v>
      </c>
      <c r="BF97" s="105">
        <f t="shared" si="162"/>
        <v>232</v>
      </c>
      <c r="BG97" s="105">
        <f t="shared" si="163"/>
        <v>232</v>
      </c>
      <c r="BH97" s="105">
        <f t="shared" si="164"/>
        <v>232</v>
      </c>
      <c r="BI97" s="105">
        <f t="shared" si="165"/>
        <v>801</v>
      </c>
      <c r="BJ97" s="105">
        <f t="shared" si="166"/>
        <v>346</v>
      </c>
      <c r="BK97" s="105">
        <f t="shared" si="167"/>
        <v>688</v>
      </c>
      <c r="BL97" s="105">
        <f t="shared" si="168"/>
        <v>458</v>
      </c>
      <c r="BM97" s="105">
        <f t="shared" si="169"/>
        <v>34410</v>
      </c>
      <c r="BO97" s="111">
        <v>93</v>
      </c>
      <c r="BP97" s="111">
        <f t="shared" si="170"/>
        <v>598</v>
      </c>
      <c r="BQ97" s="111">
        <f t="shared" si="171"/>
        <v>417</v>
      </c>
      <c r="BR97" s="111">
        <f t="shared" si="172"/>
        <v>297</v>
      </c>
      <c r="BS97" s="111">
        <f t="shared" si="173"/>
        <v>297</v>
      </c>
      <c r="BT97" s="111">
        <f t="shared" si="174"/>
        <v>297</v>
      </c>
      <c r="BU97" s="111">
        <f t="shared" si="175"/>
        <v>297</v>
      </c>
      <c r="BV97" s="111">
        <f t="shared" si="176"/>
        <v>1025</v>
      </c>
      <c r="BW97" s="111">
        <f t="shared" si="177"/>
        <v>443</v>
      </c>
      <c r="BX97" s="111">
        <f t="shared" si="178"/>
        <v>881</v>
      </c>
      <c r="BY97" s="111">
        <f t="shared" si="179"/>
        <v>586</v>
      </c>
      <c r="BZ97" s="111">
        <f t="shared" si="180"/>
        <v>44045</v>
      </c>
      <c r="CB97" s="117">
        <v>93</v>
      </c>
      <c r="CC97" s="117">
        <f t="shared" si="181"/>
        <v>785</v>
      </c>
      <c r="CD97" s="117">
        <f t="shared" si="182"/>
        <v>547</v>
      </c>
      <c r="CE97" s="117">
        <f t="shared" si="183"/>
        <v>390</v>
      </c>
      <c r="CF97" s="117">
        <f t="shared" si="184"/>
        <v>390</v>
      </c>
      <c r="CG97" s="117">
        <f t="shared" si="185"/>
        <v>390</v>
      </c>
      <c r="CH97" s="117">
        <f t="shared" si="186"/>
        <v>390</v>
      </c>
      <c r="CI97" s="117">
        <f t="shared" si="187"/>
        <v>1345</v>
      </c>
      <c r="CJ97" s="117">
        <f t="shared" si="188"/>
        <v>581</v>
      </c>
      <c r="CK97" s="117">
        <f t="shared" si="189"/>
        <v>1156</v>
      </c>
      <c r="CL97" s="117">
        <f t="shared" si="190"/>
        <v>769</v>
      </c>
      <c r="CM97" s="117">
        <f t="shared" si="191"/>
        <v>57809</v>
      </c>
    </row>
    <row r="98" ht="16.5" spans="1:91">
      <c r="A98" s="78">
        <v>94</v>
      </c>
      <c r="B98" s="78">
        <f t="shared" si="192"/>
        <v>188</v>
      </c>
      <c r="C98" s="86">
        <v>1.5</v>
      </c>
      <c r="D98" s="78">
        <f t="shared" si="116"/>
        <v>132</v>
      </c>
      <c r="E98" s="78">
        <f t="shared" si="117"/>
        <v>94</v>
      </c>
      <c r="F98" s="78">
        <f t="shared" si="118"/>
        <v>94</v>
      </c>
      <c r="G98" s="78">
        <f t="shared" si="119"/>
        <v>94</v>
      </c>
      <c r="H98" s="78">
        <f t="shared" si="120"/>
        <v>94</v>
      </c>
      <c r="I98" s="78">
        <f t="shared" si="121"/>
        <v>325</v>
      </c>
      <c r="J98" s="78">
        <f t="shared" si="122"/>
        <v>139</v>
      </c>
      <c r="K98" s="78">
        <f t="shared" si="123"/>
        <v>278</v>
      </c>
      <c r="L98" s="78">
        <f t="shared" si="124"/>
        <v>185</v>
      </c>
      <c r="M98" s="78">
        <f t="shared" si="125"/>
        <v>13912</v>
      </c>
      <c r="O98" s="87">
        <v>94</v>
      </c>
      <c r="P98" s="87">
        <f t="shared" si="126"/>
        <v>235</v>
      </c>
      <c r="Q98" s="87">
        <f t="shared" si="127"/>
        <v>165</v>
      </c>
      <c r="R98" s="87">
        <f t="shared" si="128"/>
        <v>118</v>
      </c>
      <c r="S98" s="87">
        <f t="shared" si="129"/>
        <v>118</v>
      </c>
      <c r="T98" s="87">
        <f t="shared" si="130"/>
        <v>118</v>
      </c>
      <c r="U98" s="87">
        <f t="shared" si="131"/>
        <v>118</v>
      </c>
      <c r="V98" s="87">
        <f t="shared" si="132"/>
        <v>406</v>
      </c>
      <c r="W98" s="87">
        <f t="shared" si="133"/>
        <v>174</v>
      </c>
      <c r="X98" s="87">
        <f t="shared" si="134"/>
        <v>348</v>
      </c>
      <c r="Y98" s="87">
        <f t="shared" si="135"/>
        <v>231</v>
      </c>
      <c r="Z98" s="87">
        <f t="shared" si="136"/>
        <v>17390</v>
      </c>
      <c r="AB98" s="93">
        <v>94</v>
      </c>
      <c r="AC98" s="93">
        <f t="shared" si="137"/>
        <v>291</v>
      </c>
      <c r="AD98" s="93">
        <f t="shared" si="138"/>
        <v>205</v>
      </c>
      <c r="AE98" s="93">
        <f t="shared" si="139"/>
        <v>146</v>
      </c>
      <c r="AF98" s="93">
        <f t="shared" si="140"/>
        <v>146</v>
      </c>
      <c r="AG98" s="93">
        <f t="shared" si="141"/>
        <v>146</v>
      </c>
      <c r="AH98" s="93">
        <f t="shared" si="142"/>
        <v>146</v>
      </c>
      <c r="AI98" s="93">
        <f t="shared" si="143"/>
        <v>503</v>
      </c>
      <c r="AJ98" s="93">
        <f t="shared" si="144"/>
        <v>216</v>
      </c>
      <c r="AK98" s="93">
        <f t="shared" si="145"/>
        <v>432</v>
      </c>
      <c r="AL98" s="93">
        <f t="shared" si="146"/>
        <v>286</v>
      </c>
      <c r="AM98" s="93">
        <f t="shared" si="147"/>
        <v>21564</v>
      </c>
      <c r="AO98" s="99">
        <v>94</v>
      </c>
      <c r="AP98" s="99">
        <f t="shared" si="148"/>
        <v>366</v>
      </c>
      <c r="AQ98" s="99">
        <f t="shared" si="149"/>
        <v>258</v>
      </c>
      <c r="AR98" s="99">
        <f t="shared" si="150"/>
        <v>184</v>
      </c>
      <c r="AS98" s="99">
        <f t="shared" si="151"/>
        <v>184</v>
      </c>
      <c r="AT98" s="99">
        <f t="shared" si="152"/>
        <v>184</v>
      </c>
      <c r="AU98" s="99">
        <f t="shared" si="153"/>
        <v>184</v>
      </c>
      <c r="AV98" s="99">
        <f t="shared" si="154"/>
        <v>633</v>
      </c>
      <c r="AW98" s="99">
        <f t="shared" si="155"/>
        <v>272</v>
      </c>
      <c r="AX98" s="99">
        <f t="shared" si="156"/>
        <v>543</v>
      </c>
      <c r="AY98" s="99">
        <f t="shared" si="157"/>
        <v>360</v>
      </c>
      <c r="AZ98" s="99">
        <f t="shared" si="158"/>
        <v>27129</v>
      </c>
      <c r="BB98" s="105">
        <v>94</v>
      </c>
      <c r="BC98" s="105">
        <f t="shared" si="159"/>
        <v>469</v>
      </c>
      <c r="BD98" s="105">
        <f t="shared" si="160"/>
        <v>331</v>
      </c>
      <c r="BE98" s="105">
        <f t="shared" si="161"/>
        <v>236</v>
      </c>
      <c r="BF98" s="105">
        <f t="shared" si="162"/>
        <v>236</v>
      </c>
      <c r="BG98" s="105">
        <f t="shared" si="163"/>
        <v>236</v>
      </c>
      <c r="BH98" s="105">
        <f t="shared" si="164"/>
        <v>236</v>
      </c>
      <c r="BI98" s="105">
        <f t="shared" si="165"/>
        <v>812</v>
      </c>
      <c r="BJ98" s="105">
        <f t="shared" si="166"/>
        <v>349</v>
      </c>
      <c r="BK98" s="105">
        <f t="shared" si="167"/>
        <v>696</v>
      </c>
      <c r="BL98" s="105">
        <f t="shared" si="168"/>
        <v>462</v>
      </c>
      <c r="BM98" s="105">
        <f t="shared" si="169"/>
        <v>34781</v>
      </c>
      <c r="BO98" s="111">
        <v>94</v>
      </c>
      <c r="BP98" s="111">
        <f t="shared" si="170"/>
        <v>600</v>
      </c>
      <c r="BQ98" s="111">
        <f t="shared" si="171"/>
        <v>424</v>
      </c>
      <c r="BR98" s="111">
        <f t="shared" si="172"/>
        <v>302</v>
      </c>
      <c r="BS98" s="111">
        <f t="shared" si="173"/>
        <v>302</v>
      </c>
      <c r="BT98" s="111">
        <f t="shared" si="174"/>
        <v>302</v>
      </c>
      <c r="BU98" s="111">
        <f t="shared" si="175"/>
        <v>302</v>
      </c>
      <c r="BV98" s="111">
        <f t="shared" si="176"/>
        <v>1039</v>
      </c>
      <c r="BW98" s="111">
        <f t="shared" si="177"/>
        <v>447</v>
      </c>
      <c r="BX98" s="111">
        <f t="shared" si="178"/>
        <v>891</v>
      </c>
      <c r="BY98" s="111">
        <f t="shared" si="179"/>
        <v>591</v>
      </c>
      <c r="BZ98" s="111">
        <f t="shared" si="180"/>
        <v>44520</v>
      </c>
      <c r="CB98" s="117">
        <v>94</v>
      </c>
      <c r="CC98" s="117">
        <f t="shared" si="181"/>
        <v>788</v>
      </c>
      <c r="CD98" s="117">
        <f t="shared" si="182"/>
        <v>557</v>
      </c>
      <c r="CE98" s="117">
        <f t="shared" si="183"/>
        <v>396</v>
      </c>
      <c r="CF98" s="117">
        <f t="shared" si="184"/>
        <v>396</v>
      </c>
      <c r="CG98" s="117">
        <f t="shared" si="185"/>
        <v>396</v>
      </c>
      <c r="CH98" s="117">
        <f t="shared" si="186"/>
        <v>396</v>
      </c>
      <c r="CI98" s="117">
        <f t="shared" si="187"/>
        <v>1364</v>
      </c>
      <c r="CJ98" s="117">
        <f t="shared" si="188"/>
        <v>587</v>
      </c>
      <c r="CK98" s="117">
        <f t="shared" si="189"/>
        <v>1169</v>
      </c>
      <c r="CL98" s="117">
        <f t="shared" si="190"/>
        <v>776</v>
      </c>
      <c r="CM98" s="117">
        <f t="shared" si="191"/>
        <v>58433</v>
      </c>
    </row>
    <row r="99" ht="16.5" spans="1:91">
      <c r="A99" s="78">
        <v>95</v>
      </c>
      <c r="B99" s="78">
        <f t="shared" si="192"/>
        <v>190</v>
      </c>
      <c r="C99" s="86">
        <v>1.5</v>
      </c>
      <c r="D99" s="78">
        <f t="shared" si="116"/>
        <v>133</v>
      </c>
      <c r="E99" s="78">
        <f t="shared" si="117"/>
        <v>95</v>
      </c>
      <c r="F99" s="78">
        <f t="shared" si="118"/>
        <v>95</v>
      </c>
      <c r="G99" s="78">
        <f t="shared" si="119"/>
        <v>95</v>
      </c>
      <c r="H99" s="78">
        <f t="shared" si="120"/>
        <v>95</v>
      </c>
      <c r="I99" s="78">
        <f t="shared" si="121"/>
        <v>328</v>
      </c>
      <c r="J99" s="78">
        <f t="shared" si="122"/>
        <v>141</v>
      </c>
      <c r="K99" s="78">
        <f t="shared" si="123"/>
        <v>281</v>
      </c>
      <c r="L99" s="78">
        <f t="shared" si="124"/>
        <v>187</v>
      </c>
      <c r="M99" s="78">
        <f t="shared" si="125"/>
        <v>14060</v>
      </c>
      <c r="O99" s="87">
        <v>95</v>
      </c>
      <c r="P99" s="87">
        <f t="shared" si="126"/>
        <v>238</v>
      </c>
      <c r="Q99" s="87">
        <f t="shared" si="127"/>
        <v>166</v>
      </c>
      <c r="R99" s="87">
        <f t="shared" si="128"/>
        <v>119</v>
      </c>
      <c r="S99" s="87">
        <f t="shared" si="129"/>
        <v>119</v>
      </c>
      <c r="T99" s="87">
        <f t="shared" si="130"/>
        <v>119</v>
      </c>
      <c r="U99" s="87">
        <f t="shared" si="131"/>
        <v>119</v>
      </c>
      <c r="V99" s="87">
        <f t="shared" si="132"/>
        <v>410</v>
      </c>
      <c r="W99" s="87">
        <f t="shared" si="133"/>
        <v>176</v>
      </c>
      <c r="X99" s="87">
        <f t="shared" si="134"/>
        <v>351</v>
      </c>
      <c r="Y99" s="87">
        <f t="shared" si="135"/>
        <v>234</v>
      </c>
      <c r="Z99" s="87">
        <f t="shared" si="136"/>
        <v>17575</v>
      </c>
      <c r="AB99" s="93">
        <v>95</v>
      </c>
      <c r="AC99" s="93">
        <f t="shared" si="137"/>
        <v>295</v>
      </c>
      <c r="AD99" s="93">
        <f t="shared" si="138"/>
        <v>206</v>
      </c>
      <c r="AE99" s="93">
        <f t="shared" si="139"/>
        <v>148</v>
      </c>
      <c r="AF99" s="93">
        <f t="shared" si="140"/>
        <v>148</v>
      </c>
      <c r="AG99" s="93">
        <f t="shared" si="141"/>
        <v>148</v>
      </c>
      <c r="AH99" s="93">
        <f t="shared" si="142"/>
        <v>148</v>
      </c>
      <c r="AI99" s="93">
        <f t="shared" si="143"/>
        <v>508</v>
      </c>
      <c r="AJ99" s="93">
        <f t="shared" si="144"/>
        <v>218</v>
      </c>
      <c r="AK99" s="93">
        <f t="shared" si="145"/>
        <v>435</v>
      </c>
      <c r="AL99" s="93">
        <f t="shared" si="146"/>
        <v>290</v>
      </c>
      <c r="AM99" s="93">
        <f t="shared" si="147"/>
        <v>21793</v>
      </c>
      <c r="AO99" s="99">
        <v>95</v>
      </c>
      <c r="AP99" s="99">
        <f t="shared" si="148"/>
        <v>371</v>
      </c>
      <c r="AQ99" s="99">
        <f t="shared" si="149"/>
        <v>259</v>
      </c>
      <c r="AR99" s="99">
        <f t="shared" si="150"/>
        <v>186</v>
      </c>
      <c r="AS99" s="99">
        <f t="shared" si="151"/>
        <v>186</v>
      </c>
      <c r="AT99" s="99">
        <f t="shared" si="152"/>
        <v>186</v>
      </c>
      <c r="AU99" s="99">
        <f t="shared" si="153"/>
        <v>186</v>
      </c>
      <c r="AV99" s="99">
        <f t="shared" si="154"/>
        <v>639</v>
      </c>
      <c r="AW99" s="99">
        <f t="shared" si="155"/>
        <v>274</v>
      </c>
      <c r="AX99" s="99">
        <f t="shared" si="156"/>
        <v>547</v>
      </c>
      <c r="AY99" s="99">
        <f t="shared" si="157"/>
        <v>365</v>
      </c>
      <c r="AZ99" s="99">
        <f t="shared" si="158"/>
        <v>27417</v>
      </c>
      <c r="BB99" s="105">
        <v>95</v>
      </c>
      <c r="BC99" s="105">
        <f t="shared" si="159"/>
        <v>476</v>
      </c>
      <c r="BD99" s="105">
        <f t="shared" si="160"/>
        <v>332</v>
      </c>
      <c r="BE99" s="105">
        <f t="shared" si="161"/>
        <v>238</v>
      </c>
      <c r="BF99" s="105">
        <f t="shared" si="162"/>
        <v>238</v>
      </c>
      <c r="BG99" s="105">
        <f t="shared" si="163"/>
        <v>238</v>
      </c>
      <c r="BH99" s="105">
        <f t="shared" si="164"/>
        <v>238</v>
      </c>
      <c r="BI99" s="105">
        <f t="shared" si="165"/>
        <v>819</v>
      </c>
      <c r="BJ99" s="105">
        <f t="shared" si="166"/>
        <v>351</v>
      </c>
      <c r="BK99" s="105">
        <f t="shared" si="167"/>
        <v>701</v>
      </c>
      <c r="BL99" s="105">
        <f t="shared" si="168"/>
        <v>468</v>
      </c>
      <c r="BM99" s="105">
        <f t="shared" si="169"/>
        <v>35150</v>
      </c>
      <c r="BO99" s="111">
        <v>95</v>
      </c>
      <c r="BP99" s="111">
        <f t="shared" si="170"/>
        <v>609</v>
      </c>
      <c r="BQ99" s="111">
        <f t="shared" si="171"/>
        <v>425</v>
      </c>
      <c r="BR99" s="111">
        <f t="shared" si="172"/>
        <v>305</v>
      </c>
      <c r="BS99" s="111">
        <f t="shared" si="173"/>
        <v>305</v>
      </c>
      <c r="BT99" s="111">
        <f t="shared" si="174"/>
        <v>305</v>
      </c>
      <c r="BU99" s="111">
        <f t="shared" si="175"/>
        <v>305</v>
      </c>
      <c r="BV99" s="111">
        <f t="shared" si="176"/>
        <v>1048</v>
      </c>
      <c r="BW99" s="111">
        <f t="shared" si="177"/>
        <v>449</v>
      </c>
      <c r="BX99" s="111">
        <f t="shared" si="178"/>
        <v>897</v>
      </c>
      <c r="BY99" s="111">
        <f t="shared" si="179"/>
        <v>599</v>
      </c>
      <c r="BZ99" s="111">
        <f t="shared" si="180"/>
        <v>44992</v>
      </c>
      <c r="CB99" s="117">
        <v>95</v>
      </c>
      <c r="CC99" s="117">
        <f t="shared" si="181"/>
        <v>799</v>
      </c>
      <c r="CD99" s="117">
        <f t="shared" si="182"/>
        <v>558</v>
      </c>
      <c r="CE99" s="117">
        <f t="shared" si="183"/>
        <v>400</v>
      </c>
      <c r="CF99" s="117">
        <f t="shared" si="184"/>
        <v>400</v>
      </c>
      <c r="CG99" s="117">
        <f t="shared" si="185"/>
        <v>400</v>
      </c>
      <c r="CH99" s="117">
        <f t="shared" si="186"/>
        <v>400</v>
      </c>
      <c r="CI99" s="117">
        <f t="shared" si="187"/>
        <v>1376</v>
      </c>
      <c r="CJ99" s="117">
        <f t="shared" si="188"/>
        <v>589</v>
      </c>
      <c r="CK99" s="117">
        <f t="shared" si="189"/>
        <v>1177</v>
      </c>
      <c r="CL99" s="117">
        <f t="shared" si="190"/>
        <v>786</v>
      </c>
      <c r="CM99" s="117">
        <f t="shared" si="191"/>
        <v>59052</v>
      </c>
    </row>
    <row r="100" ht="16.5" spans="1:91">
      <c r="A100" s="78">
        <v>96</v>
      </c>
      <c r="B100" s="78">
        <f t="shared" si="192"/>
        <v>192</v>
      </c>
      <c r="C100" s="86">
        <v>1.5</v>
      </c>
      <c r="D100" s="78">
        <f t="shared" si="116"/>
        <v>134</v>
      </c>
      <c r="E100" s="78">
        <f t="shared" si="117"/>
        <v>96</v>
      </c>
      <c r="F100" s="78">
        <f t="shared" si="118"/>
        <v>96</v>
      </c>
      <c r="G100" s="78">
        <f t="shared" si="119"/>
        <v>96</v>
      </c>
      <c r="H100" s="78">
        <f t="shared" si="120"/>
        <v>96</v>
      </c>
      <c r="I100" s="78">
        <f t="shared" si="121"/>
        <v>332</v>
      </c>
      <c r="J100" s="78">
        <f t="shared" si="122"/>
        <v>142</v>
      </c>
      <c r="K100" s="78">
        <f t="shared" si="123"/>
        <v>284</v>
      </c>
      <c r="L100" s="78">
        <f t="shared" si="124"/>
        <v>189</v>
      </c>
      <c r="M100" s="78">
        <f t="shared" si="125"/>
        <v>14208</v>
      </c>
      <c r="O100" s="87">
        <v>96</v>
      </c>
      <c r="P100" s="87">
        <f t="shared" si="126"/>
        <v>240</v>
      </c>
      <c r="Q100" s="87">
        <f t="shared" si="127"/>
        <v>168</v>
      </c>
      <c r="R100" s="87">
        <f t="shared" si="128"/>
        <v>120</v>
      </c>
      <c r="S100" s="87">
        <f t="shared" si="129"/>
        <v>120</v>
      </c>
      <c r="T100" s="87">
        <f t="shared" si="130"/>
        <v>120</v>
      </c>
      <c r="U100" s="87">
        <f t="shared" si="131"/>
        <v>120</v>
      </c>
      <c r="V100" s="87">
        <f t="shared" si="132"/>
        <v>415</v>
      </c>
      <c r="W100" s="87">
        <f t="shared" si="133"/>
        <v>178</v>
      </c>
      <c r="X100" s="87">
        <f t="shared" si="134"/>
        <v>355</v>
      </c>
      <c r="Y100" s="87">
        <f t="shared" si="135"/>
        <v>236</v>
      </c>
      <c r="Z100" s="87">
        <f t="shared" si="136"/>
        <v>17760</v>
      </c>
      <c r="AB100" s="93">
        <v>96</v>
      </c>
      <c r="AC100" s="93">
        <f t="shared" si="137"/>
        <v>298</v>
      </c>
      <c r="AD100" s="93">
        <f t="shared" si="138"/>
        <v>208</v>
      </c>
      <c r="AE100" s="93">
        <f t="shared" si="139"/>
        <v>149</v>
      </c>
      <c r="AF100" s="93">
        <f t="shared" si="140"/>
        <v>149</v>
      </c>
      <c r="AG100" s="93">
        <f t="shared" si="141"/>
        <v>149</v>
      </c>
      <c r="AH100" s="93">
        <f t="shared" si="142"/>
        <v>149</v>
      </c>
      <c r="AI100" s="93">
        <f t="shared" si="143"/>
        <v>515</v>
      </c>
      <c r="AJ100" s="93">
        <f t="shared" si="144"/>
        <v>221</v>
      </c>
      <c r="AK100" s="93">
        <f t="shared" si="145"/>
        <v>440</v>
      </c>
      <c r="AL100" s="93">
        <f t="shared" si="146"/>
        <v>293</v>
      </c>
      <c r="AM100" s="93">
        <f t="shared" si="147"/>
        <v>22022</v>
      </c>
      <c r="AO100" s="99">
        <v>96</v>
      </c>
      <c r="AP100" s="99">
        <f t="shared" si="148"/>
        <v>375</v>
      </c>
      <c r="AQ100" s="99">
        <f t="shared" si="149"/>
        <v>262</v>
      </c>
      <c r="AR100" s="99">
        <f t="shared" si="150"/>
        <v>187</v>
      </c>
      <c r="AS100" s="99">
        <f t="shared" si="151"/>
        <v>187</v>
      </c>
      <c r="AT100" s="99">
        <f t="shared" si="152"/>
        <v>187</v>
      </c>
      <c r="AU100" s="99">
        <f t="shared" si="153"/>
        <v>187</v>
      </c>
      <c r="AV100" s="99">
        <f t="shared" si="154"/>
        <v>648</v>
      </c>
      <c r="AW100" s="99">
        <f t="shared" si="155"/>
        <v>278</v>
      </c>
      <c r="AX100" s="99">
        <f t="shared" si="156"/>
        <v>554</v>
      </c>
      <c r="AY100" s="99">
        <f t="shared" si="157"/>
        <v>369</v>
      </c>
      <c r="AZ100" s="99">
        <f t="shared" si="158"/>
        <v>27705</v>
      </c>
      <c r="BB100" s="105">
        <v>96</v>
      </c>
      <c r="BC100" s="105">
        <f t="shared" si="159"/>
        <v>481</v>
      </c>
      <c r="BD100" s="105">
        <f t="shared" si="160"/>
        <v>336</v>
      </c>
      <c r="BE100" s="105">
        <f t="shared" si="161"/>
        <v>240</v>
      </c>
      <c r="BF100" s="105">
        <f t="shared" si="162"/>
        <v>240</v>
      </c>
      <c r="BG100" s="105">
        <f t="shared" si="163"/>
        <v>240</v>
      </c>
      <c r="BH100" s="105">
        <f t="shared" si="164"/>
        <v>240</v>
      </c>
      <c r="BI100" s="105">
        <f t="shared" si="165"/>
        <v>831</v>
      </c>
      <c r="BJ100" s="105">
        <f t="shared" si="166"/>
        <v>356</v>
      </c>
      <c r="BK100" s="105">
        <f t="shared" si="167"/>
        <v>710</v>
      </c>
      <c r="BL100" s="105">
        <f t="shared" si="168"/>
        <v>473</v>
      </c>
      <c r="BM100" s="105">
        <f t="shared" si="169"/>
        <v>35519</v>
      </c>
      <c r="BO100" s="111">
        <v>96</v>
      </c>
      <c r="BP100" s="111">
        <f t="shared" si="170"/>
        <v>616</v>
      </c>
      <c r="BQ100" s="111">
        <f t="shared" si="171"/>
        <v>430</v>
      </c>
      <c r="BR100" s="111">
        <f t="shared" si="172"/>
        <v>307</v>
      </c>
      <c r="BS100" s="111">
        <f t="shared" si="173"/>
        <v>307</v>
      </c>
      <c r="BT100" s="111">
        <f t="shared" si="174"/>
        <v>307</v>
      </c>
      <c r="BU100" s="111">
        <f t="shared" si="175"/>
        <v>307</v>
      </c>
      <c r="BV100" s="111">
        <f t="shared" si="176"/>
        <v>1064</v>
      </c>
      <c r="BW100" s="111">
        <f t="shared" si="177"/>
        <v>456</v>
      </c>
      <c r="BX100" s="111">
        <f t="shared" si="178"/>
        <v>909</v>
      </c>
      <c r="BY100" s="111">
        <f t="shared" si="179"/>
        <v>605</v>
      </c>
      <c r="BZ100" s="111">
        <f t="shared" si="180"/>
        <v>45464</v>
      </c>
      <c r="CB100" s="117">
        <v>96</v>
      </c>
      <c r="CC100" s="117">
        <f t="shared" si="181"/>
        <v>809</v>
      </c>
      <c r="CD100" s="117">
        <f t="shared" si="182"/>
        <v>564</v>
      </c>
      <c r="CE100" s="117">
        <f t="shared" si="183"/>
        <v>403</v>
      </c>
      <c r="CF100" s="117">
        <f t="shared" si="184"/>
        <v>403</v>
      </c>
      <c r="CG100" s="117">
        <f t="shared" si="185"/>
        <v>403</v>
      </c>
      <c r="CH100" s="117">
        <f t="shared" si="186"/>
        <v>403</v>
      </c>
      <c r="CI100" s="117">
        <f t="shared" si="187"/>
        <v>1397</v>
      </c>
      <c r="CJ100" s="117">
        <f t="shared" si="188"/>
        <v>599</v>
      </c>
      <c r="CK100" s="117">
        <f t="shared" si="189"/>
        <v>1193</v>
      </c>
      <c r="CL100" s="117">
        <f t="shared" si="190"/>
        <v>794</v>
      </c>
      <c r="CM100" s="117">
        <f t="shared" si="191"/>
        <v>59672</v>
      </c>
    </row>
    <row r="101" ht="16.5" spans="1:91">
      <c r="A101" s="78">
        <v>97</v>
      </c>
      <c r="B101" s="78">
        <f t="shared" si="192"/>
        <v>194</v>
      </c>
      <c r="C101" s="86">
        <v>1.5</v>
      </c>
      <c r="D101" s="78">
        <f t="shared" si="116"/>
        <v>136</v>
      </c>
      <c r="E101" s="78">
        <f t="shared" si="117"/>
        <v>97</v>
      </c>
      <c r="F101" s="78">
        <f t="shared" si="118"/>
        <v>97</v>
      </c>
      <c r="G101" s="78">
        <f t="shared" si="119"/>
        <v>97</v>
      </c>
      <c r="H101" s="78">
        <f t="shared" si="120"/>
        <v>97</v>
      </c>
      <c r="I101" s="78">
        <f t="shared" si="121"/>
        <v>335</v>
      </c>
      <c r="J101" s="78">
        <f t="shared" si="122"/>
        <v>144</v>
      </c>
      <c r="K101" s="78">
        <f t="shared" si="123"/>
        <v>287</v>
      </c>
      <c r="L101" s="78">
        <f t="shared" si="124"/>
        <v>191</v>
      </c>
      <c r="M101" s="78">
        <f t="shared" si="125"/>
        <v>14356</v>
      </c>
      <c r="O101" s="87">
        <v>97</v>
      </c>
      <c r="P101" s="87">
        <f t="shared" si="126"/>
        <v>243</v>
      </c>
      <c r="Q101" s="87">
        <f t="shared" si="127"/>
        <v>170</v>
      </c>
      <c r="R101" s="87">
        <f t="shared" si="128"/>
        <v>121</v>
      </c>
      <c r="S101" s="87">
        <f t="shared" si="129"/>
        <v>121</v>
      </c>
      <c r="T101" s="87">
        <f t="shared" si="130"/>
        <v>121</v>
      </c>
      <c r="U101" s="87">
        <f t="shared" si="131"/>
        <v>121</v>
      </c>
      <c r="V101" s="87">
        <f t="shared" si="132"/>
        <v>419</v>
      </c>
      <c r="W101" s="87">
        <f t="shared" si="133"/>
        <v>180</v>
      </c>
      <c r="X101" s="87">
        <f t="shared" si="134"/>
        <v>359</v>
      </c>
      <c r="Y101" s="87">
        <f t="shared" si="135"/>
        <v>239</v>
      </c>
      <c r="Z101" s="87">
        <f t="shared" si="136"/>
        <v>17945</v>
      </c>
      <c r="AB101" s="93">
        <v>97</v>
      </c>
      <c r="AC101" s="93">
        <f t="shared" si="137"/>
        <v>301</v>
      </c>
      <c r="AD101" s="93">
        <f t="shared" si="138"/>
        <v>211</v>
      </c>
      <c r="AE101" s="93">
        <f t="shared" si="139"/>
        <v>150</v>
      </c>
      <c r="AF101" s="93">
        <f t="shared" si="140"/>
        <v>150</v>
      </c>
      <c r="AG101" s="93">
        <f t="shared" si="141"/>
        <v>150</v>
      </c>
      <c r="AH101" s="93">
        <f t="shared" si="142"/>
        <v>150</v>
      </c>
      <c r="AI101" s="93">
        <f t="shared" si="143"/>
        <v>520</v>
      </c>
      <c r="AJ101" s="93">
        <f t="shared" si="144"/>
        <v>223</v>
      </c>
      <c r="AK101" s="93">
        <f t="shared" si="145"/>
        <v>445</v>
      </c>
      <c r="AL101" s="93">
        <f t="shared" si="146"/>
        <v>296</v>
      </c>
      <c r="AM101" s="93">
        <f t="shared" si="147"/>
        <v>22252</v>
      </c>
      <c r="AO101" s="99">
        <v>97</v>
      </c>
      <c r="AP101" s="99">
        <f t="shared" si="148"/>
        <v>379</v>
      </c>
      <c r="AQ101" s="99">
        <f t="shared" si="149"/>
        <v>265</v>
      </c>
      <c r="AR101" s="99">
        <f t="shared" si="150"/>
        <v>189</v>
      </c>
      <c r="AS101" s="99">
        <f t="shared" si="151"/>
        <v>189</v>
      </c>
      <c r="AT101" s="99">
        <f t="shared" si="152"/>
        <v>189</v>
      </c>
      <c r="AU101" s="99">
        <f t="shared" si="153"/>
        <v>189</v>
      </c>
      <c r="AV101" s="99">
        <f t="shared" si="154"/>
        <v>654</v>
      </c>
      <c r="AW101" s="99">
        <f t="shared" si="155"/>
        <v>281</v>
      </c>
      <c r="AX101" s="99">
        <f t="shared" si="156"/>
        <v>560</v>
      </c>
      <c r="AY101" s="99">
        <f t="shared" si="157"/>
        <v>372</v>
      </c>
      <c r="AZ101" s="99">
        <f t="shared" si="158"/>
        <v>27994</v>
      </c>
      <c r="BB101" s="105">
        <v>97</v>
      </c>
      <c r="BC101" s="105">
        <f t="shared" si="159"/>
        <v>486</v>
      </c>
      <c r="BD101" s="105">
        <f t="shared" si="160"/>
        <v>340</v>
      </c>
      <c r="BE101" s="105">
        <f t="shared" si="161"/>
        <v>242</v>
      </c>
      <c r="BF101" s="105">
        <f t="shared" si="162"/>
        <v>242</v>
      </c>
      <c r="BG101" s="105">
        <f t="shared" si="163"/>
        <v>242</v>
      </c>
      <c r="BH101" s="105">
        <f t="shared" si="164"/>
        <v>242</v>
      </c>
      <c r="BI101" s="105">
        <f t="shared" si="165"/>
        <v>838</v>
      </c>
      <c r="BJ101" s="105">
        <f t="shared" si="166"/>
        <v>360</v>
      </c>
      <c r="BK101" s="105">
        <f t="shared" si="167"/>
        <v>718</v>
      </c>
      <c r="BL101" s="105">
        <f t="shared" si="168"/>
        <v>477</v>
      </c>
      <c r="BM101" s="105">
        <f t="shared" si="169"/>
        <v>35890</v>
      </c>
      <c r="BO101" s="111">
        <v>97</v>
      </c>
      <c r="BP101" s="111">
        <f t="shared" si="170"/>
        <v>622</v>
      </c>
      <c r="BQ101" s="111">
        <f t="shared" si="171"/>
        <v>435</v>
      </c>
      <c r="BR101" s="111">
        <f t="shared" si="172"/>
        <v>310</v>
      </c>
      <c r="BS101" s="111">
        <f t="shared" si="173"/>
        <v>310</v>
      </c>
      <c r="BT101" s="111">
        <f t="shared" si="174"/>
        <v>310</v>
      </c>
      <c r="BU101" s="111">
        <f t="shared" si="175"/>
        <v>310</v>
      </c>
      <c r="BV101" s="111">
        <f t="shared" si="176"/>
        <v>1073</v>
      </c>
      <c r="BW101" s="111">
        <f t="shared" si="177"/>
        <v>461</v>
      </c>
      <c r="BX101" s="111">
        <f t="shared" si="178"/>
        <v>919</v>
      </c>
      <c r="BY101" s="111">
        <f t="shared" si="179"/>
        <v>611</v>
      </c>
      <c r="BZ101" s="111">
        <f t="shared" si="180"/>
        <v>45939</v>
      </c>
      <c r="CB101" s="117">
        <v>97</v>
      </c>
      <c r="CC101" s="117">
        <f t="shared" si="181"/>
        <v>816</v>
      </c>
      <c r="CD101" s="117">
        <f t="shared" si="182"/>
        <v>571</v>
      </c>
      <c r="CE101" s="117">
        <f t="shared" si="183"/>
        <v>407</v>
      </c>
      <c r="CF101" s="117">
        <f t="shared" si="184"/>
        <v>407</v>
      </c>
      <c r="CG101" s="117">
        <f t="shared" si="185"/>
        <v>407</v>
      </c>
      <c r="CH101" s="117">
        <f t="shared" si="186"/>
        <v>407</v>
      </c>
      <c r="CI101" s="117">
        <f t="shared" si="187"/>
        <v>1408</v>
      </c>
      <c r="CJ101" s="117">
        <f t="shared" si="188"/>
        <v>605</v>
      </c>
      <c r="CK101" s="117">
        <f t="shared" si="189"/>
        <v>1206</v>
      </c>
      <c r="CL101" s="117">
        <f t="shared" si="190"/>
        <v>802</v>
      </c>
      <c r="CM101" s="117">
        <f t="shared" si="191"/>
        <v>60295</v>
      </c>
    </row>
    <row r="102" ht="16.5" spans="1:91">
      <c r="A102" s="78">
        <v>98</v>
      </c>
      <c r="B102" s="78">
        <f t="shared" si="192"/>
        <v>196</v>
      </c>
      <c r="C102" s="86">
        <v>1.5</v>
      </c>
      <c r="D102" s="78">
        <f t="shared" si="116"/>
        <v>137</v>
      </c>
      <c r="E102" s="78">
        <f t="shared" si="117"/>
        <v>98</v>
      </c>
      <c r="F102" s="78">
        <f t="shared" si="118"/>
        <v>98</v>
      </c>
      <c r="G102" s="78">
        <f t="shared" si="119"/>
        <v>98</v>
      </c>
      <c r="H102" s="78">
        <f t="shared" si="120"/>
        <v>98</v>
      </c>
      <c r="I102" s="78">
        <f t="shared" si="121"/>
        <v>338</v>
      </c>
      <c r="J102" s="78">
        <f t="shared" si="122"/>
        <v>145</v>
      </c>
      <c r="K102" s="78">
        <f t="shared" si="123"/>
        <v>290</v>
      </c>
      <c r="L102" s="78">
        <f t="shared" si="124"/>
        <v>193</v>
      </c>
      <c r="M102" s="78">
        <f t="shared" si="125"/>
        <v>14504</v>
      </c>
      <c r="O102" s="87">
        <v>98</v>
      </c>
      <c r="P102" s="87">
        <f t="shared" si="126"/>
        <v>245</v>
      </c>
      <c r="Q102" s="87">
        <f t="shared" si="127"/>
        <v>171</v>
      </c>
      <c r="R102" s="87">
        <f t="shared" si="128"/>
        <v>123</v>
      </c>
      <c r="S102" s="87">
        <f t="shared" si="129"/>
        <v>123</v>
      </c>
      <c r="T102" s="87">
        <f t="shared" si="130"/>
        <v>123</v>
      </c>
      <c r="U102" s="87">
        <f t="shared" si="131"/>
        <v>123</v>
      </c>
      <c r="V102" s="87">
        <f t="shared" si="132"/>
        <v>423</v>
      </c>
      <c r="W102" s="87">
        <f t="shared" si="133"/>
        <v>181</v>
      </c>
      <c r="X102" s="87">
        <f t="shared" si="134"/>
        <v>363</v>
      </c>
      <c r="Y102" s="87">
        <f t="shared" si="135"/>
        <v>241</v>
      </c>
      <c r="Z102" s="87">
        <f t="shared" si="136"/>
        <v>18130</v>
      </c>
      <c r="AB102" s="93">
        <v>98</v>
      </c>
      <c r="AC102" s="93">
        <f t="shared" si="137"/>
        <v>304</v>
      </c>
      <c r="AD102" s="93">
        <f t="shared" si="138"/>
        <v>212</v>
      </c>
      <c r="AE102" s="93">
        <f t="shared" si="139"/>
        <v>153</v>
      </c>
      <c r="AF102" s="93">
        <f t="shared" si="140"/>
        <v>153</v>
      </c>
      <c r="AG102" s="93">
        <f t="shared" si="141"/>
        <v>153</v>
      </c>
      <c r="AH102" s="93">
        <f t="shared" si="142"/>
        <v>153</v>
      </c>
      <c r="AI102" s="93">
        <f t="shared" si="143"/>
        <v>525</v>
      </c>
      <c r="AJ102" s="93">
        <f t="shared" si="144"/>
        <v>224</v>
      </c>
      <c r="AK102" s="93">
        <f t="shared" si="145"/>
        <v>450</v>
      </c>
      <c r="AL102" s="93">
        <f t="shared" si="146"/>
        <v>299</v>
      </c>
      <c r="AM102" s="93">
        <f t="shared" si="147"/>
        <v>22481</v>
      </c>
      <c r="AO102" s="99">
        <v>98</v>
      </c>
      <c r="AP102" s="99">
        <f t="shared" si="148"/>
        <v>382</v>
      </c>
      <c r="AQ102" s="99">
        <f t="shared" si="149"/>
        <v>267</v>
      </c>
      <c r="AR102" s="99">
        <f t="shared" si="150"/>
        <v>192</v>
      </c>
      <c r="AS102" s="99">
        <f t="shared" si="151"/>
        <v>192</v>
      </c>
      <c r="AT102" s="99">
        <f t="shared" si="152"/>
        <v>192</v>
      </c>
      <c r="AU102" s="99">
        <f t="shared" si="153"/>
        <v>192</v>
      </c>
      <c r="AV102" s="99">
        <f t="shared" si="154"/>
        <v>660</v>
      </c>
      <c r="AW102" s="99">
        <f t="shared" si="155"/>
        <v>282</v>
      </c>
      <c r="AX102" s="99">
        <f t="shared" si="156"/>
        <v>566</v>
      </c>
      <c r="AY102" s="99">
        <f t="shared" si="157"/>
        <v>376</v>
      </c>
      <c r="AZ102" s="99">
        <f t="shared" si="158"/>
        <v>28283</v>
      </c>
      <c r="BB102" s="105">
        <v>98</v>
      </c>
      <c r="BC102" s="105">
        <f t="shared" si="159"/>
        <v>490</v>
      </c>
      <c r="BD102" s="105">
        <f t="shared" si="160"/>
        <v>342</v>
      </c>
      <c r="BE102" s="105">
        <f t="shared" si="161"/>
        <v>246</v>
      </c>
      <c r="BF102" s="105">
        <f t="shared" si="162"/>
        <v>246</v>
      </c>
      <c r="BG102" s="105">
        <f t="shared" si="163"/>
        <v>246</v>
      </c>
      <c r="BH102" s="105">
        <f t="shared" si="164"/>
        <v>246</v>
      </c>
      <c r="BI102" s="105">
        <f t="shared" si="165"/>
        <v>846</v>
      </c>
      <c r="BJ102" s="105">
        <f t="shared" si="166"/>
        <v>362</v>
      </c>
      <c r="BK102" s="105">
        <f t="shared" si="167"/>
        <v>726</v>
      </c>
      <c r="BL102" s="105">
        <f t="shared" si="168"/>
        <v>482</v>
      </c>
      <c r="BM102" s="105">
        <f t="shared" si="169"/>
        <v>36260</v>
      </c>
      <c r="BO102" s="111">
        <v>98</v>
      </c>
      <c r="BP102" s="111">
        <f t="shared" ref="BP102:BP133" si="193">ROUND(BC102/$BB$2*$BO$2,0)</f>
        <v>627</v>
      </c>
      <c r="BQ102" s="111">
        <f t="shared" ref="BQ102:BQ133" si="194">ROUND(BD102/$BB$2*$BO$2,0)</f>
        <v>438</v>
      </c>
      <c r="BR102" s="111">
        <f t="shared" ref="BR102:BR133" si="195">ROUND(BE102/$BB$2*$BO$2,0)</f>
        <v>315</v>
      </c>
      <c r="BS102" s="111">
        <f t="shared" ref="BS102:BS133" si="196">ROUND(BF102/$BB$2*$BO$2,0)</f>
        <v>315</v>
      </c>
      <c r="BT102" s="111">
        <f t="shared" ref="BT102:BT133" si="197">ROUND(BG102/$BB$2*$BO$2,0)</f>
        <v>315</v>
      </c>
      <c r="BU102" s="111">
        <f t="shared" ref="BU102:BU133" si="198">ROUND(BH102/$BB$2*$BO$2,0)</f>
        <v>315</v>
      </c>
      <c r="BV102" s="111">
        <f t="shared" ref="BV102:BV133" si="199">ROUND(BI102/$BB$2*$BO$2,0)</f>
        <v>1083</v>
      </c>
      <c r="BW102" s="111">
        <f t="shared" ref="BW102:BW133" si="200">ROUND(BJ102/$BB$2*$BO$2,0)</f>
        <v>463</v>
      </c>
      <c r="BX102" s="111">
        <f t="shared" ref="BX102:BX133" si="201">ROUND(BK102/$BB$2*$BO$2,0)</f>
        <v>929</v>
      </c>
      <c r="BY102" s="111">
        <f t="shared" ref="BY102:BY133" si="202">ROUND(BL102/$BB$2*$BO$2,0)</f>
        <v>617</v>
      </c>
      <c r="BZ102" s="111">
        <f t="shared" ref="BZ102:BZ133" si="203">ROUND(BM102/$BB$2*$BO$2,0)</f>
        <v>46413</v>
      </c>
      <c r="CB102" s="117">
        <v>98</v>
      </c>
      <c r="CC102" s="117">
        <f t="shared" ref="CC102:CC133" si="204">ROUND(BP102/$BO$2*$CB$2,0)</f>
        <v>823</v>
      </c>
      <c r="CD102" s="117">
        <f t="shared" ref="CD102:CD133" si="205">ROUND(BQ102/$BO$2*$CB$2,0)</f>
        <v>575</v>
      </c>
      <c r="CE102" s="117">
        <f t="shared" ref="CE102:CE133" si="206">ROUND(BR102/$BO$2*$CB$2,0)</f>
        <v>413</v>
      </c>
      <c r="CF102" s="117">
        <f t="shared" ref="CF102:CF133" si="207">ROUND(BS102/$BO$2*$CB$2,0)</f>
        <v>413</v>
      </c>
      <c r="CG102" s="117">
        <f t="shared" ref="CG102:CG133" si="208">ROUND(BT102/$BO$2*$CB$2,0)</f>
        <v>413</v>
      </c>
      <c r="CH102" s="117">
        <f t="shared" ref="CH102:CH133" si="209">ROUND(BU102/$BO$2*$CB$2,0)</f>
        <v>413</v>
      </c>
      <c r="CI102" s="117">
        <f t="shared" ref="CI102:CI133" si="210">ROUND(BV102/$BO$2*$CB$2,0)</f>
        <v>1421</v>
      </c>
      <c r="CJ102" s="117">
        <f t="shared" ref="CJ102:CJ133" si="211">ROUND(BW102/$BO$2*$CB$2,0)</f>
        <v>608</v>
      </c>
      <c r="CK102" s="117">
        <f t="shared" ref="CK102:CK133" si="212">ROUND(BX102/$BO$2*$CB$2,0)</f>
        <v>1219</v>
      </c>
      <c r="CL102" s="117">
        <f t="shared" ref="CL102:CL133" si="213">ROUND(BY102/$BO$2*$CB$2,0)</f>
        <v>810</v>
      </c>
      <c r="CM102" s="117">
        <f t="shared" ref="CM102:CM133" si="214">ROUND(BZ102/$BO$2*$CB$2,0)</f>
        <v>60917</v>
      </c>
    </row>
    <row r="103" ht="16.5" spans="1:91">
      <c r="A103" s="78">
        <v>99</v>
      </c>
      <c r="B103" s="78">
        <f t="shared" ref="B103:B134" si="215">ROUND(B102+C103,0)</f>
        <v>198</v>
      </c>
      <c r="C103" s="86">
        <v>1.5</v>
      </c>
      <c r="D103" s="78">
        <f t="shared" si="116"/>
        <v>139</v>
      </c>
      <c r="E103" s="78">
        <f t="shared" si="117"/>
        <v>99</v>
      </c>
      <c r="F103" s="78">
        <f t="shared" si="118"/>
        <v>99</v>
      </c>
      <c r="G103" s="78">
        <f t="shared" si="119"/>
        <v>99</v>
      </c>
      <c r="H103" s="78">
        <f t="shared" si="120"/>
        <v>99</v>
      </c>
      <c r="I103" s="78">
        <f t="shared" si="121"/>
        <v>342</v>
      </c>
      <c r="J103" s="78">
        <f t="shared" si="122"/>
        <v>147</v>
      </c>
      <c r="K103" s="78">
        <f t="shared" si="123"/>
        <v>293</v>
      </c>
      <c r="L103" s="78">
        <f t="shared" si="124"/>
        <v>195</v>
      </c>
      <c r="M103" s="78">
        <f t="shared" si="125"/>
        <v>14652</v>
      </c>
      <c r="O103" s="87">
        <v>99</v>
      </c>
      <c r="P103" s="87">
        <f t="shared" si="126"/>
        <v>248</v>
      </c>
      <c r="Q103" s="87">
        <f t="shared" si="127"/>
        <v>174</v>
      </c>
      <c r="R103" s="87">
        <f t="shared" si="128"/>
        <v>124</v>
      </c>
      <c r="S103" s="87">
        <f t="shared" si="129"/>
        <v>124</v>
      </c>
      <c r="T103" s="87">
        <f t="shared" si="130"/>
        <v>124</v>
      </c>
      <c r="U103" s="87">
        <f t="shared" si="131"/>
        <v>124</v>
      </c>
      <c r="V103" s="87">
        <f t="shared" si="132"/>
        <v>428</v>
      </c>
      <c r="W103" s="87">
        <f t="shared" si="133"/>
        <v>184</v>
      </c>
      <c r="X103" s="87">
        <f t="shared" si="134"/>
        <v>366</v>
      </c>
      <c r="Y103" s="87">
        <f t="shared" si="135"/>
        <v>244</v>
      </c>
      <c r="Z103" s="87">
        <f t="shared" si="136"/>
        <v>18315</v>
      </c>
      <c r="AB103" s="93">
        <v>99</v>
      </c>
      <c r="AC103" s="93">
        <f t="shared" si="137"/>
        <v>308</v>
      </c>
      <c r="AD103" s="93">
        <f t="shared" si="138"/>
        <v>216</v>
      </c>
      <c r="AE103" s="93">
        <f t="shared" si="139"/>
        <v>154</v>
      </c>
      <c r="AF103" s="93">
        <f t="shared" si="140"/>
        <v>154</v>
      </c>
      <c r="AG103" s="93">
        <f t="shared" si="141"/>
        <v>154</v>
      </c>
      <c r="AH103" s="93">
        <f t="shared" si="142"/>
        <v>154</v>
      </c>
      <c r="AI103" s="93">
        <f t="shared" si="143"/>
        <v>531</v>
      </c>
      <c r="AJ103" s="93">
        <f t="shared" si="144"/>
        <v>228</v>
      </c>
      <c r="AK103" s="93">
        <f t="shared" si="145"/>
        <v>454</v>
      </c>
      <c r="AL103" s="93">
        <f t="shared" si="146"/>
        <v>303</v>
      </c>
      <c r="AM103" s="93">
        <f t="shared" si="147"/>
        <v>22711</v>
      </c>
      <c r="AO103" s="99">
        <v>99</v>
      </c>
      <c r="AP103" s="99">
        <f t="shared" si="148"/>
        <v>387</v>
      </c>
      <c r="AQ103" s="99">
        <f t="shared" si="149"/>
        <v>272</v>
      </c>
      <c r="AR103" s="99">
        <f t="shared" si="150"/>
        <v>194</v>
      </c>
      <c r="AS103" s="99">
        <f t="shared" si="151"/>
        <v>194</v>
      </c>
      <c r="AT103" s="99">
        <f t="shared" si="152"/>
        <v>194</v>
      </c>
      <c r="AU103" s="99">
        <f t="shared" si="153"/>
        <v>194</v>
      </c>
      <c r="AV103" s="99">
        <f t="shared" si="154"/>
        <v>668</v>
      </c>
      <c r="AW103" s="99">
        <f t="shared" si="155"/>
        <v>287</v>
      </c>
      <c r="AX103" s="99">
        <f t="shared" si="156"/>
        <v>571</v>
      </c>
      <c r="AY103" s="99">
        <f t="shared" si="157"/>
        <v>381</v>
      </c>
      <c r="AZ103" s="99">
        <f t="shared" si="158"/>
        <v>28572</v>
      </c>
      <c r="BB103" s="105">
        <v>99</v>
      </c>
      <c r="BC103" s="105">
        <f t="shared" si="159"/>
        <v>496</v>
      </c>
      <c r="BD103" s="105">
        <f t="shared" si="160"/>
        <v>349</v>
      </c>
      <c r="BE103" s="105">
        <f t="shared" si="161"/>
        <v>249</v>
      </c>
      <c r="BF103" s="105">
        <f t="shared" si="162"/>
        <v>249</v>
      </c>
      <c r="BG103" s="105">
        <f t="shared" si="163"/>
        <v>249</v>
      </c>
      <c r="BH103" s="105">
        <f t="shared" si="164"/>
        <v>249</v>
      </c>
      <c r="BI103" s="105">
        <f t="shared" si="165"/>
        <v>856</v>
      </c>
      <c r="BJ103" s="105">
        <f t="shared" si="166"/>
        <v>368</v>
      </c>
      <c r="BK103" s="105">
        <f t="shared" si="167"/>
        <v>732</v>
      </c>
      <c r="BL103" s="105">
        <f t="shared" si="168"/>
        <v>488</v>
      </c>
      <c r="BM103" s="105">
        <f t="shared" si="169"/>
        <v>36631</v>
      </c>
      <c r="BO103" s="111">
        <v>99</v>
      </c>
      <c r="BP103" s="111">
        <f t="shared" si="193"/>
        <v>635</v>
      </c>
      <c r="BQ103" s="111">
        <f t="shared" si="194"/>
        <v>447</v>
      </c>
      <c r="BR103" s="111">
        <f t="shared" si="195"/>
        <v>319</v>
      </c>
      <c r="BS103" s="111">
        <f t="shared" si="196"/>
        <v>319</v>
      </c>
      <c r="BT103" s="111">
        <f t="shared" si="197"/>
        <v>319</v>
      </c>
      <c r="BU103" s="111">
        <f t="shared" si="198"/>
        <v>319</v>
      </c>
      <c r="BV103" s="111">
        <f t="shared" si="199"/>
        <v>1096</v>
      </c>
      <c r="BW103" s="111">
        <f t="shared" si="200"/>
        <v>471</v>
      </c>
      <c r="BX103" s="111">
        <f t="shared" si="201"/>
        <v>937</v>
      </c>
      <c r="BY103" s="111">
        <f t="shared" si="202"/>
        <v>625</v>
      </c>
      <c r="BZ103" s="111">
        <f t="shared" si="203"/>
        <v>46888</v>
      </c>
      <c r="CB103" s="117">
        <v>99</v>
      </c>
      <c r="CC103" s="117">
        <f t="shared" si="204"/>
        <v>833</v>
      </c>
      <c r="CD103" s="117">
        <f t="shared" si="205"/>
        <v>587</v>
      </c>
      <c r="CE103" s="117">
        <f t="shared" si="206"/>
        <v>419</v>
      </c>
      <c r="CF103" s="117">
        <f t="shared" si="207"/>
        <v>419</v>
      </c>
      <c r="CG103" s="117">
        <f t="shared" si="208"/>
        <v>419</v>
      </c>
      <c r="CH103" s="117">
        <f t="shared" si="209"/>
        <v>419</v>
      </c>
      <c r="CI103" s="117">
        <f t="shared" si="210"/>
        <v>1439</v>
      </c>
      <c r="CJ103" s="117">
        <f t="shared" si="211"/>
        <v>618</v>
      </c>
      <c r="CK103" s="117">
        <f t="shared" si="212"/>
        <v>1230</v>
      </c>
      <c r="CL103" s="117">
        <f t="shared" si="213"/>
        <v>820</v>
      </c>
      <c r="CM103" s="117">
        <f t="shared" si="214"/>
        <v>61541</v>
      </c>
    </row>
    <row r="104" ht="16.5" spans="1:91">
      <c r="A104" s="78">
        <v>100</v>
      </c>
      <c r="B104" s="78">
        <f t="shared" si="215"/>
        <v>200</v>
      </c>
      <c r="C104" s="86">
        <v>1.5</v>
      </c>
      <c r="D104" s="78">
        <f t="shared" si="116"/>
        <v>140</v>
      </c>
      <c r="E104" s="78">
        <f t="shared" si="117"/>
        <v>100</v>
      </c>
      <c r="F104" s="78">
        <f t="shared" si="118"/>
        <v>100</v>
      </c>
      <c r="G104" s="78">
        <f t="shared" si="119"/>
        <v>100</v>
      </c>
      <c r="H104" s="78">
        <f t="shared" si="120"/>
        <v>100</v>
      </c>
      <c r="I104" s="78">
        <f t="shared" si="121"/>
        <v>345</v>
      </c>
      <c r="J104" s="78">
        <f t="shared" si="122"/>
        <v>148</v>
      </c>
      <c r="K104" s="78">
        <f t="shared" si="123"/>
        <v>296</v>
      </c>
      <c r="L104" s="78">
        <f t="shared" si="124"/>
        <v>197</v>
      </c>
      <c r="M104" s="78">
        <f t="shared" si="125"/>
        <v>14800</v>
      </c>
      <c r="O104" s="87">
        <v>100</v>
      </c>
      <c r="P104" s="87">
        <f t="shared" si="126"/>
        <v>250</v>
      </c>
      <c r="Q104" s="87">
        <f t="shared" si="127"/>
        <v>175</v>
      </c>
      <c r="R104" s="87">
        <f t="shared" si="128"/>
        <v>125</v>
      </c>
      <c r="S104" s="87">
        <f t="shared" si="129"/>
        <v>125</v>
      </c>
      <c r="T104" s="87">
        <f t="shared" si="130"/>
        <v>125</v>
      </c>
      <c r="U104" s="87">
        <f t="shared" si="131"/>
        <v>125</v>
      </c>
      <c r="V104" s="87">
        <f t="shared" si="132"/>
        <v>431</v>
      </c>
      <c r="W104" s="87">
        <f t="shared" si="133"/>
        <v>185</v>
      </c>
      <c r="X104" s="87">
        <f t="shared" si="134"/>
        <v>370</v>
      </c>
      <c r="Y104" s="87">
        <f t="shared" si="135"/>
        <v>246</v>
      </c>
      <c r="Z104" s="87">
        <f t="shared" si="136"/>
        <v>18500</v>
      </c>
      <c r="AB104" s="93">
        <v>100</v>
      </c>
      <c r="AC104" s="93">
        <f t="shared" si="137"/>
        <v>310</v>
      </c>
      <c r="AD104" s="93">
        <f t="shared" si="138"/>
        <v>217</v>
      </c>
      <c r="AE104" s="93">
        <f t="shared" si="139"/>
        <v>155</v>
      </c>
      <c r="AF104" s="93">
        <f t="shared" si="140"/>
        <v>155</v>
      </c>
      <c r="AG104" s="93">
        <f t="shared" si="141"/>
        <v>155</v>
      </c>
      <c r="AH104" s="93">
        <f t="shared" si="142"/>
        <v>155</v>
      </c>
      <c r="AI104" s="93">
        <f t="shared" si="143"/>
        <v>534</v>
      </c>
      <c r="AJ104" s="93">
        <f t="shared" si="144"/>
        <v>229</v>
      </c>
      <c r="AK104" s="93">
        <f t="shared" si="145"/>
        <v>459</v>
      </c>
      <c r="AL104" s="93">
        <f t="shared" si="146"/>
        <v>305</v>
      </c>
      <c r="AM104" s="93">
        <f t="shared" si="147"/>
        <v>22940</v>
      </c>
      <c r="AO104" s="99">
        <v>100</v>
      </c>
      <c r="AP104" s="99">
        <f t="shared" si="148"/>
        <v>390</v>
      </c>
      <c r="AQ104" s="99">
        <f t="shared" si="149"/>
        <v>273</v>
      </c>
      <c r="AR104" s="99">
        <f t="shared" si="150"/>
        <v>195</v>
      </c>
      <c r="AS104" s="99">
        <f t="shared" si="151"/>
        <v>195</v>
      </c>
      <c r="AT104" s="99">
        <f t="shared" si="152"/>
        <v>195</v>
      </c>
      <c r="AU104" s="99">
        <f t="shared" si="153"/>
        <v>195</v>
      </c>
      <c r="AV104" s="99">
        <f t="shared" si="154"/>
        <v>672</v>
      </c>
      <c r="AW104" s="99">
        <f t="shared" si="155"/>
        <v>288</v>
      </c>
      <c r="AX104" s="99">
        <f t="shared" si="156"/>
        <v>577</v>
      </c>
      <c r="AY104" s="99">
        <f t="shared" si="157"/>
        <v>384</v>
      </c>
      <c r="AZ104" s="99">
        <f t="shared" si="158"/>
        <v>28860</v>
      </c>
      <c r="BB104" s="105">
        <v>100</v>
      </c>
      <c r="BC104" s="105">
        <f t="shared" si="159"/>
        <v>500</v>
      </c>
      <c r="BD104" s="105">
        <f t="shared" si="160"/>
        <v>350</v>
      </c>
      <c r="BE104" s="105">
        <f t="shared" si="161"/>
        <v>250</v>
      </c>
      <c r="BF104" s="105">
        <f t="shared" si="162"/>
        <v>250</v>
      </c>
      <c r="BG104" s="105">
        <f t="shared" si="163"/>
        <v>250</v>
      </c>
      <c r="BH104" s="105">
        <f t="shared" si="164"/>
        <v>250</v>
      </c>
      <c r="BI104" s="105">
        <f t="shared" si="165"/>
        <v>862</v>
      </c>
      <c r="BJ104" s="105">
        <f t="shared" si="166"/>
        <v>369</v>
      </c>
      <c r="BK104" s="105">
        <f t="shared" si="167"/>
        <v>740</v>
      </c>
      <c r="BL104" s="105">
        <f t="shared" si="168"/>
        <v>492</v>
      </c>
      <c r="BM104" s="105">
        <f t="shared" si="169"/>
        <v>37000</v>
      </c>
      <c r="BO104" s="111">
        <v>100</v>
      </c>
      <c r="BP104" s="111">
        <f t="shared" si="193"/>
        <v>640</v>
      </c>
      <c r="BQ104" s="111">
        <f t="shared" si="194"/>
        <v>448</v>
      </c>
      <c r="BR104" s="111">
        <f t="shared" si="195"/>
        <v>320</v>
      </c>
      <c r="BS104" s="111">
        <f t="shared" si="196"/>
        <v>320</v>
      </c>
      <c r="BT104" s="111">
        <f t="shared" si="197"/>
        <v>320</v>
      </c>
      <c r="BU104" s="111">
        <f t="shared" si="198"/>
        <v>320</v>
      </c>
      <c r="BV104" s="111">
        <f t="shared" si="199"/>
        <v>1103</v>
      </c>
      <c r="BW104" s="111">
        <f t="shared" si="200"/>
        <v>472</v>
      </c>
      <c r="BX104" s="111">
        <f t="shared" si="201"/>
        <v>947</v>
      </c>
      <c r="BY104" s="111">
        <f t="shared" si="202"/>
        <v>630</v>
      </c>
      <c r="BZ104" s="111">
        <f t="shared" si="203"/>
        <v>47360</v>
      </c>
      <c r="CB104" s="117">
        <v>100</v>
      </c>
      <c r="CC104" s="117">
        <f t="shared" si="204"/>
        <v>840</v>
      </c>
      <c r="CD104" s="117">
        <f t="shared" si="205"/>
        <v>588</v>
      </c>
      <c r="CE104" s="117">
        <f t="shared" si="206"/>
        <v>420</v>
      </c>
      <c r="CF104" s="117">
        <f t="shared" si="207"/>
        <v>420</v>
      </c>
      <c r="CG104" s="117">
        <f t="shared" si="208"/>
        <v>420</v>
      </c>
      <c r="CH104" s="117">
        <f t="shared" si="209"/>
        <v>420</v>
      </c>
      <c r="CI104" s="117">
        <f t="shared" si="210"/>
        <v>1448</v>
      </c>
      <c r="CJ104" s="117">
        <f t="shared" si="211"/>
        <v>620</v>
      </c>
      <c r="CK104" s="117">
        <f t="shared" si="212"/>
        <v>1243</v>
      </c>
      <c r="CL104" s="117">
        <f t="shared" si="213"/>
        <v>827</v>
      </c>
      <c r="CM104" s="117">
        <f t="shared" si="214"/>
        <v>62160</v>
      </c>
    </row>
    <row r="105" ht="16.5" spans="1:91">
      <c r="A105" s="78">
        <v>101</v>
      </c>
      <c r="B105" s="78">
        <f t="shared" si="215"/>
        <v>202</v>
      </c>
      <c r="C105" s="86">
        <v>1.5</v>
      </c>
      <c r="D105" s="78">
        <f t="shared" si="116"/>
        <v>141</v>
      </c>
      <c r="E105" s="78">
        <f t="shared" si="117"/>
        <v>101</v>
      </c>
      <c r="F105" s="78">
        <f t="shared" si="118"/>
        <v>101</v>
      </c>
      <c r="G105" s="78">
        <f t="shared" si="119"/>
        <v>101</v>
      </c>
      <c r="H105" s="78">
        <f t="shared" si="120"/>
        <v>101</v>
      </c>
      <c r="I105" s="78">
        <f t="shared" si="121"/>
        <v>349</v>
      </c>
      <c r="J105" s="78">
        <f t="shared" si="122"/>
        <v>150</v>
      </c>
      <c r="K105" s="78">
        <f t="shared" si="123"/>
        <v>299</v>
      </c>
      <c r="L105" s="78">
        <f t="shared" si="124"/>
        <v>199</v>
      </c>
      <c r="M105" s="78">
        <f t="shared" si="125"/>
        <v>14948</v>
      </c>
      <c r="O105" s="87">
        <v>101</v>
      </c>
      <c r="P105" s="87">
        <f t="shared" ref="P105:P154" si="216">ROUND(B105/$A$2*$O$2,0)</f>
        <v>253</v>
      </c>
      <c r="Q105" s="87">
        <f t="shared" ref="Q105:Q154" si="217">ROUND(D105/$A$2*$O$2,0)</f>
        <v>176</v>
      </c>
      <c r="R105" s="87">
        <f t="shared" ref="R105:R154" si="218">ROUND(E105/$A$2*$O$2,0)</f>
        <v>126</v>
      </c>
      <c r="S105" s="87">
        <f t="shared" ref="S105:S154" si="219">ROUND(F105/$A$2*$O$2,0)</f>
        <v>126</v>
      </c>
      <c r="T105" s="87">
        <f t="shared" ref="T105:T154" si="220">ROUND(G105/$A$2*$O$2,0)</f>
        <v>126</v>
      </c>
      <c r="U105" s="87">
        <f t="shared" ref="U105:U154" si="221">ROUND(H105/$A$2*$O$2,0)</f>
        <v>126</v>
      </c>
      <c r="V105" s="87">
        <f t="shared" ref="V105:V154" si="222">ROUND(I105/$A$2*$O$2,0)</f>
        <v>436</v>
      </c>
      <c r="W105" s="87">
        <f t="shared" ref="W105:W154" si="223">ROUND(J105/$A$2*$O$2,0)</f>
        <v>188</v>
      </c>
      <c r="X105" s="87">
        <f t="shared" ref="X105:X154" si="224">ROUND(K105/$A$2*$O$2,0)</f>
        <v>374</v>
      </c>
      <c r="Y105" s="87">
        <f t="shared" ref="Y105:Y154" si="225">ROUND(L105/$A$2*$O$2,0)</f>
        <v>249</v>
      </c>
      <c r="Z105" s="87">
        <f t="shared" ref="Z105:Z154" si="226">ROUND(M105/$A$2*$O$2,0)</f>
        <v>18685</v>
      </c>
      <c r="AB105" s="93">
        <v>101</v>
      </c>
      <c r="AC105" s="93">
        <f t="shared" ref="AC105:AC154" si="227">ROUND(P105/$O$2*$AB$2,0)</f>
        <v>314</v>
      </c>
      <c r="AD105" s="93">
        <f t="shared" ref="AD105:AD154" si="228">ROUND(Q105/$O$2*$AB$2,0)</f>
        <v>218</v>
      </c>
      <c r="AE105" s="93">
        <f t="shared" ref="AE105:AE154" si="229">ROUND(R105/$O$2*$AB$2,0)</f>
        <v>156</v>
      </c>
      <c r="AF105" s="93">
        <f t="shared" ref="AF105:AF154" si="230">ROUND(S105/$O$2*$AB$2,0)</f>
        <v>156</v>
      </c>
      <c r="AG105" s="93">
        <f t="shared" ref="AG105:AG154" si="231">ROUND(T105/$O$2*$AB$2,0)</f>
        <v>156</v>
      </c>
      <c r="AH105" s="93">
        <f t="shared" ref="AH105:AH154" si="232">ROUND(U105/$O$2*$AB$2,0)</f>
        <v>156</v>
      </c>
      <c r="AI105" s="93">
        <f t="shared" ref="AI105:AI154" si="233">ROUND(V105/$O$2*$AB$2,0)</f>
        <v>541</v>
      </c>
      <c r="AJ105" s="93">
        <f t="shared" ref="AJ105:AJ154" si="234">ROUND(W105/$O$2*$AB$2,0)</f>
        <v>233</v>
      </c>
      <c r="AK105" s="93">
        <f t="shared" ref="AK105:AK154" si="235">ROUND(X105/$O$2*$AB$2,0)</f>
        <v>464</v>
      </c>
      <c r="AL105" s="93">
        <f t="shared" ref="AL105:AL154" si="236">ROUND(Y105/$O$2*$AB$2,0)</f>
        <v>309</v>
      </c>
      <c r="AM105" s="93">
        <f t="shared" ref="AM105:AM154" si="237">ROUND(Z105/$O$2*$AB$2,0)</f>
        <v>23169</v>
      </c>
      <c r="AO105" s="99">
        <v>101</v>
      </c>
      <c r="AP105" s="99">
        <f t="shared" ref="AP105:AP154" si="238">ROUND(AC105/$AB$2*$AO$2,0)</f>
        <v>395</v>
      </c>
      <c r="AQ105" s="99">
        <f t="shared" ref="AQ105:AQ154" si="239">ROUND(AD105/$AB$2*$AO$2,0)</f>
        <v>274</v>
      </c>
      <c r="AR105" s="99">
        <f t="shared" ref="AR105:AR154" si="240">ROUND(AE105/$AB$2*$AO$2,0)</f>
        <v>196</v>
      </c>
      <c r="AS105" s="99">
        <f t="shared" ref="AS105:AS154" si="241">ROUND(AF105/$AB$2*$AO$2,0)</f>
        <v>196</v>
      </c>
      <c r="AT105" s="99">
        <f t="shared" ref="AT105:AT154" si="242">ROUND(AG105/$AB$2*$AO$2,0)</f>
        <v>196</v>
      </c>
      <c r="AU105" s="99">
        <f t="shared" ref="AU105:AU154" si="243">ROUND(AH105/$AB$2*$AO$2,0)</f>
        <v>196</v>
      </c>
      <c r="AV105" s="99">
        <f t="shared" ref="AV105:AV154" si="244">ROUND(AI105/$AB$2*$AO$2,0)</f>
        <v>681</v>
      </c>
      <c r="AW105" s="99">
        <f t="shared" ref="AW105:AW154" si="245">ROUND(AJ105/$AB$2*$AO$2,0)</f>
        <v>293</v>
      </c>
      <c r="AX105" s="99">
        <f t="shared" ref="AX105:AX154" si="246">ROUND(AK105/$AB$2*$AO$2,0)</f>
        <v>584</v>
      </c>
      <c r="AY105" s="99">
        <f t="shared" ref="AY105:AY154" si="247">ROUND(AL105/$AB$2*$AO$2,0)</f>
        <v>389</v>
      </c>
      <c r="AZ105" s="99">
        <f t="shared" ref="AZ105:AZ154" si="248">ROUND(AM105/$AB$2*$AO$2,0)</f>
        <v>29148</v>
      </c>
      <c r="BB105" s="105">
        <v>101</v>
      </c>
      <c r="BC105" s="105">
        <f t="shared" ref="BC105:BC154" si="249">ROUND(AP105/$AO$2*$BB$2,0)</f>
        <v>506</v>
      </c>
      <c r="BD105" s="105">
        <f t="shared" ref="BD105:BD154" si="250">ROUND(AQ105/$AO$2*$BB$2,0)</f>
        <v>351</v>
      </c>
      <c r="BE105" s="105">
        <f t="shared" ref="BE105:BE154" si="251">ROUND(AR105/$AO$2*$BB$2,0)</f>
        <v>251</v>
      </c>
      <c r="BF105" s="105">
        <f t="shared" ref="BF105:BF154" si="252">ROUND(AS105/$AO$2*$BB$2,0)</f>
        <v>251</v>
      </c>
      <c r="BG105" s="105">
        <f t="shared" ref="BG105:BG154" si="253">ROUND(AT105/$AO$2*$BB$2,0)</f>
        <v>251</v>
      </c>
      <c r="BH105" s="105">
        <f t="shared" ref="BH105:BH154" si="254">ROUND(AU105/$AO$2*$BB$2,0)</f>
        <v>251</v>
      </c>
      <c r="BI105" s="105">
        <f t="shared" ref="BI105:BI154" si="255">ROUND(AV105/$AO$2*$BB$2,0)</f>
        <v>873</v>
      </c>
      <c r="BJ105" s="105">
        <f t="shared" ref="BJ105:BJ154" si="256">ROUND(AW105/$AO$2*$BB$2,0)</f>
        <v>376</v>
      </c>
      <c r="BK105" s="105">
        <f t="shared" ref="BK105:BK154" si="257">ROUND(AX105/$AO$2*$BB$2,0)</f>
        <v>749</v>
      </c>
      <c r="BL105" s="105">
        <f t="shared" ref="BL105:BL154" si="258">ROUND(AY105/$AO$2*$BB$2,0)</f>
        <v>499</v>
      </c>
      <c r="BM105" s="105">
        <f t="shared" ref="BM105:BM154" si="259">ROUND(AZ105/$AO$2*$BB$2,0)</f>
        <v>37369</v>
      </c>
      <c r="BO105" s="111">
        <v>101</v>
      </c>
      <c r="BP105" s="111">
        <f t="shared" si="193"/>
        <v>648</v>
      </c>
      <c r="BQ105" s="111">
        <f t="shared" si="194"/>
        <v>449</v>
      </c>
      <c r="BR105" s="111">
        <f t="shared" si="195"/>
        <v>321</v>
      </c>
      <c r="BS105" s="111">
        <f t="shared" si="196"/>
        <v>321</v>
      </c>
      <c r="BT105" s="111">
        <f t="shared" si="197"/>
        <v>321</v>
      </c>
      <c r="BU105" s="111">
        <f t="shared" si="198"/>
        <v>321</v>
      </c>
      <c r="BV105" s="111">
        <f t="shared" si="199"/>
        <v>1117</v>
      </c>
      <c r="BW105" s="111">
        <f t="shared" si="200"/>
        <v>481</v>
      </c>
      <c r="BX105" s="111">
        <f t="shared" si="201"/>
        <v>959</v>
      </c>
      <c r="BY105" s="111">
        <f t="shared" si="202"/>
        <v>639</v>
      </c>
      <c r="BZ105" s="111">
        <f t="shared" si="203"/>
        <v>47832</v>
      </c>
      <c r="CB105" s="117">
        <v>101</v>
      </c>
      <c r="CC105" s="117">
        <f t="shared" si="204"/>
        <v>851</v>
      </c>
      <c r="CD105" s="117">
        <f t="shared" si="205"/>
        <v>589</v>
      </c>
      <c r="CE105" s="117">
        <f t="shared" si="206"/>
        <v>421</v>
      </c>
      <c r="CF105" s="117">
        <f t="shared" si="207"/>
        <v>421</v>
      </c>
      <c r="CG105" s="117">
        <f t="shared" si="208"/>
        <v>421</v>
      </c>
      <c r="CH105" s="117">
        <f t="shared" si="209"/>
        <v>421</v>
      </c>
      <c r="CI105" s="117">
        <f t="shared" si="210"/>
        <v>1466</v>
      </c>
      <c r="CJ105" s="117">
        <f t="shared" si="211"/>
        <v>631</v>
      </c>
      <c r="CK105" s="117">
        <f t="shared" si="212"/>
        <v>1259</v>
      </c>
      <c r="CL105" s="117">
        <f t="shared" si="213"/>
        <v>839</v>
      </c>
      <c r="CM105" s="117">
        <f t="shared" si="214"/>
        <v>62780</v>
      </c>
    </row>
    <row r="106" ht="16.5" spans="1:91">
      <c r="A106" s="78">
        <v>102</v>
      </c>
      <c r="B106" s="78">
        <f t="shared" si="215"/>
        <v>204</v>
      </c>
      <c r="C106" s="86">
        <v>1.5</v>
      </c>
      <c r="D106" s="78">
        <f t="shared" si="116"/>
        <v>143</v>
      </c>
      <c r="E106" s="78">
        <f t="shared" si="117"/>
        <v>102</v>
      </c>
      <c r="F106" s="78">
        <f t="shared" si="118"/>
        <v>102</v>
      </c>
      <c r="G106" s="78">
        <f t="shared" si="119"/>
        <v>102</v>
      </c>
      <c r="H106" s="78">
        <f t="shared" si="120"/>
        <v>102</v>
      </c>
      <c r="I106" s="78">
        <f t="shared" si="121"/>
        <v>352</v>
      </c>
      <c r="J106" s="78">
        <f t="shared" si="122"/>
        <v>151</v>
      </c>
      <c r="K106" s="78">
        <f t="shared" si="123"/>
        <v>302</v>
      </c>
      <c r="L106" s="78">
        <f t="shared" si="124"/>
        <v>201</v>
      </c>
      <c r="M106" s="78">
        <f t="shared" si="125"/>
        <v>15096</v>
      </c>
      <c r="O106" s="87">
        <v>102</v>
      </c>
      <c r="P106" s="87">
        <f t="shared" si="216"/>
        <v>255</v>
      </c>
      <c r="Q106" s="87">
        <f t="shared" si="217"/>
        <v>179</v>
      </c>
      <c r="R106" s="87">
        <f t="shared" si="218"/>
        <v>128</v>
      </c>
      <c r="S106" s="87">
        <f t="shared" si="219"/>
        <v>128</v>
      </c>
      <c r="T106" s="87">
        <f t="shared" si="220"/>
        <v>128</v>
      </c>
      <c r="U106" s="87">
        <f t="shared" si="221"/>
        <v>128</v>
      </c>
      <c r="V106" s="87">
        <f t="shared" si="222"/>
        <v>440</v>
      </c>
      <c r="W106" s="87">
        <f t="shared" si="223"/>
        <v>189</v>
      </c>
      <c r="X106" s="87">
        <f t="shared" si="224"/>
        <v>378</v>
      </c>
      <c r="Y106" s="87">
        <f t="shared" si="225"/>
        <v>251</v>
      </c>
      <c r="Z106" s="87">
        <f t="shared" si="226"/>
        <v>18870</v>
      </c>
      <c r="AB106" s="93">
        <v>102</v>
      </c>
      <c r="AC106" s="93">
        <f t="shared" si="227"/>
        <v>316</v>
      </c>
      <c r="AD106" s="93">
        <f t="shared" si="228"/>
        <v>222</v>
      </c>
      <c r="AE106" s="93">
        <f t="shared" si="229"/>
        <v>159</v>
      </c>
      <c r="AF106" s="93">
        <f t="shared" si="230"/>
        <v>159</v>
      </c>
      <c r="AG106" s="93">
        <f t="shared" si="231"/>
        <v>159</v>
      </c>
      <c r="AH106" s="93">
        <f t="shared" si="232"/>
        <v>159</v>
      </c>
      <c r="AI106" s="93">
        <f t="shared" si="233"/>
        <v>546</v>
      </c>
      <c r="AJ106" s="93">
        <f t="shared" si="234"/>
        <v>234</v>
      </c>
      <c r="AK106" s="93">
        <f t="shared" si="235"/>
        <v>469</v>
      </c>
      <c r="AL106" s="93">
        <f t="shared" si="236"/>
        <v>311</v>
      </c>
      <c r="AM106" s="93">
        <f t="shared" si="237"/>
        <v>23399</v>
      </c>
      <c r="AO106" s="99">
        <v>102</v>
      </c>
      <c r="AP106" s="99">
        <f t="shared" si="238"/>
        <v>398</v>
      </c>
      <c r="AQ106" s="99">
        <f t="shared" si="239"/>
        <v>279</v>
      </c>
      <c r="AR106" s="99">
        <f t="shared" si="240"/>
        <v>200</v>
      </c>
      <c r="AS106" s="99">
        <f t="shared" si="241"/>
        <v>200</v>
      </c>
      <c r="AT106" s="99">
        <f t="shared" si="242"/>
        <v>200</v>
      </c>
      <c r="AU106" s="99">
        <f t="shared" si="243"/>
        <v>200</v>
      </c>
      <c r="AV106" s="99">
        <f t="shared" si="244"/>
        <v>687</v>
      </c>
      <c r="AW106" s="99">
        <f t="shared" si="245"/>
        <v>294</v>
      </c>
      <c r="AX106" s="99">
        <f t="shared" si="246"/>
        <v>590</v>
      </c>
      <c r="AY106" s="99">
        <f t="shared" si="247"/>
        <v>391</v>
      </c>
      <c r="AZ106" s="99">
        <f t="shared" si="248"/>
        <v>29437</v>
      </c>
      <c r="BB106" s="105">
        <v>102</v>
      </c>
      <c r="BC106" s="105">
        <f t="shared" si="249"/>
        <v>510</v>
      </c>
      <c r="BD106" s="105">
        <f t="shared" si="250"/>
        <v>358</v>
      </c>
      <c r="BE106" s="105">
        <f t="shared" si="251"/>
        <v>256</v>
      </c>
      <c r="BF106" s="105">
        <f t="shared" si="252"/>
        <v>256</v>
      </c>
      <c r="BG106" s="105">
        <f t="shared" si="253"/>
        <v>256</v>
      </c>
      <c r="BH106" s="105">
        <f t="shared" si="254"/>
        <v>256</v>
      </c>
      <c r="BI106" s="105">
        <f t="shared" si="255"/>
        <v>881</v>
      </c>
      <c r="BJ106" s="105">
        <f t="shared" si="256"/>
        <v>377</v>
      </c>
      <c r="BK106" s="105">
        <f t="shared" si="257"/>
        <v>756</v>
      </c>
      <c r="BL106" s="105">
        <f t="shared" si="258"/>
        <v>501</v>
      </c>
      <c r="BM106" s="105">
        <f t="shared" si="259"/>
        <v>37740</v>
      </c>
      <c r="BO106" s="111">
        <v>102</v>
      </c>
      <c r="BP106" s="111">
        <f t="shared" si="193"/>
        <v>653</v>
      </c>
      <c r="BQ106" s="111">
        <f t="shared" si="194"/>
        <v>458</v>
      </c>
      <c r="BR106" s="111">
        <f t="shared" si="195"/>
        <v>328</v>
      </c>
      <c r="BS106" s="111">
        <f t="shared" si="196"/>
        <v>328</v>
      </c>
      <c r="BT106" s="111">
        <f t="shared" si="197"/>
        <v>328</v>
      </c>
      <c r="BU106" s="111">
        <f t="shared" si="198"/>
        <v>328</v>
      </c>
      <c r="BV106" s="111">
        <f t="shared" si="199"/>
        <v>1128</v>
      </c>
      <c r="BW106" s="111">
        <f t="shared" si="200"/>
        <v>483</v>
      </c>
      <c r="BX106" s="111">
        <f t="shared" si="201"/>
        <v>968</v>
      </c>
      <c r="BY106" s="111">
        <f t="shared" si="202"/>
        <v>641</v>
      </c>
      <c r="BZ106" s="111">
        <f t="shared" si="203"/>
        <v>48307</v>
      </c>
      <c r="CB106" s="117">
        <v>102</v>
      </c>
      <c r="CC106" s="117">
        <f t="shared" si="204"/>
        <v>857</v>
      </c>
      <c r="CD106" s="117">
        <f t="shared" si="205"/>
        <v>601</v>
      </c>
      <c r="CE106" s="117">
        <f t="shared" si="206"/>
        <v>431</v>
      </c>
      <c r="CF106" s="117">
        <f t="shared" si="207"/>
        <v>431</v>
      </c>
      <c r="CG106" s="117">
        <f t="shared" si="208"/>
        <v>431</v>
      </c>
      <c r="CH106" s="117">
        <f t="shared" si="209"/>
        <v>431</v>
      </c>
      <c r="CI106" s="117">
        <f t="shared" si="210"/>
        <v>1481</v>
      </c>
      <c r="CJ106" s="117">
        <f t="shared" si="211"/>
        <v>634</v>
      </c>
      <c r="CK106" s="117">
        <f t="shared" si="212"/>
        <v>1271</v>
      </c>
      <c r="CL106" s="117">
        <f t="shared" si="213"/>
        <v>841</v>
      </c>
      <c r="CM106" s="117">
        <f t="shared" si="214"/>
        <v>63403</v>
      </c>
    </row>
    <row r="107" ht="16.5" spans="1:91">
      <c r="A107" s="78">
        <v>103</v>
      </c>
      <c r="B107" s="78">
        <f t="shared" si="215"/>
        <v>206</v>
      </c>
      <c r="C107" s="86">
        <v>1.5</v>
      </c>
      <c r="D107" s="78">
        <f t="shared" si="116"/>
        <v>144</v>
      </c>
      <c r="E107" s="78">
        <f t="shared" si="117"/>
        <v>103</v>
      </c>
      <c r="F107" s="78">
        <f t="shared" si="118"/>
        <v>103</v>
      </c>
      <c r="G107" s="78">
        <f t="shared" si="119"/>
        <v>103</v>
      </c>
      <c r="H107" s="78">
        <f t="shared" si="120"/>
        <v>103</v>
      </c>
      <c r="I107" s="78">
        <f t="shared" si="121"/>
        <v>356</v>
      </c>
      <c r="J107" s="78">
        <f t="shared" si="122"/>
        <v>153</v>
      </c>
      <c r="K107" s="78">
        <f t="shared" si="123"/>
        <v>305</v>
      </c>
      <c r="L107" s="78">
        <f t="shared" si="124"/>
        <v>203</v>
      </c>
      <c r="M107" s="78">
        <f t="shared" si="125"/>
        <v>15244</v>
      </c>
      <c r="O107" s="87">
        <v>103</v>
      </c>
      <c r="P107" s="87">
        <f t="shared" si="216"/>
        <v>258</v>
      </c>
      <c r="Q107" s="87">
        <f t="shared" si="217"/>
        <v>180</v>
      </c>
      <c r="R107" s="87">
        <f t="shared" si="218"/>
        <v>129</v>
      </c>
      <c r="S107" s="87">
        <f t="shared" si="219"/>
        <v>129</v>
      </c>
      <c r="T107" s="87">
        <f t="shared" si="220"/>
        <v>129</v>
      </c>
      <c r="U107" s="87">
        <f t="shared" si="221"/>
        <v>129</v>
      </c>
      <c r="V107" s="87">
        <f t="shared" si="222"/>
        <v>445</v>
      </c>
      <c r="W107" s="87">
        <f t="shared" si="223"/>
        <v>191</v>
      </c>
      <c r="X107" s="87">
        <f t="shared" si="224"/>
        <v>381</v>
      </c>
      <c r="Y107" s="87">
        <f t="shared" si="225"/>
        <v>254</v>
      </c>
      <c r="Z107" s="87">
        <f t="shared" si="226"/>
        <v>19055</v>
      </c>
      <c r="AB107" s="93">
        <v>103</v>
      </c>
      <c r="AC107" s="93">
        <f t="shared" si="227"/>
        <v>320</v>
      </c>
      <c r="AD107" s="93">
        <f t="shared" si="228"/>
        <v>223</v>
      </c>
      <c r="AE107" s="93">
        <f t="shared" si="229"/>
        <v>160</v>
      </c>
      <c r="AF107" s="93">
        <f t="shared" si="230"/>
        <v>160</v>
      </c>
      <c r="AG107" s="93">
        <f t="shared" si="231"/>
        <v>160</v>
      </c>
      <c r="AH107" s="93">
        <f t="shared" si="232"/>
        <v>160</v>
      </c>
      <c r="AI107" s="93">
        <f t="shared" si="233"/>
        <v>552</v>
      </c>
      <c r="AJ107" s="93">
        <f t="shared" si="234"/>
        <v>237</v>
      </c>
      <c r="AK107" s="93">
        <f t="shared" si="235"/>
        <v>472</v>
      </c>
      <c r="AL107" s="93">
        <f t="shared" si="236"/>
        <v>315</v>
      </c>
      <c r="AM107" s="93">
        <f t="shared" si="237"/>
        <v>23628</v>
      </c>
      <c r="AO107" s="99">
        <v>103</v>
      </c>
      <c r="AP107" s="99">
        <f t="shared" si="238"/>
        <v>403</v>
      </c>
      <c r="AQ107" s="99">
        <f t="shared" si="239"/>
        <v>281</v>
      </c>
      <c r="AR107" s="99">
        <f t="shared" si="240"/>
        <v>201</v>
      </c>
      <c r="AS107" s="99">
        <f t="shared" si="241"/>
        <v>201</v>
      </c>
      <c r="AT107" s="99">
        <f t="shared" si="242"/>
        <v>201</v>
      </c>
      <c r="AU107" s="99">
        <f t="shared" si="243"/>
        <v>201</v>
      </c>
      <c r="AV107" s="99">
        <f t="shared" si="244"/>
        <v>694</v>
      </c>
      <c r="AW107" s="99">
        <f t="shared" si="245"/>
        <v>298</v>
      </c>
      <c r="AX107" s="99">
        <f t="shared" si="246"/>
        <v>594</v>
      </c>
      <c r="AY107" s="99">
        <f t="shared" si="247"/>
        <v>396</v>
      </c>
      <c r="AZ107" s="99">
        <f t="shared" si="248"/>
        <v>29726</v>
      </c>
      <c r="BB107" s="105">
        <v>103</v>
      </c>
      <c r="BC107" s="105">
        <f t="shared" si="249"/>
        <v>517</v>
      </c>
      <c r="BD107" s="105">
        <f t="shared" si="250"/>
        <v>360</v>
      </c>
      <c r="BE107" s="105">
        <f t="shared" si="251"/>
        <v>258</v>
      </c>
      <c r="BF107" s="105">
        <f t="shared" si="252"/>
        <v>258</v>
      </c>
      <c r="BG107" s="105">
        <f t="shared" si="253"/>
        <v>258</v>
      </c>
      <c r="BH107" s="105">
        <f t="shared" si="254"/>
        <v>258</v>
      </c>
      <c r="BI107" s="105">
        <f t="shared" si="255"/>
        <v>890</v>
      </c>
      <c r="BJ107" s="105">
        <f t="shared" si="256"/>
        <v>382</v>
      </c>
      <c r="BK107" s="105">
        <f t="shared" si="257"/>
        <v>762</v>
      </c>
      <c r="BL107" s="105">
        <f t="shared" si="258"/>
        <v>508</v>
      </c>
      <c r="BM107" s="105">
        <f t="shared" si="259"/>
        <v>38110</v>
      </c>
      <c r="BO107" s="111">
        <v>103</v>
      </c>
      <c r="BP107" s="111">
        <f t="shared" si="193"/>
        <v>662</v>
      </c>
      <c r="BQ107" s="111">
        <f t="shared" si="194"/>
        <v>461</v>
      </c>
      <c r="BR107" s="111">
        <f t="shared" si="195"/>
        <v>330</v>
      </c>
      <c r="BS107" s="111">
        <f t="shared" si="196"/>
        <v>330</v>
      </c>
      <c r="BT107" s="111">
        <f t="shared" si="197"/>
        <v>330</v>
      </c>
      <c r="BU107" s="111">
        <f t="shared" si="198"/>
        <v>330</v>
      </c>
      <c r="BV107" s="111">
        <f t="shared" si="199"/>
        <v>1139</v>
      </c>
      <c r="BW107" s="111">
        <f t="shared" si="200"/>
        <v>489</v>
      </c>
      <c r="BX107" s="111">
        <f t="shared" si="201"/>
        <v>975</v>
      </c>
      <c r="BY107" s="111">
        <f t="shared" si="202"/>
        <v>650</v>
      </c>
      <c r="BZ107" s="111">
        <f t="shared" si="203"/>
        <v>48781</v>
      </c>
      <c r="CB107" s="117">
        <v>103</v>
      </c>
      <c r="CC107" s="117">
        <f t="shared" si="204"/>
        <v>869</v>
      </c>
      <c r="CD107" s="117">
        <f t="shared" si="205"/>
        <v>605</v>
      </c>
      <c r="CE107" s="117">
        <f t="shared" si="206"/>
        <v>433</v>
      </c>
      <c r="CF107" s="117">
        <f t="shared" si="207"/>
        <v>433</v>
      </c>
      <c r="CG107" s="117">
        <f t="shared" si="208"/>
        <v>433</v>
      </c>
      <c r="CH107" s="117">
        <f t="shared" si="209"/>
        <v>433</v>
      </c>
      <c r="CI107" s="117">
        <f t="shared" si="210"/>
        <v>1495</v>
      </c>
      <c r="CJ107" s="117">
        <f t="shared" si="211"/>
        <v>642</v>
      </c>
      <c r="CK107" s="117">
        <f t="shared" si="212"/>
        <v>1280</v>
      </c>
      <c r="CL107" s="117">
        <f t="shared" si="213"/>
        <v>853</v>
      </c>
      <c r="CM107" s="117">
        <f t="shared" si="214"/>
        <v>64025</v>
      </c>
    </row>
    <row r="108" ht="16.5" spans="1:91">
      <c r="A108" s="78">
        <v>104</v>
      </c>
      <c r="B108" s="78">
        <f t="shared" si="215"/>
        <v>208</v>
      </c>
      <c r="C108" s="86">
        <v>1.5</v>
      </c>
      <c r="D108" s="78">
        <f t="shared" si="116"/>
        <v>146</v>
      </c>
      <c r="E108" s="78">
        <f t="shared" si="117"/>
        <v>104</v>
      </c>
      <c r="F108" s="78">
        <f t="shared" si="118"/>
        <v>104</v>
      </c>
      <c r="G108" s="78">
        <f t="shared" si="119"/>
        <v>104</v>
      </c>
      <c r="H108" s="78">
        <f t="shared" si="120"/>
        <v>104</v>
      </c>
      <c r="I108" s="78">
        <f t="shared" si="121"/>
        <v>359</v>
      </c>
      <c r="J108" s="78">
        <f t="shared" si="122"/>
        <v>154</v>
      </c>
      <c r="K108" s="78">
        <f t="shared" si="123"/>
        <v>308</v>
      </c>
      <c r="L108" s="78">
        <f t="shared" si="124"/>
        <v>205</v>
      </c>
      <c r="M108" s="78">
        <f t="shared" si="125"/>
        <v>15392</v>
      </c>
      <c r="O108" s="87">
        <v>104</v>
      </c>
      <c r="P108" s="87">
        <f t="shared" si="216"/>
        <v>260</v>
      </c>
      <c r="Q108" s="87">
        <f t="shared" si="217"/>
        <v>183</v>
      </c>
      <c r="R108" s="87">
        <f t="shared" si="218"/>
        <v>130</v>
      </c>
      <c r="S108" s="87">
        <f t="shared" si="219"/>
        <v>130</v>
      </c>
      <c r="T108" s="87">
        <f t="shared" si="220"/>
        <v>130</v>
      </c>
      <c r="U108" s="87">
        <f t="shared" si="221"/>
        <v>130</v>
      </c>
      <c r="V108" s="87">
        <f t="shared" si="222"/>
        <v>449</v>
      </c>
      <c r="W108" s="87">
        <f t="shared" si="223"/>
        <v>193</v>
      </c>
      <c r="X108" s="87">
        <f t="shared" si="224"/>
        <v>385</v>
      </c>
      <c r="Y108" s="87">
        <f t="shared" si="225"/>
        <v>256</v>
      </c>
      <c r="Z108" s="87">
        <f t="shared" si="226"/>
        <v>19240</v>
      </c>
      <c r="AB108" s="93">
        <v>104</v>
      </c>
      <c r="AC108" s="93">
        <f t="shared" si="227"/>
        <v>322</v>
      </c>
      <c r="AD108" s="93">
        <f t="shared" si="228"/>
        <v>227</v>
      </c>
      <c r="AE108" s="93">
        <f t="shared" si="229"/>
        <v>161</v>
      </c>
      <c r="AF108" s="93">
        <f t="shared" si="230"/>
        <v>161</v>
      </c>
      <c r="AG108" s="93">
        <f t="shared" si="231"/>
        <v>161</v>
      </c>
      <c r="AH108" s="93">
        <f t="shared" si="232"/>
        <v>161</v>
      </c>
      <c r="AI108" s="93">
        <f t="shared" si="233"/>
        <v>557</v>
      </c>
      <c r="AJ108" s="93">
        <f t="shared" si="234"/>
        <v>239</v>
      </c>
      <c r="AK108" s="93">
        <f t="shared" si="235"/>
        <v>477</v>
      </c>
      <c r="AL108" s="93">
        <f t="shared" si="236"/>
        <v>317</v>
      </c>
      <c r="AM108" s="93">
        <f t="shared" si="237"/>
        <v>23858</v>
      </c>
      <c r="AO108" s="99">
        <v>104</v>
      </c>
      <c r="AP108" s="99">
        <f t="shared" si="238"/>
        <v>405</v>
      </c>
      <c r="AQ108" s="99">
        <f t="shared" si="239"/>
        <v>286</v>
      </c>
      <c r="AR108" s="99">
        <f t="shared" si="240"/>
        <v>203</v>
      </c>
      <c r="AS108" s="99">
        <f t="shared" si="241"/>
        <v>203</v>
      </c>
      <c r="AT108" s="99">
        <f t="shared" si="242"/>
        <v>203</v>
      </c>
      <c r="AU108" s="99">
        <f t="shared" si="243"/>
        <v>203</v>
      </c>
      <c r="AV108" s="99">
        <f t="shared" si="244"/>
        <v>701</v>
      </c>
      <c r="AW108" s="99">
        <f t="shared" si="245"/>
        <v>301</v>
      </c>
      <c r="AX108" s="99">
        <f t="shared" si="246"/>
        <v>600</v>
      </c>
      <c r="AY108" s="99">
        <f t="shared" si="247"/>
        <v>399</v>
      </c>
      <c r="AZ108" s="99">
        <f t="shared" si="248"/>
        <v>30015</v>
      </c>
      <c r="BB108" s="105">
        <v>104</v>
      </c>
      <c r="BC108" s="105">
        <f t="shared" si="249"/>
        <v>519</v>
      </c>
      <c r="BD108" s="105">
        <f t="shared" si="250"/>
        <v>367</v>
      </c>
      <c r="BE108" s="105">
        <f t="shared" si="251"/>
        <v>260</v>
      </c>
      <c r="BF108" s="105">
        <f t="shared" si="252"/>
        <v>260</v>
      </c>
      <c r="BG108" s="105">
        <f t="shared" si="253"/>
        <v>260</v>
      </c>
      <c r="BH108" s="105">
        <f t="shared" si="254"/>
        <v>260</v>
      </c>
      <c r="BI108" s="105">
        <f t="shared" si="255"/>
        <v>899</v>
      </c>
      <c r="BJ108" s="105">
        <f t="shared" si="256"/>
        <v>386</v>
      </c>
      <c r="BK108" s="105">
        <f t="shared" si="257"/>
        <v>769</v>
      </c>
      <c r="BL108" s="105">
        <f t="shared" si="258"/>
        <v>512</v>
      </c>
      <c r="BM108" s="105">
        <f t="shared" si="259"/>
        <v>38481</v>
      </c>
      <c r="BO108" s="111">
        <v>104</v>
      </c>
      <c r="BP108" s="111">
        <f t="shared" si="193"/>
        <v>664</v>
      </c>
      <c r="BQ108" s="111">
        <f t="shared" si="194"/>
        <v>470</v>
      </c>
      <c r="BR108" s="111">
        <f t="shared" si="195"/>
        <v>333</v>
      </c>
      <c r="BS108" s="111">
        <f t="shared" si="196"/>
        <v>333</v>
      </c>
      <c r="BT108" s="111">
        <f t="shared" si="197"/>
        <v>333</v>
      </c>
      <c r="BU108" s="111">
        <f t="shared" si="198"/>
        <v>333</v>
      </c>
      <c r="BV108" s="111">
        <f t="shared" si="199"/>
        <v>1151</v>
      </c>
      <c r="BW108" s="111">
        <f t="shared" si="200"/>
        <v>494</v>
      </c>
      <c r="BX108" s="111">
        <f t="shared" si="201"/>
        <v>984</v>
      </c>
      <c r="BY108" s="111">
        <f t="shared" si="202"/>
        <v>655</v>
      </c>
      <c r="BZ108" s="111">
        <f t="shared" si="203"/>
        <v>49256</v>
      </c>
      <c r="CB108" s="117">
        <v>104</v>
      </c>
      <c r="CC108" s="117">
        <f t="shared" si="204"/>
        <v>872</v>
      </c>
      <c r="CD108" s="117">
        <f t="shared" si="205"/>
        <v>617</v>
      </c>
      <c r="CE108" s="117">
        <f t="shared" si="206"/>
        <v>437</v>
      </c>
      <c r="CF108" s="117">
        <f t="shared" si="207"/>
        <v>437</v>
      </c>
      <c r="CG108" s="117">
        <f t="shared" si="208"/>
        <v>437</v>
      </c>
      <c r="CH108" s="117">
        <f t="shared" si="209"/>
        <v>437</v>
      </c>
      <c r="CI108" s="117">
        <f t="shared" si="210"/>
        <v>1511</v>
      </c>
      <c r="CJ108" s="117">
        <f t="shared" si="211"/>
        <v>648</v>
      </c>
      <c r="CK108" s="117">
        <f t="shared" si="212"/>
        <v>1292</v>
      </c>
      <c r="CL108" s="117">
        <f t="shared" si="213"/>
        <v>860</v>
      </c>
      <c r="CM108" s="117">
        <f t="shared" si="214"/>
        <v>64649</v>
      </c>
    </row>
    <row r="109" ht="16.5" spans="1:91">
      <c r="A109" s="78">
        <v>105</v>
      </c>
      <c r="B109" s="78">
        <f t="shared" si="215"/>
        <v>210</v>
      </c>
      <c r="C109" s="86">
        <v>1.5</v>
      </c>
      <c r="D109" s="78">
        <f t="shared" si="116"/>
        <v>147</v>
      </c>
      <c r="E109" s="78">
        <f t="shared" si="117"/>
        <v>105</v>
      </c>
      <c r="F109" s="78">
        <f t="shared" si="118"/>
        <v>105</v>
      </c>
      <c r="G109" s="78">
        <f t="shared" si="119"/>
        <v>105</v>
      </c>
      <c r="H109" s="78">
        <f t="shared" si="120"/>
        <v>105</v>
      </c>
      <c r="I109" s="78">
        <f t="shared" si="121"/>
        <v>363</v>
      </c>
      <c r="J109" s="78">
        <f t="shared" si="122"/>
        <v>156</v>
      </c>
      <c r="K109" s="78">
        <f t="shared" si="123"/>
        <v>311</v>
      </c>
      <c r="L109" s="78">
        <f t="shared" si="124"/>
        <v>207</v>
      </c>
      <c r="M109" s="78">
        <f t="shared" si="125"/>
        <v>15540</v>
      </c>
      <c r="O109" s="87">
        <v>105</v>
      </c>
      <c r="P109" s="87">
        <f t="shared" si="216"/>
        <v>263</v>
      </c>
      <c r="Q109" s="87">
        <f t="shared" si="217"/>
        <v>184</v>
      </c>
      <c r="R109" s="87">
        <f t="shared" si="218"/>
        <v>131</v>
      </c>
      <c r="S109" s="87">
        <f t="shared" si="219"/>
        <v>131</v>
      </c>
      <c r="T109" s="87">
        <f t="shared" si="220"/>
        <v>131</v>
      </c>
      <c r="U109" s="87">
        <f t="shared" si="221"/>
        <v>131</v>
      </c>
      <c r="V109" s="87">
        <f t="shared" si="222"/>
        <v>454</v>
      </c>
      <c r="W109" s="87">
        <f t="shared" si="223"/>
        <v>195</v>
      </c>
      <c r="X109" s="87">
        <f t="shared" si="224"/>
        <v>389</v>
      </c>
      <c r="Y109" s="87">
        <f t="shared" si="225"/>
        <v>259</v>
      </c>
      <c r="Z109" s="87">
        <f t="shared" si="226"/>
        <v>19425</v>
      </c>
      <c r="AB109" s="93">
        <v>105</v>
      </c>
      <c r="AC109" s="93">
        <f t="shared" si="227"/>
        <v>326</v>
      </c>
      <c r="AD109" s="93">
        <f t="shared" si="228"/>
        <v>228</v>
      </c>
      <c r="AE109" s="93">
        <f t="shared" si="229"/>
        <v>162</v>
      </c>
      <c r="AF109" s="93">
        <f t="shared" si="230"/>
        <v>162</v>
      </c>
      <c r="AG109" s="93">
        <f t="shared" si="231"/>
        <v>162</v>
      </c>
      <c r="AH109" s="93">
        <f t="shared" si="232"/>
        <v>162</v>
      </c>
      <c r="AI109" s="93">
        <f t="shared" si="233"/>
        <v>563</v>
      </c>
      <c r="AJ109" s="93">
        <f t="shared" si="234"/>
        <v>242</v>
      </c>
      <c r="AK109" s="93">
        <f t="shared" si="235"/>
        <v>482</v>
      </c>
      <c r="AL109" s="93">
        <f t="shared" si="236"/>
        <v>321</v>
      </c>
      <c r="AM109" s="93">
        <f t="shared" si="237"/>
        <v>24087</v>
      </c>
      <c r="AO109" s="99">
        <v>105</v>
      </c>
      <c r="AP109" s="99">
        <f t="shared" si="238"/>
        <v>410</v>
      </c>
      <c r="AQ109" s="99">
        <f t="shared" si="239"/>
        <v>287</v>
      </c>
      <c r="AR109" s="99">
        <f t="shared" si="240"/>
        <v>204</v>
      </c>
      <c r="AS109" s="99">
        <f t="shared" si="241"/>
        <v>204</v>
      </c>
      <c r="AT109" s="99">
        <f t="shared" si="242"/>
        <v>204</v>
      </c>
      <c r="AU109" s="99">
        <f t="shared" si="243"/>
        <v>204</v>
      </c>
      <c r="AV109" s="99">
        <f t="shared" si="244"/>
        <v>708</v>
      </c>
      <c r="AW109" s="99">
        <f t="shared" si="245"/>
        <v>304</v>
      </c>
      <c r="AX109" s="99">
        <f t="shared" si="246"/>
        <v>606</v>
      </c>
      <c r="AY109" s="99">
        <f t="shared" si="247"/>
        <v>404</v>
      </c>
      <c r="AZ109" s="99">
        <f t="shared" si="248"/>
        <v>30303</v>
      </c>
      <c r="BB109" s="105">
        <v>105</v>
      </c>
      <c r="BC109" s="105">
        <f t="shared" si="249"/>
        <v>526</v>
      </c>
      <c r="BD109" s="105">
        <f t="shared" si="250"/>
        <v>368</v>
      </c>
      <c r="BE109" s="105">
        <f t="shared" si="251"/>
        <v>262</v>
      </c>
      <c r="BF109" s="105">
        <f t="shared" si="252"/>
        <v>262</v>
      </c>
      <c r="BG109" s="105">
        <f t="shared" si="253"/>
        <v>262</v>
      </c>
      <c r="BH109" s="105">
        <f t="shared" si="254"/>
        <v>262</v>
      </c>
      <c r="BI109" s="105">
        <f t="shared" si="255"/>
        <v>908</v>
      </c>
      <c r="BJ109" s="105">
        <f t="shared" si="256"/>
        <v>390</v>
      </c>
      <c r="BK109" s="105">
        <f t="shared" si="257"/>
        <v>777</v>
      </c>
      <c r="BL109" s="105">
        <f t="shared" si="258"/>
        <v>518</v>
      </c>
      <c r="BM109" s="105">
        <f t="shared" si="259"/>
        <v>38850</v>
      </c>
      <c r="BO109" s="111">
        <v>105</v>
      </c>
      <c r="BP109" s="111">
        <f t="shared" si="193"/>
        <v>673</v>
      </c>
      <c r="BQ109" s="111">
        <f t="shared" si="194"/>
        <v>471</v>
      </c>
      <c r="BR109" s="111">
        <f t="shared" si="195"/>
        <v>335</v>
      </c>
      <c r="BS109" s="111">
        <f t="shared" si="196"/>
        <v>335</v>
      </c>
      <c r="BT109" s="111">
        <f t="shared" si="197"/>
        <v>335</v>
      </c>
      <c r="BU109" s="111">
        <f t="shared" si="198"/>
        <v>335</v>
      </c>
      <c r="BV109" s="111">
        <f t="shared" si="199"/>
        <v>1162</v>
      </c>
      <c r="BW109" s="111">
        <f t="shared" si="200"/>
        <v>499</v>
      </c>
      <c r="BX109" s="111">
        <f t="shared" si="201"/>
        <v>995</v>
      </c>
      <c r="BY109" s="111">
        <f t="shared" si="202"/>
        <v>663</v>
      </c>
      <c r="BZ109" s="111">
        <f t="shared" si="203"/>
        <v>49728</v>
      </c>
      <c r="CB109" s="117">
        <v>105</v>
      </c>
      <c r="CC109" s="117">
        <f t="shared" si="204"/>
        <v>883</v>
      </c>
      <c r="CD109" s="117">
        <f t="shared" si="205"/>
        <v>618</v>
      </c>
      <c r="CE109" s="117">
        <f t="shared" si="206"/>
        <v>440</v>
      </c>
      <c r="CF109" s="117">
        <f t="shared" si="207"/>
        <v>440</v>
      </c>
      <c r="CG109" s="117">
        <f t="shared" si="208"/>
        <v>440</v>
      </c>
      <c r="CH109" s="117">
        <f t="shared" si="209"/>
        <v>440</v>
      </c>
      <c r="CI109" s="117">
        <f t="shared" si="210"/>
        <v>1525</v>
      </c>
      <c r="CJ109" s="117">
        <f t="shared" si="211"/>
        <v>655</v>
      </c>
      <c r="CK109" s="117">
        <f t="shared" si="212"/>
        <v>1306</v>
      </c>
      <c r="CL109" s="117">
        <f t="shared" si="213"/>
        <v>870</v>
      </c>
      <c r="CM109" s="117">
        <f t="shared" si="214"/>
        <v>65268</v>
      </c>
    </row>
    <row r="110" ht="16.5" spans="1:91">
      <c r="A110" s="78">
        <v>106</v>
      </c>
      <c r="B110" s="78">
        <f t="shared" si="215"/>
        <v>212</v>
      </c>
      <c r="C110" s="86">
        <v>1.5</v>
      </c>
      <c r="D110" s="78">
        <f t="shared" si="116"/>
        <v>148</v>
      </c>
      <c r="E110" s="78">
        <f t="shared" si="117"/>
        <v>106</v>
      </c>
      <c r="F110" s="78">
        <f t="shared" si="118"/>
        <v>106</v>
      </c>
      <c r="G110" s="78">
        <f t="shared" si="119"/>
        <v>106</v>
      </c>
      <c r="H110" s="78">
        <f t="shared" si="120"/>
        <v>106</v>
      </c>
      <c r="I110" s="78">
        <f t="shared" si="121"/>
        <v>366</v>
      </c>
      <c r="J110" s="78">
        <f t="shared" si="122"/>
        <v>157</v>
      </c>
      <c r="K110" s="78">
        <f t="shared" si="123"/>
        <v>314</v>
      </c>
      <c r="L110" s="78">
        <f t="shared" si="124"/>
        <v>209</v>
      </c>
      <c r="M110" s="78">
        <f t="shared" si="125"/>
        <v>15688</v>
      </c>
      <c r="O110" s="87">
        <v>106</v>
      </c>
      <c r="P110" s="87">
        <f t="shared" si="216"/>
        <v>265</v>
      </c>
      <c r="Q110" s="87">
        <f t="shared" si="217"/>
        <v>185</v>
      </c>
      <c r="R110" s="87">
        <f t="shared" si="218"/>
        <v>133</v>
      </c>
      <c r="S110" s="87">
        <f t="shared" si="219"/>
        <v>133</v>
      </c>
      <c r="T110" s="87">
        <f t="shared" si="220"/>
        <v>133</v>
      </c>
      <c r="U110" s="87">
        <f t="shared" si="221"/>
        <v>133</v>
      </c>
      <c r="V110" s="87">
        <f t="shared" si="222"/>
        <v>458</v>
      </c>
      <c r="W110" s="87">
        <f t="shared" si="223"/>
        <v>196</v>
      </c>
      <c r="X110" s="87">
        <f t="shared" si="224"/>
        <v>393</v>
      </c>
      <c r="Y110" s="87">
        <f t="shared" si="225"/>
        <v>261</v>
      </c>
      <c r="Z110" s="87">
        <f t="shared" si="226"/>
        <v>19610</v>
      </c>
      <c r="AB110" s="93">
        <v>106</v>
      </c>
      <c r="AC110" s="93">
        <f t="shared" si="227"/>
        <v>329</v>
      </c>
      <c r="AD110" s="93">
        <f t="shared" si="228"/>
        <v>229</v>
      </c>
      <c r="AE110" s="93">
        <f t="shared" si="229"/>
        <v>165</v>
      </c>
      <c r="AF110" s="93">
        <f t="shared" si="230"/>
        <v>165</v>
      </c>
      <c r="AG110" s="93">
        <f t="shared" si="231"/>
        <v>165</v>
      </c>
      <c r="AH110" s="93">
        <f t="shared" si="232"/>
        <v>165</v>
      </c>
      <c r="AI110" s="93">
        <f t="shared" si="233"/>
        <v>568</v>
      </c>
      <c r="AJ110" s="93">
        <f t="shared" si="234"/>
        <v>243</v>
      </c>
      <c r="AK110" s="93">
        <f t="shared" si="235"/>
        <v>487</v>
      </c>
      <c r="AL110" s="93">
        <f t="shared" si="236"/>
        <v>324</v>
      </c>
      <c r="AM110" s="93">
        <f t="shared" si="237"/>
        <v>24316</v>
      </c>
      <c r="AO110" s="99">
        <v>106</v>
      </c>
      <c r="AP110" s="99">
        <f t="shared" si="238"/>
        <v>414</v>
      </c>
      <c r="AQ110" s="99">
        <f t="shared" si="239"/>
        <v>288</v>
      </c>
      <c r="AR110" s="99">
        <f t="shared" si="240"/>
        <v>208</v>
      </c>
      <c r="AS110" s="99">
        <f t="shared" si="241"/>
        <v>208</v>
      </c>
      <c r="AT110" s="99">
        <f t="shared" si="242"/>
        <v>208</v>
      </c>
      <c r="AU110" s="99">
        <f t="shared" si="243"/>
        <v>208</v>
      </c>
      <c r="AV110" s="99">
        <f t="shared" si="244"/>
        <v>715</v>
      </c>
      <c r="AW110" s="99">
        <f t="shared" si="245"/>
        <v>306</v>
      </c>
      <c r="AX110" s="99">
        <f t="shared" si="246"/>
        <v>613</v>
      </c>
      <c r="AY110" s="99">
        <f t="shared" si="247"/>
        <v>408</v>
      </c>
      <c r="AZ110" s="99">
        <f t="shared" si="248"/>
        <v>30591</v>
      </c>
      <c r="BB110" s="105">
        <v>106</v>
      </c>
      <c r="BC110" s="105">
        <f t="shared" si="249"/>
        <v>531</v>
      </c>
      <c r="BD110" s="105">
        <f t="shared" si="250"/>
        <v>369</v>
      </c>
      <c r="BE110" s="105">
        <f t="shared" si="251"/>
        <v>267</v>
      </c>
      <c r="BF110" s="105">
        <f t="shared" si="252"/>
        <v>267</v>
      </c>
      <c r="BG110" s="105">
        <f t="shared" si="253"/>
        <v>267</v>
      </c>
      <c r="BH110" s="105">
        <f t="shared" si="254"/>
        <v>267</v>
      </c>
      <c r="BI110" s="105">
        <f t="shared" si="255"/>
        <v>917</v>
      </c>
      <c r="BJ110" s="105">
        <f t="shared" si="256"/>
        <v>392</v>
      </c>
      <c r="BK110" s="105">
        <f t="shared" si="257"/>
        <v>786</v>
      </c>
      <c r="BL110" s="105">
        <f t="shared" si="258"/>
        <v>523</v>
      </c>
      <c r="BM110" s="105">
        <f t="shared" si="259"/>
        <v>39219</v>
      </c>
      <c r="BO110" s="111">
        <v>106</v>
      </c>
      <c r="BP110" s="111">
        <f t="shared" si="193"/>
        <v>680</v>
      </c>
      <c r="BQ110" s="111">
        <f t="shared" si="194"/>
        <v>472</v>
      </c>
      <c r="BR110" s="111">
        <f t="shared" si="195"/>
        <v>342</v>
      </c>
      <c r="BS110" s="111">
        <f t="shared" si="196"/>
        <v>342</v>
      </c>
      <c r="BT110" s="111">
        <f t="shared" si="197"/>
        <v>342</v>
      </c>
      <c r="BU110" s="111">
        <f t="shared" si="198"/>
        <v>342</v>
      </c>
      <c r="BV110" s="111">
        <f t="shared" si="199"/>
        <v>1174</v>
      </c>
      <c r="BW110" s="111">
        <f t="shared" si="200"/>
        <v>502</v>
      </c>
      <c r="BX110" s="111">
        <f t="shared" si="201"/>
        <v>1006</v>
      </c>
      <c r="BY110" s="111">
        <f t="shared" si="202"/>
        <v>669</v>
      </c>
      <c r="BZ110" s="111">
        <f t="shared" si="203"/>
        <v>50200</v>
      </c>
      <c r="CB110" s="117">
        <v>106</v>
      </c>
      <c r="CC110" s="117">
        <f t="shared" si="204"/>
        <v>893</v>
      </c>
      <c r="CD110" s="117">
        <f t="shared" si="205"/>
        <v>620</v>
      </c>
      <c r="CE110" s="117">
        <f t="shared" si="206"/>
        <v>449</v>
      </c>
      <c r="CF110" s="117">
        <f t="shared" si="207"/>
        <v>449</v>
      </c>
      <c r="CG110" s="117">
        <f t="shared" si="208"/>
        <v>449</v>
      </c>
      <c r="CH110" s="117">
        <f t="shared" si="209"/>
        <v>449</v>
      </c>
      <c r="CI110" s="117">
        <f t="shared" si="210"/>
        <v>1541</v>
      </c>
      <c r="CJ110" s="117">
        <f t="shared" si="211"/>
        <v>659</v>
      </c>
      <c r="CK110" s="117">
        <f t="shared" si="212"/>
        <v>1320</v>
      </c>
      <c r="CL110" s="117">
        <f t="shared" si="213"/>
        <v>878</v>
      </c>
      <c r="CM110" s="117">
        <f t="shared" si="214"/>
        <v>65888</v>
      </c>
    </row>
    <row r="111" ht="16.5" spans="1:91">
      <c r="A111" s="78">
        <v>107</v>
      </c>
      <c r="B111" s="78">
        <f t="shared" si="215"/>
        <v>214</v>
      </c>
      <c r="C111" s="86">
        <v>1.5</v>
      </c>
      <c r="D111" s="78">
        <f t="shared" si="116"/>
        <v>150</v>
      </c>
      <c r="E111" s="78">
        <f t="shared" si="117"/>
        <v>107</v>
      </c>
      <c r="F111" s="78">
        <f t="shared" si="118"/>
        <v>107</v>
      </c>
      <c r="G111" s="78">
        <f t="shared" si="119"/>
        <v>107</v>
      </c>
      <c r="H111" s="78">
        <f t="shared" si="120"/>
        <v>107</v>
      </c>
      <c r="I111" s="78">
        <f t="shared" si="121"/>
        <v>370</v>
      </c>
      <c r="J111" s="78">
        <f t="shared" si="122"/>
        <v>159</v>
      </c>
      <c r="K111" s="78">
        <f t="shared" si="123"/>
        <v>317</v>
      </c>
      <c r="L111" s="78">
        <f t="shared" si="124"/>
        <v>211</v>
      </c>
      <c r="M111" s="78">
        <f t="shared" si="125"/>
        <v>15836</v>
      </c>
      <c r="O111" s="87">
        <v>107</v>
      </c>
      <c r="P111" s="87">
        <f t="shared" si="216"/>
        <v>268</v>
      </c>
      <c r="Q111" s="87">
        <f t="shared" si="217"/>
        <v>188</v>
      </c>
      <c r="R111" s="87">
        <f t="shared" si="218"/>
        <v>134</v>
      </c>
      <c r="S111" s="87">
        <f t="shared" si="219"/>
        <v>134</v>
      </c>
      <c r="T111" s="87">
        <f t="shared" si="220"/>
        <v>134</v>
      </c>
      <c r="U111" s="87">
        <f t="shared" si="221"/>
        <v>134</v>
      </c>
      <c r="V111" s="87">
        <f t="shared" si="222"/>
        <v>463</v>
      </c>
      <c r="W111" s="87">
        <f t="shared" si="223"/>
        <v>199</v>
      </c>
      <c r="X111" s="87">
        <f t="shared" si="224"/>
        <v>396</v>
      </c>
      <c r="Y111" s="87">
        <f t="shared" si="225"/>
        <v>264</v>
      </c>
      <c r="Z111" s="87">
        <f t="shared" si="226"/>
        <v>19795</v>
      </c>
      <c r="AB111" s="93">
        <v>107</v>
      </c>
      <c r="AC111" s="93">
        <f t="shared" si="227"/>
        <v>332</v>
      </c>
      <c r="AD111" s="93">
        <f t="shared" si="228"/>
        <v>233</v>
      </c>
      <c r="AE111" s="93">
        <f t="shared" si="229"/>
        <v>166</v>
      </c>
      <c r="AF111" s="93">
        <f t="shared" si="230"/>
        <v>166</v>
      </c>
      <c r="AG111" s="93">
        <f t="shared" si="231"/>
        <v>166</v>
      </c>
      <c r="AH111" s="93">
        <f t="shared" si="232"/>
        <v>166</v>
      </c>
      <c r="AI111" s="93">
        <f t="shared" si="233"/>
        <v>574</v>
      </c>
      <c r="AJ111" s="93">
        <f t="shared" si="234"/>
        <v>247</v>
      </c>
      <c r="AK111" s="93">
        <f t="shared" si="235"/>
        <v>491</v>
      </c>
      <c r="AL111" s="93">
        <f t="shared" si="236"/>
        <v>327</v>
      </c>
      <c r="AM111" s="93">
        <f t="shared" si="237"/>
        <v>24546</v>
      </c>
      <c r="AO111" s="99">
        <v>107</v>
      </c>
      <c r="AP111" s="99">
        <f t="shared" si="238"/>
        <v>418</v>
      </c>
      <c r="AQ111" s="99">
        <f t="shared" si="239"/>
        <v>293</v>
      </c>
      <c r="AR111" s="99">
        <f t="shared" si="240"/>
        <v>209</v>
      </c>
      <c r="AS111" s="99">
        <f t="shared" si="241"/>
        <v>209</v>
      </c>
      <c r="AT111" s="99">
        <f t="shared" si="242"/>
        <v>209</v>
      </c>
      <c r="AU111" s="99">
        <f t="shared" si="243"/>
        <v>209</v>
      </c>
      <c r="AV111" s="99">
        <f t="shared" si="244"/>
        <v>722</v>
      </c>
      <c r="AW111" s="99">
        <f t="shared" si="245"/>
        <v>311</v>
      </c>
      <c r="AX111" s="99">
        <f t="shared" si="246"/>
        <v>618</v>
      </c>
      <c r="AY111" s="99">
        <f t="shared" si="247"/>
        <v>411</v>
      </c>
      <c r="AZ111" s="99">
        <f t="shared" si="248"/>
        <v>30880</v>
      </c>
      <c r="BB111" s="105">
        <v>107</v>
      </c>
      <c r="BC111" s="105">
        <f t="shared" si="249"/>
        <v>536</v>
      </c>
      <c r="BD111" s="105">
        <f t="shared" si="250"/>
        <v>376</v>
      </c>
      <c r="BE111" s="105">
        <f t="shared" si="251"/>
        <v>268</v>
      </c>
      <c r="BF111" s="105">
        <f t="shared" si="252"/>
        <v>268</v>
      </c>
      <c r="BG111" s="105">
        <f t="shared" si="253"/>
        <v>268</v>
      </c>
      <c r="BH111" s="105">
        <f t="shared" si="254"/>
        <v>268</v>
      </c>
      <c r="BI111" s="105">
        <f t="shared" si="255"/>
        <v>926</v>
      </c>
      <c r="BJ111" s="105">
        <f t="shared" si="256"/>
        <v>399</v>
      </c>
      <c r="BK111" s="105">
        <f t="shared" si="257"/>
        <v>792</v>
      </c>
      <c r="BL111" s="105">
        <f t="shared" si="258"/>
        <v>527</v>
      </c>
      <c r="BM111" s="105">
        <f t="shared" si="259"/>
        <v>39590</v>
      </c>
      <c r="BO111" s="111">
        <v>107</v>
      </c>
      <c r="BP111" s="111">
        <f t="shared" si="193"/>
        <v>686</v>
      </c>
      <c r="BQ111" s="111">
        <f t="shared" si="194"/>
        <v>481</v>
      </c>
      <c r="BR111" s="111">
        <f t="shared" si="195"/>
        <v>343</v>
      </c>
      <c r="BS111" s="111">
        <f t="shared" si="196"/>
        <v>343</v>
      </c>
      <c r="BT111" s="111">
        <f t="shared" si="197"/>
        <v>343</v>
      </c>
      <c r="BU111" s="111">
        <f t="shared" si="198"/>
        <v>343</v>
      </c>
      <c r="BV111" s="111">
        <f t="shared" si="199"/>
        <v>1185</v>
      </c>
      <c r="BW111" s="111">
        <f t="shared" si="200"/>
        <v>511</v>
      </c>
      <c r="BX111" s="111">
        <f t="shared" si="201"/>
        <v>1014</v>
      </c>
      <c r="BY111" s="111">
        <f t="shared" si="202"/>
        <v>675</v>
      </c>
      <c r="BZ111" s="111">
        <f t="shared" si="203"/>
        <v>50675</v>
      </c>
      <c r="CB111" s="117">
        <v>107</v>
      </c>
      <c r="CC111" s="117">
        <f t="shared" si="204"/>
        <v>900</v>
      </c>
      <c r="CD111" s="117">
        <f t="shared" si="205"/>
        <v>631</v>
      </c>
      <c r="CE111" s="117">
        <f t="shared" si="206"/>
        <v>450</v>
      </c>
      <c r="CF111" s="117">
        <f t="shared" si="207"/>
        <v>450</v>
      </c>
      <c r="CG111" s="117">
        <f t="shared" si="208"/>
        <v>450</v>
      </c>
      <c r="CH111" s="117">
        <f t="shared" si="209"/>
        <v>450</v>
      </c>
      <c r="CI111" s="117">
        <f t="shared" si="210"/>
        <v>1555</v>
      </c>
      <c r="CJ111" s="117">
        <f t="shared" si="211"/>
        <v>671</v>
      </c>
      <c r="CK111" s="117">
        <f t="shared" si="212"/>
        <v>1331</v>
      </c>
      <c r="CL111" s="117">
        <f t="shared" si="213"/>
        <v>886</v>
      </c>
      <c r="CM111" s="117">
        <f t="shared" si="214"/>
        <v>66511</v>
      </c>
    </row>
    <row r="112" ht="16.5" spans="1:91">
      <c r="A112" s="78">
        <v>108</v>
      </c>
      <c r="B112" s="78">
        <f t="shared" si="215"/>
        <v>216</v>
      </c>
      <c r="C112" s="86">
        <v>1.5</v>
      </c>
      <c r="D112" s="78">
        <f t="shared" si="116"/>
        <v>151</v>
      </c>
      <c r="E112" s="78">
        <f t="shared" si="117"/>
        <v>108</v>
      </c>
      <c r="F112" s="78">
        <f t="shared" si="118"/>
        <v>108</v>
      </c>
      <c r="G112" s="78">
        <f t="shared" si="119"/>
        <v>108</v>
      </c>
      <c r="H112" s="78">
        <f t="shared" si="120"/>
        <v>108</v>
      </c>
      <c r="I112" s="78">
        <f t="shared" si="121"/>
        <v>373</v>
      </c>
      <c r="J112" s="78">
        <f t="shared" si="122"/>
        <v>160</v>
      </c>
      <c r="K112" s="78">
        <f t="shared" si="123"/>
        <v>320</v>
      </c>
      <c r="L112" s="78">
        <f t="shared" si="124"/>
        <v>213</v>
      </c>
      <c r="M112" s="78">
        <f t="shared" si="125"/>
        <v>15984</v>
      </c>
      <c r="O112" s="87">
        <v>108</v>
      </c>
      <c r="P112" s="87">
        <f t="shared" si="216"/>
        <v>270</v>
      </c>
      <c r="Q112" s="87">
        <f t="shared" si="217"/>
        <v>189</v>
      </c>
      <c r="R112" s="87">
        <f t="shared" si="218"/>
        <v>135</v>
      </c>
      <c r="S112" s="87">
        <f t="shared" si="219"/>
        <v>135</v>
      </c>
      <c r="T112" s="87">
        <f t="shared" si="220"/>
        <v>135</v>
      </c>
      <c r="U112" s="87">
        <f t="shared" si="221"/>
        <v>135</v>
      </c>
      <c r="V112" s="87">
        <f t="shared" si="222"/>
        <v>466</v>
      </c>
      <c r="W112" s="87">
        <f t="shared" si="223"/>
        <v>200</v>
      </c>
      <c r="X112" s="87">
        <f t="shared" si="224"/>
        <v>400</v>
      </c>
      <c r="Y112" s="87">
        <f t="shared" si="225"/>
        <v>266</v>
      </c>
      <c r="Z112" s="87">
        <f t="shared" si="226"/>
        <v>19980</v>
      </c>
      <c r="AB112" s="93">
        <v>108</v>
      </c>
      <c r="AC112" s="93">
        <f t="shared" si="227"/>
        <v>335</v>
      </c>
      <c r="AD112" s="93">
        <f t="shared" si="228"/>
        <v>234</v>
      </c>
      <c r="AE112" s="93">
        <f t="shared" si="229"/>
        <v>167</v>
      </c>
      <c r="AF112" s="93">
        <f t="shared" si="230"/>
        <v>167</v>
      </c>
      <c r="AG112" s="93">
        <f t="shared" si="231"/>
        <v>167</v>
      </c>
      <c r="AH112" s="93">
        <f t="shared" si="232"/>
        <v>167</v>
      </c>
      <c r="AI112" s="93">
        <f t="shared" si="233"/>
        <v>578</v>
      </c>
      <c r="AJ112" s="93">
        <f t="shared" si="234"/>
        <v>248</v>
      </c>
      <c r="AK112" s="93">
        <f t="shared" si="235"/>
        <v>496</v>
      </c>
      <c r="AL112" s="93">
        <f t="shared" si="236"/>
        <v>330</v>
      </c>
      <c r="AM112" s="93">
        <f t="shared" si="237"/>
        <v>24775</v>
      </c>
      <c r="AO112" s="99">
        <v>108</v>
      </c>
      <c r="AP112" s="99">
        <f t="shared" si="238"/>
        <v>421</v>
      </c>
      <c r="AQ112" s="99">
        <f t="shared" si="239"/>
        <v>294</v>
      </c>
      <c r="AR112" s="99">
        <f t="shared" si="240"/>
        <v>210</v>
      </c>
      <c r="AS112" s="99">
        <f t="shared" si="241"/>
        <v>210</v>
      </c>
      <c r="AT112" s="99">
        <f t="shared" si="242"/>
        <v>210</v>
      </c>
      <c r="AU112" s="99">
        <f t="shared" si="243"/>
        <v>210</v>
      </c>
      <c r="AV112" s="99">
        <f t="shared" si="244"/>
        <v>727</v>
      </c>
      <c r="AW112" s="99">
        <f t="shared" si="245"/>
        <v>312</v>
      </c>
      <c r="AX112" s="99">
        <f t="shared" si="246"/>
        <v>624</v>
      </c>
      <c r="AY112" s="99">
        <f t="shared" si="247"/>
        <v>415</v>
      </c>
      <c r="AZ112" s="99">
        <f t="shared" si="248"/>
        <v>31169</v>
      </c>
      <c r="BB112" s="105">
        <v>108</v>
      </c>
      <c r="BC112" s="105">
        <f t="shared" si="249"/>
        <v>540</v>
      </c>
      <c r="BD112" s="105">
        <f t="shared" si="250"/>
        <v>377</v>
      </c>
      <c r="BE112" s="105">
        <f t="shared" si="251"/>
        <v>269</v>
      </c>
      <c r="BF112" s="105">
        <f t="shared" si="252"/>
        <v>269</v>
      </c>
      <c r="BG112" s="105">
        <f t="shared" si="253"/>
        <v>269</v>
      </c>
      <c r="BH112" s="105">
        <f t="shared" si="254"/>
        <v>269</v>
      </c>
      <c r="BI112" s="105">
        <f t="shared" si="255"/>
        <v>932</v>
      </c>
      <c r="BJ112" s="105">
        <f t="shared" si="256"/>
        <v>400</v>
      </c>
      <c r="BK112" s="105">
        <f t="shared" si="257"/>
        <v>800</v>
      </c>
      <c r="BL112" s="105">
        <f t="shared" si="258"/>
        <v>532</v>
      </c>
      <c r="BM112" s="105">
        <f t="shared" si="259"/>
        <v>39960</v>
      </c>
      <c r="BO112" s="111">
        <v>108</v>
      </c>
      <c r="BP112" s="111">
        <f t="shared" si="193"/>
        <v>691</v>
      </c>
      <c r="BQ112" s="111">
        <f t="shared" si="194"/>
        <v>483</v>
      </c>
      <c r="BR112" s="111">
        <f t="shared" si="195"/>
        <v>344</v>
      </c>
      <c r="BS112" s="111">
        <f t="shared" si="196"/>
        <v>344</v>
      </c>
      <c r="BT112" s="111">
        <f t="shared" si="197"/>
        <v>344</v>
      </c>
      <c r="BU112" s="111">
        <f t="shared" si="198"/>
        <v>344</v>
      </c>
      <c r="BV112" s="111">
        <f t="shared" si="199"/>
        <v>1193</v>
      </c>
      <c r="BW112" s="111">
        <f t="shared" si="200"/>
        <v>512</v>
      </c>
      <c r="BX112" s="111">
        <f t="shared" si="201"/>
        <v>1024</v>
      </c>
      <c r="BY112" s="111">
        <f t="shared" si="202"/>
        <v>681</v>
      </c>
      <c r="BZ112" s="111">
        <f t="shared" si="203"/>
        <v>51149</v>
      </c>
      <c r="CB112" s="117">
        <v>108</v>
      </c>
      <c r="CC112" s="117">
        <f t="shared" si="204"/>
        <v>907</v>
      </c>
      <c r="CD112" s="117">
        <f t="shared" si="205"/>
        <v>634</v>
      </c>
      <c r="CE112" s="117">
        <f t="shared" si="206"/>
        <v>452</v>
      </c>
      <c r="CF112" s="117">
        <f t="shared" si="207"/>
        <v>452</v>
      </c>
      <c r="CG112" s="117">
        <f t="shared" si="208"/>
        <v>452</v>
      </c>
      <c r="CH112" s="117">
        <f t="shared" si="209"/>
        <v>452</v>
      </c>
      <c r="CI112" s="117">
        <f t="shared" si="210"/>
        <v>1566</v>
      </c>
      <c r="CJ112" s="117">
        <f t="shared" si="211"/>
        <v>672</v>
      </c>
      <c r="CK112" s="117">
        <f t="shared" si="212"/>
        <v>1344</v>
      </c>
      <c r="CL112" s="117">
        <f t="shared" si="213"/>
        <v>894</v>
      </c>
      <c r="CM112" s="117">
        <f t="shared" si="214"/>
        <v>67133</v>
      </c>
    </row>
    <row r="113" ht="16.5" spans="1:91">
      <c r="A113" s="78">
        <v>109</v>
      </c>
      <c r="B113" s="78">
        <f t="shared" si="215"/>
        <v>218</v>
      </c>
      <c r="C113" s="86">
        <v>1.5</v>
      </c>
      <c r="D113" s="78">
        <f t="shared" si="116"/>
        <v>153</v>
      </c>
      <c r="E113" s="78">
        <f t="shared" si="117"/>
        <v>109</v>
      </c>
      <c r="F113" s="78">
        <f t="shared" si="118"/>
        <v>109</v>
      </c>
      <c r="G113" s="78">
        <f t="shared" si="119"/>
        <v>109</v>
      </c>
      <c r="H113" s="78">
        <f t="shared" si="120"/>
        <v>109</v>
      </c>
      <c r="I113" s="78">
        <f t="shared" si="121"/>
        <v>376</v>
      </c>
      <c r="J113" s="78">
        <f t="shared" si="122"/>
        <v>161</v>
      </c>
      <c r="K113" s="78">
        <f t="shared" si="123"/>
        <v>323</v>
      </c>
      <c r="L113" s="78">
        <f t="shared" si="124"/>
        <v>215</v>
      </c>
      <c r="M113" s="78">
        <f t="shared" si="125"/>
        <v>16132</v>
      </c>
      <c r="O113" s="87">
        <v>109</v>
      </c>
      <c r="P113" s="87">
        <f t="shared" si="216"/>
        <v>273</v>
      </c>
      <c r="Q113" s="87">
        <f t="shared" si="217"/>
        <v>191</v>
      </c>
      <c r="R113" s="87">
        <f t="shared" si="218"/>
        <v>136</v>
      </c>
      <c r="S113" s="87">
        <f t="shared" si="219"/>
        <v>136</v>
      </c>
      <c r="T113" s="87">
        <f t="shared" si="220"/>
        <v>136</v>
      </c>
      <c r="U113" s="87">
        <f t="shared" si="221"/>
        <v>136</v>
      </c>
      <c r="V113" s="87">
        <f t="shared" si="222"/>
        <v>470</v>
      </c>
      <c r="W113" s="87">
        <f t="shared" si="223"/>
        <v>201</v>
      </c>
      <c r="X113" s="87">
        <f t="shared" si="224"/>
        <v>404</v>
      </c>
      <c r="Y113" s="87">
        <f t="shared" si="225"/>
        <v>269</v>
      </c>
      <c r="Z113" s="87">
        <f t="shared" si="226"/>
        <v>20165</v>
      </c>
      <c r="AB113" s="93">
        <v>109</v>
      </c>
      <c r="AC113" s="93">
        <f t="shared" si="227"/>
        <v>339</v>
      </c>
      <c r="AD113" s="93">
        <f t="shared" si="228"/>
        <v>237</v>
      </c>
      <c r="AE113" s="93">
        <f t="shared" si="229"/>
        <v>169</v>
      </c>
      <c r="AF113" s="93">
        <f t="shared" si="230"/>
        <v>169</v>
      </c>
      <c r="AG113" s="93">
        <f t="shared" si="231"/>
        <v>169</v>
      </c>
      <c r="AH113" s="93">
        <f t="shared" si="232"/>
        <v>169</v>
      </c>
      <c r="AI113" s="93">
        <f t="shared" si="233"/>
        <v>583</v>
      </c>
      <c r="AJ113" s="93">
        <f t="shared" si="234"/>
        <v>249</v>
      </c>
      <c r="AK113" s="93">
        <f t="shared" si="235"/>
        <v>501</v>
      </c>
      <c r="AL113" s="93">
        <f t="shared" si="236"/>
        <v>334</v>
      </c>
      <c r="AM113" s="93">
        <f t="shared" si="237"/>
        <v>25005</v>
      </c>
      <c r="AO113" s="99">
        <v>109</v>
      </c>
      <c r="AP113" s="99">
        <f t="shared" si="238"/>
        <v>426</v>
      </c>
      <c r="AQ113" s="99">
        <f t="shared" si="239"/>
        <v>298</v>
      </c>
      <c r="AR113" s="99">
        <f t="shared" si="240"/>
        <v>213</v>
      </c>
      <c r="AS113" s="99">
        <f t="shared" si="241"/>
        <v>213</v>
      </c>
      <c r="AT113" s="99">
        <f t="shared" si="242"/>
        <v>213</v>
      </c>
      <c r="AU113" s="99">
        <f t="shared" si="243"/>
        <v>213</v>
      </c>
      <c r="AV113" s="99">
        <f t="shared" si="244"/>
        <v>733</v>
      </c>
      <c r="AW113" s="99">
        <f t="shared" si="245"/>
        <v>313</v>
      </c>
      <c r="AX113" s="99">
        <f t="shared" si="246"/>
        <v>630</v>
      </c>
      <c r="AY113" s="99">
        <f t="shared" si="247"/>
        <v>420</v>
      </c>
      <c r="AZ113" s="99">
        <f t="shared" si="248"/>
        <v>31458</v>
      </c>
      <c r="BB113" s="105">
        <v>109</v>
      </c>
      <c r="BC113" s="105">
        <f t="shared" si="249"/>
        <v>546</v>
      </c>
      <c r="BD113" s="105">
        <f t="shared" si="250"/>
        <v>382</v>
      </c>
      <c r="BE113" s="105">
        <f t="shared" si="251"/>
        <v>273</v>
      </c>
      <c r="BF113" s="105">
        <f t="shared" si="252"/>
        <v>273</v>
      </c>
      <c r="BG113" s="105">
        <f t="shared" si="253"/>
        <v>273</v>
      </c>
      <c r="BH113" s="105">
        <f t="shared" si="254"/>
        <v>273</v>
      </c>
      <c r="BI113" s="105">
        <f t="shared" si="255"/>
        <v>940</v>
      </c>
      <c r="BJ113" s="105">
        <f t="shared" si="256"/>
        <v>401</v>
      </c>
      <c r="BK113" s="105">
        <f t="shared" si="257"/>
        <v>808</v>
      </c>
      <c r="BL113" s="105">
        <f t="shared" si="258"/>
        <v>538</v>
      </c>
      <c r="BM113" s="105">
        <f t="shared" si="259"/>
        <v>40331</v>
      </c>
      <c r="BO113" s="111">
        <v>109</v>
      </c>
      <c r="BP113" s="111">
        <f t="shared" si="193"/>
        <v>699</v>
      </c>
      <c r="BQ113" s="111">
        <f t="shared" si="194"/>
        <v>489</v>
      </c>
      <c r="BR113" s="111">
        <f t="shared" si="195"/>
        <v>349</v>
      </c>
      <c r="BS113" s="111">
        <f t="shared" si="196"/>
        <v>349</v>
      </c>
      <c r="BT113" s="111">
        <f t="shared" si="197"/>
        <v>349</v>
      </c>
      <c r="BU113" s="111">
        <f t="shared" si="198"/>
        <v>349</v>
      </c>
      <c r="BV113" s="111">
        <f t="shared" si="199"/>
        <v>1203</v>
      </c>
      <c r="BW113" s="111">
        <f t="shared" si="200"/>
        <v>513</v>
      </c>
      <c r="BX113" s="111">
        <f t="shared" si="201"/>
        <v>1034</v>
      </c>
      <c r="BY113" s="111">
        <f t="shared" si="202"/>
        <v>689</v>
      </c>
      <c r="BZ113" s="111">
        <f t="shared" si="203"/>
        <v>51624</v>
      </c>
      <c r="CB113" s="117">
        <v>109</v>
      </c>
      <c r="CC113" s="117">
        <f t="shared" si="204"/>
        <v>917</v>
      </c>
      <c r="CD113" s="117">
        <f t="shared" si="205"/>
        <v>642</v>
      </c>
      <c r="CE113" s="117">
        <f t="shared" si="206"/>
        <v>458</v>
      </c>
      <c r="CF113" s="117">
        <f t="shared" si="207"/>
        <v>458</v>
      </c>
      <c r="CG113" s="117">
        <f t="shared" si="208"/>
        <v>458</v>
      </c>
      <c r="CH113" s="117">
        <f t="shared" si="209"/>
        <v>458</v>
      </c>
      <c r="CI113" s="117">
        <f t="shared" si="210"/>
        <v>1579</v>
      </c>
      <c r="CJ113" s="117">
        <f t="shared" si="211"/>
        <v>673</v>
      </c>
      <c r="CK113" s="117">
        <f t="shared" si="212"/>
        <v>1357</v>
      </c>
      <c r="CL113" s="117">
        <f t="shared" si="213"/>
        <v>904</v>
      </c>
      <c r="CM113" s="117">
        <f t="shared" si="214"/>
        <v>67757</v>
      </c>
    </row>
    <row r="114" ht="16.5" spans="1:91">
      <c r="A114" s="78">
        <v>110</v>
      </c>
      <c r="B114" s="78">
        <f t="shared" si="215"/>
        <v>220</v>
      </c>
      <c r="C114" s="86">
        <v>1.5</v>
      </c>
      <c r="D114" s="78">
        <f t="shared" si="116"/>
        <v>154</v>
      </c>
      <c r="E114" s="78">
        <f t="shared" si="117"/>
        <v>110</v>
      </c>
      <c r="F114" s="78">
        <f t="shared" si="118"/>
        <v>110</v>
      </c>
      <c r="G114" s="78">
        <f t="shared" si="119"/>
        <v>110</v>
      </c>
      <c r="H114" s="78">
        <f t="shared" si="120"/>
        <v>110</v>
      </c>
      <c r="I114" s="78">
        <f t="shared" si="121"/>
        <v>380</v>
      </c>
      <c r="J114" s="78">
        <f t="shared" si="122"/>
        <v>163</v>
      </c>
      <c r="K114" s="78">
        <f t="shared" si="123"/>
        <v>326</v>
      </c>
      <c r="L114" s="78">
        <f t="shared" si="124"/>
        <v>217</v>
      </c>
      <c r="M114" s="78">
        <f t="shared" si="125"/>
        <v>16280</v>
      </c>
      <c r="O114" s="87">
        <v>110</v>
      </c>
      <c r="P114" s="87">
        <f t="shared" si="216"/>
        <v>275</v>
      </c>
      <c r="Q114" s="87">
        <f t="shared" si="217"/>
        <v>193</v>
      </c>
      <c r="R114" s="87">
        <f t="shared" si="218"/>
        <v>138</v>
      </c>
      <c r="S114" s="87">
        <f t="shared" si="219"/>
        <v>138</v>
      </c>
      <c r="T114" s="87">
        <f t="shared" si="220"/>
        <v>138</v>
      </c>
      <c r="U114" s="87">
        <f t="shared" si="221"/>
        <v>138</v>
      </c>
      <c r="V114" s="87">
        <f t="shared" si="222"/>
        <v>475</v>
      </c>
      <c r="W114" s="87">
        <f t="shared" si="223"/>
        <v>204</v>
      </c>
      <c r="X114" s="87">
        <f t="shared" si="224"/>
        <v>408</v>
      </c>
      <c r="Y114" s="87">
        <f t="shared" si="225"/>
        <v>271</v>
      </c>
      <c r="Z114" s="87">
        <f t="shared" si="226"/>
        <v>20350</v>
      </c>
      <c r="AB114" s="93">
        <v>110</v>
      </c>
      <c r="AC114" s="93">
        <f t="shared" si="227"/>
        <v>341</v>
      </c>
      <c r="AD114" s="93">
        <f t="shared" si="228"/>
        <v>239</v>
      </c>
      <c r="AE114" s="93">
        <f t="shared" si="229"/>
        <v>171</v>
      </c>
      <c r="AF114" s="93">
        <f t="shared" si="230"/>
        <v>171</v>
      </c>
      <c r="AG114" s="93">
        <f t="shared" si="231"/>
        <v>171</v>
      </c>
      <c r="AH114" s="93">
        <f t="shared" si="232"/>
        <v>171</v>
      </c>
      <c r="AI114" s="93">
        <f t="shared" si="233"/>
        <v>589</v>
      </c>
      <c r="AJ114" s="93">
        <f t="shared" si="234"/>
        <v>253</v>
      </c>
      <c r="AK114" s="93">
        <f t="shared" si="235"/>
        <v>506</v>
      </c>
      <c r="AL114" s="93">
        <f t="shared" si="236"/>
        <v>336</v>
      </c>
      <c r="AM114" s="93">
        <f t="shared" si="237"/>
        <v>25234</v>
      </c>
      <c r="AO114" s="99">
        <v>110</v>
      </c>
      <c r="AP114" s="99">
        <f t="shared" si="238"/>
        <v>429</v>
      </c>
      <c r="AQ114" s="99">
        <f t="shared" si="239"/>
        <v>301</v>
      </c>
      <c r="AR114" s="99">
        <f t="shared" si="240"/>
        <v>215</v>
      </c>
      <c r="AS114" s="99">
        <f t="shared" si="241"/>
        <v>215</v>
      </c>
      <c r="AT114" s="99">
        <f t="shared" si="242"/>
        <v>215</v>
      </c>
      <c r="AU114" s="99">
        <f t="shared" si="243"/>
        <v>215</v>
      </c>
      <c r="AV114" s="99">
        <f t="shared" si="244"/>
        <v>741</v>
      </c>
      <c r="AW114" s="99">
        <f t="shared" si="245"/>
        <v>318</v>
      </c>
      <c r="AX114" s="99">
        <f t="shared" si="246"/>
        <v>637</v>
      </c>
      <c r="AY114" s="99">
        <f t="shared" si="247"/>
        <v>423</v>
      </c>
      <c r="AZ114" s="99">
        <f t="shared" si="248"/>
        <v>31746</v>
      </c>
      <c r="BB114" s="105">
        <v>110</v>
      </c>
      <c r="BC114" s="105">
        <f t="shared" si="249"/>
        <v>550</v>
      </c>
      <c r="BD114" s="105">
        <f t="shared" si="250"/>
        <v>386</v>
      </c>
      <c r="BE114" s="105">
        <f t="shared" si="251"/>
        <v>276</v>
      </c>
      <c r="BF114" s="105">
        <f t="shared" si="252"/>
        <v>276</v>
      </c>
      <c r="BG114" s="105">
        <f t="shared" si="253"/>
        <v>276</v>
      </c>
      <c r="BH114" s="105">
        <f t="shared" si="254"/>
        <v>276</v>
      </c>
      <c r="BI114" s="105">
        <f t="shared" si="255"/>
        <v>950</v>
      </c>
      <c r="BJ114" s="105">
        <f t="shared" si="256"/>
        <v>408</v>
      </c>
      <c r="BK114" s="105">
        <f t="shared" si="257"/>
        <v>817</v>
      </c>
      <c r="BL114" s="105">
        <f t="shared" si="258"/>
        <v>542</v>
      </c>
      <c r="BM114" s="105">
        <f t="shared" si="259"/>
        <v>40700</v>
      </c>
      <c r="BO114" s="111">
        <v>110</v>
      </c>
      <c r="BP114" s="111">
        <f t="shared" si="193"/>
        <v>704</v>
      </c>
      <c r="BQ114" s="111">
        <f t="shared" si="194"/>
        <v>494</v>
      </c>
      <c r="BR114" s="111">
        <f t="shared" si="195"/>
        <v>353</v>
      </c>
      <c r="BS114" s="111">
        <f t="shared" si="196"/>
        <v>353</v>
      </c>
      <c r="BT114" s="111">
        <f t="shared" si="197"/>
        <v>353</v>
      </c>
      <c r="BU114" s="111">
        <f t="shared" si="198"/>
        <v>353</v>
      </c>
      <c r="BV114" s="111">
        <f t="shared" si="199"/>
        <v>1216</v>
      </c>
      <c r="BW114" s="111">
        <f t="shared" si="200"/>
        <v>522</v>
      </c>
      <c r="BX114" s="111">
        <f t="shared" si="201"/>
        <v>1046</v>
      </c>
      <c r="BY114" s="111">
        <f t="shared" si="202"/>
        <v>694</v>
      </c>
      <c r="BZ114" s="111">
        <f t="shared" si="203"/>
        <v>52096</v>
      </c>
      <c r="CB114" s="117">
        <v>110</v>
      </c>
      <c r="CC114" s="117">
        <f t="shared" si="204"/>
        <v>924</v>
      </c>
      <c r="CD114" s="117">
        <f t="shared" si="205"/>
        <v>648</v>
      </c>
      <c r="CE114" s="117">
        <f t="shared" si="206"/>
        <v>463</v>
      </c>
      <c r="CF114" s="117">
        <f t="shared" si="207"/>
        <v>463</v>
      </c>
      <c r="CG114" s="117">
        <f t="shared" si="208"/>
        <v>463</v>
      </c>
      <c r="CH114" s="117">
        <f t="shared" si="209"/>
        <v>463</v>
      </c>
      <c r="CI114" s="117">
        <f t="shared" si="210"/>
        <v>1596</v>
      </c>
      <c r="CJ114" s="117">
        <f t="shared" si="211"/>
        <v>685</v>
      </c>
      <c r="CK114" s="117">
        <f t="shared" si="212"/>
        <v>1373</v>
      </c>
      <c r="CL114" s="117">
        <f t="shared" si="213"/>
        <v>911</v>
      </c>
      <c r="CM114" s="117">
        <f t="shared" si="214"/>
        <v>68376</v>
      </c>
    </row>
    <row r="115" ht="16.5" spans="1:91">
      <c r="A115" s="78">
        <v>111</v>
      </c>
      <c r="B115" s="78">
        <f t="shared" si="215"/>
        <v>222</v>
      </c>
      <c r="C115" s="86">
        <v>1.5</v>
      </c>
      <c r="D115" s="78">
        <f t="shared" si="116"/>
        <v>155</v>
      </c>
      <c r="E115" s="78">
        <f t="shared" si="117"/>
        <v>111</v>
      </c>
      <c r="F115" s="78">
        <f t="shared" si="118"/>
        <v>111</v>
      </c>
      <c r="G115" s="78">
        <f t="shared" si="119"/>
        <v>111</v>
      </c>
      <c r="H115" s="78">
        <f t="shared" si="120"/>
        <v>111</v>
      </c>
      <c r="I115" s="78">
        <f t="shared" si="121"/>
        <v>383</v>
      </c>
      <c r="J115" s="78">
        <f t="shared" si="122"/>
        <v>164</v>
      </c>
      <c r="K115" s="78">
        <f t="shared" si="123"/>
        <v>329</v>
      </c>
      <c r="L115" s="78">
        <f t="shared" si="124"/>
        <v>219</v>
      </c>
      <c r="M115" s="78">
        <f t="shared" si="125"/>
        <v>16428</v>
      </c>
      <c r="O115" s="87">
        <v>111</v>
      </c>
      <c r="P115" s="87">
        <f t="shared" si="216"/>
        <v>278</v>
      </c>
      <c r="Q115" s="87">
        <f t="shared" si="217"/>
        <v>194</v>
      </c>
      <c r="R115" s="87">
        <f t="shared" si="218"/>
        <v>139</v>
      </c>
      <c r="S115" s="87">
        <f t="shared" si="219"/>
        <v>139</v>
      </c>
      <c r="T115" s="87">
        <f t="shared" si="220"/>
        <v>139</v>
      </c>
      <c r="U115" s="87">
        <f t="shared" si="221"/>
        <v>139</v>
      </c>
      <c r="V115" s="87">
        <f t="shared" si="222"/>
        <v>479</v>
      </c>
      <c r="W115" s="87">
        <f t="shared" si="223"/>
        <v>205</v>
      </c>
      <c r="X115" s="87">
        <f t="shared" si="224"/>
        <v>411</v>
      </c>
      <c r="Y115" s="87">
        <f t="shared" si="225"/>
        <v>274</v>
      </c>
      <c r="Z115" s="87">
        <f t="shared" si="226"/>
        <v>20535</v>
      </c>
      <c r="AB115" s="93">
        <v>111</v>
      </c>
      <c r="AC115" s="93">
        <f t="shared" si="227"/>
        <v>345</v>
      </c>
      <c r="AD115" s="93">
        <f t="shared" si="228"/>
        <v>241</v>
      </c>
      <c r="AE115" s="93">
        <f t="shared" si="229"/>
        <v>172</v>
      </c>
      <c r="AF115" s="93">
        <f t="shared" si="230"/>
        <v>172</v>
      </c>
      <c r="AG115" s="93">
        <f t="shared" si="231"/>
        <v>172</v>
      </c>
      <c r="AH115" s="93">
        <f t="shared" si="232"/>
        <v>172</v>
      </c>
      <c r="AI115" s="93">
        <f t="shared" si="233"/>
        <v>594</v>
      </c>
      <c r="AJ115" s="93">
        <f t="shared" si="234"/>
        <v>254</v>
      </c>
      <c r="AK115" s="93">
        <f t="shared" si="235"/>
        <v>510</v>
      </c>
      <c r="AL115" s="93">
        <f t="shared" si="236"/>
        <v>340</v>
      </c>
      <c r="AM115" s="93">
        <f t="shared" si="237"/>
        <v>25463</v>
      </c>
      <c r="AO115" s="99">
        <v>111</v>
      </c>
      <c r="AP115" s="99">
        <f t="shared" si="238"/>
        <v>434</v>
      </c>
      <c r="AQ115" s="99">
        <f t="shared" si="239"/>
        <v>303</v>
      </c>
      <c r="AR115" s="99">
        <f t="shared" si="240"/>
        <v>216</v>
      </c>
      <c r="AS115" s="99">
        <f t="shared" si="241"/>
        <v>216</v>
      </c>
      <c r="AT115" s="99">
        <f t="shared" si="242"/>
        <v>216</v>
      </c>
      <c r="AU115" s="99">
        <f t="shared" si="243"/>
        <v>216</v>
      </c>
      <c r="AV115" s="99">
        <f t="shared" si="244"/>
        <v>747</v>
      </c>
      <c r="AW115" s="99">
        <f t="shared" si="245"/>
        <v>320</v>
      </c>
      <c r="AX115" s="99">
        <f t="shared" si="246"/>
        <v>642</v>
      </c>
      <c r="AY115" s="99">
        <f t="shared" si="247"/>
        <v>428</v>
      </c>
      <c r="AZ115" s="99">
        <f t="shared" si="248"/>
        <v>32034</v>
      </c>
      <c r="BB115" s="105">
        <v>111</v>
      </c>
      <c r="BC115" s="105">
        <f t="shared" si="249"/>
        <v>556</v>
      </c>
      <c r="BD115" s="105">
        <f t="shared" si="250"/>
        <v>388</v>
      </c>
      <c r="BE115" s="105">
        <f t="shared" si="251"/>
        <v>277</v>
      </c>
      <c r="BF115" s="105">
        <f t="shared" si="252"/>
        <v>277</v>
      </c>
      <c r="BG115" s="105">
        <f t="shared" si="253"/>
        <v>277</v>
      </c>
      <c r="BH115" s="105">
        <f t="shared" si="254"/>
        <v>277</v>
      </c>
      <c r="BI115" s="105">
        <f t="shared" si="255"/>
        <v>958</v>
      </c>
      <c r="BJ115" s="105">
        <f t="shared" si="256"/>
        <v>410</v>
      </c>
      <c r="BK115" s="105">
        <f t="shared" si="257"/>
        <v>823</v>
      </c>
      <c r="BL115" s="105">
        <f t="shared" si="258"/>
        <v>549</v>
      </c>
      <c r="BM115" s="105">
        <f t="shared" si="259"/>
        <v>41069</v>
      </c>
      <c r="BO115" s="111">
        <v>111</v>
      </c>
      <c r="BP115" s="111">
        <f t="shared" si="193"/>
        <v>712</v>
      </c>
      <c r="BQ115" s="111">
        <f t="shared" si="194"/>
        <v>497</v>
      </c>
      <c r="BR115" s="111">
        <f t="shared" si="195"/>
        <v>355</v>
      </c>
      <c r="BS115" s="111">
        <f t="shared" si="196"/>
        <v>355</v>
      </c>
      <c r="BT115" s="111">
        <f t="shared" si="197"/>
        <v>355</v>
      </c>
      <c r="BU115" s="111">
        <f t="shared" si="198"/>
        <v>355</v>
      </c>
      <c r="BV115" s="111">
        <f t="shared" si="199"/>
        <v>1226</v>
      </c>
      <c r="BW115" s="111">
        <f t="shared" si="200"/>
        <v>525</v>
      </c>
      <c r="BX115" s="111">
        <f t="shared" si="201"/>
        <v>1053</v>
      </c>
      <c r="BY115" s="111">
        <f t="shared" si="202"/>
        <v>703</v>
      </c>
      <c r="BZ115" s="111">
        <f t="shared" si="203"/>
        <v>52568</v>
      </c>
      <c r="CB115" s="117">
        <v>111</v>
      </c>
      <c r="CC115" s="117">
        <f t="shared" si="204"/>
        <v>935</v>
      </c>
      <c r="CD115" s="117">
        <f t="shared" si="205"/>
        <v>652</v>
      </c>
      <c r="CE115" s="117">
        <f t="shared" si="206"/>
        <v>466</v>
      </c>
      <c r="CF115" s="117">
        <f t="shared" si="207"/>
        <v>466</v>
      </c>
      <c r="CG115" s="117">
        <f t="shared" si="208"/>
        <v>466</v>
      </c>
      <c r="CH115" s="117">
        <f t="shared" si="209"/>
        <v>466</v>
      </c>
      <c r="CI115" s="117">
        <f t="shared" si="210"/>
        <v>1609</v>
      </c>
      <c r="CJ115" s="117">
        <f t="shared" si="211"/>
        <v>689</v>
      </c>
      <c r="CK115" s="117">
        <f t="shared" si="212"/>
        <v>1382</v>
      </c>
      <c r="CL115" s="117">
        <f t="shared" si="213"/>
        <v>923</v>
      </c>
      <c r="CM115" s="117">
        <f t="shared" si="214"/>
        <v>68996</v>
      </c>
    </row>
    <row r="116" ht="16.5" spans="1:91">
      <c r="A116" s="78">
        <v>112</v>
      </c>
      <c r="B116" s="78">
        <f t="shared" si="215"/>
        <v>224</v>
      </c>
      <c r="C116" s="86">
        <v>1.5</v>
      </c>
      <c r="D116" s="78">
        <f t="shared" si="116"/>
        <v>157</v>
      </c>
      <c r="E116" s="78">
        <f t="shared" si="117"/>
        <v>112</v>
      </c>
      <c r="F116" s="78">
        <f t="shared" si="118"/>
        <v>112</v>
      </c>
      <c r="G116" s="78">
        <f t="shared" si="119"/>
        <v>112</v>
      </c>
      <c r="H116" s="78">
        <f t="shared" si="120"/>
        <v>112</v>
      </c>
      <c r="I116" s="78">
        <f t="shared" si="121"/>
        <v>387</v>
      </c>
      <c r="J116" s="78">
        <f t="shared" si="122"/>
        <v>166</v>
      </c>
      <c r="K116" s="78">
        <f t="shared" si="123"/>
        <v>332</v>
      </c>
      <c r="L116" s="78">
        <f t="shared" si="124"/>
        <v>221</v>
      </c>
      <c r="M116" s="78">
        <f t="shared" si="125"/>
        <v>16576</v>
      </c>
      <c r="O116" s="87">
        <v>112</v>
      </c>
      <c r="P116" s="87">
        <f t="shared" si="216"/>
        <v>280</v>
      </c>
      <c r="Q116" s="87">
        <f t="shared" si="217"/>
        <v>196</v>
      </c>
      <c r="R116" s="87">
        <f t="shared" si="218"/>
        <v>140</v>
      </c>
      <c r="S116" s="87">
        <f t="shared" si="219"/>
        <v>140</v>
      </c>
      <c r="T116" s="87">
        <f t="shared" si="220"/>
        <v>140</v>
      </c>
      <c r="U116" s="87">
        <f t="shared" si="221"/>
        <v>140</v>
      </c>
      <c r="V116" s="87">
        <f t="shared" si="222"/>
        <v>484</v>
      </c>
      <c r="W116" s="87">
        <f t="shared" si="223"/>
        <v>208</v>
      </c>
      <c r="X116" s="87">
        <f t="shared" si="224"/>
        <v>415</v>
      </c>
      <c r="Y116" s="87">
        <f t="shared" si="225"/>
        <v>276</v>
      </c>
      <c r="Z116" s="87">
        <f t="shared" si="226"/>
        <v>20720</v>
      </c>
      <c r="AB116" s="93">
        <v>112</v>
      </c>
      <c r="AC116" s="93">
        <f t="shared" si="227"/>
        <v>347</v>
      </c>
      <c r="AD116" s="93">
        <f t="shared" si="228"/>
        <v>243</v>
      </c>
      <c r="AE116" s="93">
        <f t="shared" si="229"/>
        <v>174</v>
      </c>
      <c r="AF116" s="93">
        <f t="shared" si="230"/>
        <v>174</v>
      </c>
      <c r="AG116" s="93">
        <f t="shared" si="231"/>
        <v>174</v>
      </c>
      <c r="AH116" s="93">
        <f t="shared" si="232"/>
        <v>174</v>
      </c>
      <c r="AI116" s="93">
        <f t="shared" si="233"/>
        <v>600</v>
      </c>
      <c r="AJ116" s="93">
        <f t="shared" si="234"/>
        <v>258</v>
      </c>
      <c r="AK116" s="93">
        <f t="shared" si="235"/>
        <v>515</v>
      </c>
      <c r="AL116" s="93">
        <f t="shared" si="236"/>
        <v>342</v>
      </c>
      <c r="AM116" s="93">
        <f t="shared" si="237"/>
        <v>25693</v>
      </c>
      <c r="AO116" s="99">
        <v>112</v>
      </c>
      <c r="AP116" s="99">
        <f t="shared" si="238"/>
        <v>437</v>
      </c>
      <c r="AQ116" s="99">
        <f t="shared" si="239"/>
        <v>306</v>
      </c>
      <c r="AR116" s="99">
        <f t="shared" si="240"/>
        <v>219</v>
      </c>
      <c r="AS116" s="99">
        <f t="shared" si="241"/>
        <v>219</v>
      </c>
      <c r="AT116" s="99">
        <f t="shared" si="242"/>
        <v>219</v>
      </c>
      <c r="AU116" s="99">
        <f t="shared" si="243"/>
        <v>219</v>
      </c>
      <c r="AV116" s="99">
        <f t="shared" si="244"/>
        <v>755</v>
      </c>
      <c r="AW116" s="99">
        <f t="shared" si="245"/>
        <v>325</v>
      </c>
      <c r="AX116" s="99">
        <f t="shared" si="246"/>
        <v>648</v>
      </c>
      <c r="AY116" s="99">
        <f t="shared" si="247"/>
        <v>430</v>
      </c>
      <c r="AZ116" s="99">
        <f t="shared" si="248"/>
        <v>32323</v>
      </c>
      <c r="BB116" s="105">
        <v>112</v>
      </c>
      <c r="BC116" s="105">
        <f t="shared" si="249"/>
        <v>560</v>
      </c>
      <c r="BD116" s="105">
        <f t="shared" si="250"/>
        <v>392</v>
      </c>
      <c r="BE116" s="105">
        <f t="shared" si="251"/>
        <v>281</v>
      </c>
      <c r="BF116" s="105">
        <f t="shared" si="252"/>
        <v>281</v>
      </c>
      <c r="BG116" s="105">
        <f t="shared" si="253"/>
        <v>281</v>
      </c>
      <c r="BH116" s="105">
        <f t="shared" si="254"/>
        <v>281</v>
      </c>
      <c r="BI116" s="105">
        <f t="shared" si="255"/>
        <v>968</v>
      </c>
      <c r="BJ116" s="105">
        <f t="shared" si="256"/>
        <v>417</v>
      </c>
      <c r="BK116" s="105">
        <f t="shared" si="257"/>
        <v>831</v>
      </c>
      <c r="BL116" s="105">
        <f t="shared" si="258"/>
        <v>551</v>
      </c>
      <c r="BM116" s="105">
        <f t="shared" si="259"/>
        <v>41440</v>
      </c>
      <c r="BO116" s="111">
        <v>112</v>
      </c>
      <c r="BP116" s="111">
        <f t="shared" si="193"/>
        <v>717</v>
      </c>
      <c r="BQ116" s="111">
        <f t="shared" si="194"/>
        <v>502</v>
      </c>
      <c r="BR116" s="111">
        <f t="shared" si="195"/>
        <v>360</v>
      </c>
      <c r="BS116" s="111">
        <f t="shared" si="196"/>
        <v>360</v>
      </c>
      <c r="BT116" s="111">
        <f t="shared" si="197"/>
        <v>360</v>
      </c>
      <c r="BU116" s="111">
        <f t="shared" si="198"/>
        <v>360</v>
      </c>
      <c r="BV116" s="111">
        <f t="shared" si="199"/>
        <v>1239</v>
      </c>
      <c r="BW116" s="111">
        <f t="shared" si="200"/>
        <v>534</v>
      </c>
      <c r="BX116" s="111">
        <f t="shared" si="201"/>
        <v>1064</v>
      </c>
      <c r="BY116" s="111">
        <f t="shared" si="202"/>
        <v>705</v>
      </c>
      <c r="BZ116" s="111">
        <f t="shared" si="203"/>
        <v>53043</v>
      </c>
      <c r="CB116" s="117">
        <v>112</v>
      </c>
      <c r="CC116" s="117">
        <f t="shared" si="204"/>
        <v>941</v>
      </c>
      <c r="CD116" s="117">
        <f t="shared" si="205"/>
        <v>659</v>
      </c>
      <c r="CE116" s="117">
        <f t="shared" si="206"/>
        <v>473</v>
      </c>
      <c r="CF116" s="117">
        <f t="shared" si="207"/>
        <v>473</v>
      </c>
      <c r="CG116" s="117">
        <f t="shared" si="208"/>
        <v>473</v>
      </c>
      <c r="CH116" s="117">
        <f t="shared" si="209"/>
        <v>473</v>
      </c>
      <c r="CI116" s="117">
        <f t="shared" si="210"/>
        <v>1626</v>
      </c>
      <c r="CJ116" s="117">
        <f t="shared" si="211"/>
        <v>701</v>
      </c>
      <c r="CK116" s="117">
        <f t="shared" si="212"/>
        <v>1397</v>
      </c>
      <c r="CL116" s="117">
        <f t="shared" si="213"/>
        <v>925</v>
      </c>
      <c r="CM116" s="117">
        <f t="shared" si="214"/>
        <v>69619</v>
      </c>
    </row>
    <row r="117" ht="16.5" spans="1:91">
      <c r="A117" s="78">
        <v>113</v>
      </c>
      <c r="B117" s="78">
        <f t="shared" si="215"/>
        <v>226</v>
      </c>
      <c r="C117" s="86">
        <v>1.5</v>
      </c>
      <c r="D117" s="78">
        <f t="shared" si="116"/>
        <v>158</v>
      </c>
      <c r="E117" s="78">
        <f t="shared" si="117"/>
        <v>113</v>
      </c>
      <c r="F117" s="78">
        <f t="shared" si="118"/>
        <v>113</v>
      </c>
      <c r="G117" s="78">
        <f t="shared" si="119"/>
        <v>113</v>
      </c>
      <c r="H117" s="78">
        <f t="shared" si="120"/>
        <v>113</v>
      </c>
      <c r="I117" s="78">
        <f t="shared" si="121"/>
        <v>390</v>
      </c>
      <c r="J117" s="78">
        <f t="shared" si="122"/>
        <v>167</v>
      </c>
      <c r="K117" s="78">
        <f t="shared" si="123"/>
        <v>334</v>
      </c>
      <c r="L117" s="78">
        <f t="shared" si="124"/>
        <v>223</v>
      </c>
      <c r="M117" s="78">
        <f t="shared" si="125"/>
        <v>16724</v>
      </c>
      <c r="O117" s="87">
        <v>113</v>
      </c>
      <c r="P117" s="87">
        <f t="shared" si="216"/>
        <v>283</v>
      </c>
      <c r="Q117" s="87">
        <f t="shared" si="217"/>
        <v>198</v>
      </c>
      <c r="R117" s="87">
        <f t="shared" si="218"/>
        <v>141</v>
      </c>
      <c r="S117" s="87">
        <f t="shared" si="219"/>
        <v>141</v>
      </c>
      <c r="T117" s="87">
        <f t="shared" si="220"/>
        <v>141</v>
      </c>
      <c r="U117" s="87">
        <f t="shared" si="221"/>
        <v>141</v>
      </c>
      <c r="V117" s="87">
        <f t="shared" si="222"/>
        <v>488</v>
      </c>
      <c r="W117" s="87">
        <f t="shared" si="223"/>
        <v>209</v>
      </c>
      <c r="X117" s="87">
        <f t="shared" si="224"/>
        <v>418</v>
      </c>
      <c r="Y117" s="87">
        <f t="shared" si="225"/>
        <v>279</v>
      </c>
      <c r="Z117" s="87">
        <f t="shared" si="226"/>
        <v>20905</v>
      </c>
      <c r="AB117" s="93">
        <v>113</v>
      </c>
      <c r="AC117" s="93">
        <f t="shared" si="227"/>
        <v>351</v>
      </c>
      <c r="AD117" s="93">
        <f t="shared" si="228"/>
        <v>246</v>
      </c>
      <c r="AE117" s="93">
        <f t="shared" si="229"/>
        <v>175</v>
      </c>
      <c r="AF117" s="93">
        <f t="shared" si="230"/>
        <v>175</v>
      </c>
      <c r="AG117" s="93">
        <f t="shared" si="231"/>
        <v>175</v>
      </c>
      <c r="AH117" s="93">
        <f t="shared" si="232"/>
        <v>175</v>
      </c>
      <c r="AI117" s="93">
        <f t="shared" si="233"/>
        <v>605</v>
      </c>
      <c r="AJ117" s="93">
        <f t="shared" si="234"/>
        <v>259</v>
      </c>
      <c r="AK117" s="93">
        <f t="shared" si="235"/>
        <v>518</v>
      </c>
      <c r="AL117" s="93">
        <f t="shared" si="236"/>
        <v>346</v>
      </c>
      <c r="AM117" s="93">
        <f t="shared" si="237"/>
        <v>25922</v>
      </c>
      <c r="AO117" s="99">
        <v>113</v>
      </c>
      <c r="AP117" s="99">
        <f t="shared" si="238"/>
        <v>442</v>
      </c>
      <c r="AQ117" s="99">
        <f t="shared" si="239"/>
        <v>309</v>
      </c>
      <c r="AR117" s="99">
        <f t="shared" si="240"/>
        <v>220</v>
      </c>
      <c r="AS117" s="99">
        <f t="shared" si="241"/>
        <v>220</v>
      </c>
      <c r="AT117" s="99">
        <f t="shared" si="242"/>
        <v>220</v>
      </c>
      <c r="AU117" s="99">
        <f t="shared" si="243"/>
        <v>220</v>
      </c>
      <c r="AV117" s="99">
        <f t="shared" si="244"/>
        <v>761</v>
      </c>
      <c r="AW117" s="99">
        <f t="shared" si="245"/>
        <v>326</v>
      </c>
      <c r="AX117" s="99">
        <f t="shared" si="246"/>
        <v>652</v>
      </c>
      <c r="AY117" s="99">
        <f t="shared" si="247"/>
        <v>435</v>
      </c>
      <c r="AZ117" s="99">
        <f t="shared" si="248"/>
        <v>32612</v>
      </c>
      <c r="BB117" s="105">
        <v>113</v>
      </c>
      <c r="BC117" s="105">
        <f t="shared" si="249"/>
        <v>567</v>
      </c>
      <c r="BD117" s="105">
        <f t="shared" si="250"/>
        <v>396</v>
      </c>
      <c r="BE117" s="105">
        <f t="shared" si="251"/>
        <v>282</v>
      </c>
      <c r="BF117" s="105">
        <f t="shared" si="252"/>
        <v>282</v>
      </c>
      <c r="BG117" s="105">
        <f t="shared" si="253"/>
        <v>282</v>
      </c>
      <c r="BH117" s="105">
        <f t="shared" si="254"/>
        <v>282</v>
      </c>
      <c r="BI117" s="105">
        <f t="shared" si="255"/>
        <v>976</v>
      </c>
      <c r="BJ117" s="105">
        <f t="shared" si="256"/>
        <v>418</v>
      </c>
      <c r="BK117" s="105">
        <f t="shared" si="257"/>
        <v>836</v>
      </c>
      <c r="BL117" s="105">
        <f t="shared" si="258"/>
        <v>558</v>
      </c>
      <c r="BM117" s="105">
        <f t="shared" si="259"/>
        <v>41810</v>
      </c>
      <c r="BO117" s="111">
        <v>113</v>
      </c>
      <c r="BP117" s="111">
        <f t="shared" si="193"/>
        <v>726</v>
      </c>
      <c r="BQ117" s="111">
        <f t="shared" si="194"/>
        <v>507</v>
      </c>
      <c r="BR117" s="111">
        <f t="shared" si="195"/>
        <v>361</v>
      </c>
      <c r="BS117" s="111">
        <f t="shared" si="196"/>
        <v>361</v>
      </c>
      <c r="BT117" s="111">
        <f t="shared" si="197"/>
        <v>361</v>
      </c>
      <c r="BU117" s="111">
        <f t="shared" si="198"/>
        <v>361</v>
      </c>
      <c r="BV117" s="111">
        <f t="shared" si="199"/>
        <v>1249</v>
      </c>
      <c r="BW117" s="111">
        <f t="shared" si="200"/>
        <v>535</v>
      </c>
      <c r="BX117" s="111">
        <f t="shared" si="201"/>
        <v>1070</v>
      </c>
      <c r="BY117" s="111">
        <f t="shared" si="202"/>
        <v>714</v>
      </c>
      <c r="BZ117" s="111">
        <f t="shared" si="203"/>
        <v>53517</v>
      </c>
      <c r="CB117" s="117">
        <v>113</v>
      </c>
      <c r="CC117" s="117">
        <f t="shared" si="204"/>
        <v>953</v>
      </c>
      <c r="CD117" s="117">
        <f t="shared" si="205"/>
        <v>665</v>
      </c>
      <c r="CE117" s="117">
        <f t="shared" si="206"/>
        <v>474</v>
      </c>
      <c r="CF117" s="117">
        <f t="shared" si="207"/>
        <v>474</v>
      </c>
      <c r="CG117" s="117">
        <f t="shared" si="208"/>
        <v>474</v>
      </c>
      <c r="CH117" s="117">
        <f t="shared" si="209"/>
        <v>474</v>
      </c>
      <c r="CI117" s="117">
        <f t="shared" si="210"/>
        <v>1639</v>
      </c>
      <c r="CJ117" s="117">
        <f t="shared" si="211"/>
        <v>702</v>
      </c>
      <c r="CK117" s="117">
        <f t="shared" si="212"/>
        <v>1404</v>
      </c>
      <c r="CL117" s="117">
        <f t="shared" si="213"/>
        <v>937</v>
      </c>
      <c r="CM117" s="117">
        <f t="shared" si="214"/>
        <v>70241</v>
      </c>
    </row>
    <row r="118" ht="16.5" spans="1:91">
      <c r="A118" s="78">
        <v>114</v>
      </c>
      <c r="B118" s="78">
        <f t="shared" si="215"/>
        <v>228</v>
      </c>
      <c r="C118" s="86">
        <v>1.5</v>
      </c>
      <c r="D118" s="78">
        <f t="shared" si="116"/>
        <v>160</v>
      </c>
      <c r="E118" s="78">
        <f t="shared" si="117"/>
        <v>114</v>
      </c>
      <c r="F118" s="78">
        <f t="shared" si="118"/>
        <v>114</v>
      </c>
      <c r="G118" s="78">
        <f t="shared" si="119"/>
        <v>114</v>
      </c>
      <c r="H118" s="78">
        <f t="shared" si="120"/>
        <v>114</v>
      </c>
      <c r="I118" s="78">
        <f t="shared" si="121"/>
        <v>394</v>
      </c>
      <c r="J118" s="78">
        <f t="shared" si="122"/>
        <v>169</v>
      </c>
      <c r="K118" s="78">
        <f t="shared" si="123"/>
        <v>337</v>
      </c>
      <c r="L118" s="78">
        <f t="shared" si="124"/>
        <v>225</v>
      </c>
      <c r="M118" s="78">
        <f t="shared" si="125"/>
        <v>16872</v>
      </c>
      <c r="O118" s="87">
        <v>114</v>
      </c>
      <c r="P118" s="87">
        <f t="shared" si="216"/>
        <v>285</v>
      </c>
      <c r="Q118" s="87">
        <f t="shared" si="217"/>
        <v>200</v>
      </c>
      <c r="R118" s="87">
        <f t="shared" si="218"/>
        <v>143</v>
      </c>
      <c r="S118" s="87">
        <f t="shared" si="219"/>
        <v>143</v>
      </c>
      <c r="T118" s="87">
        <f t="shared" si="220"/>
        <v>143</v>
      </c>
      <c r="U118" s="87">
        <f t="shared" si="221"/>
        <v>143</v>
      </c>
      <c r="V118" s="87">
        <f t="shared" si="222"/>
        <v>493</v>
      </c>
      <c r="W118" s="87">
        <f t="shared" si="223"/>
        <v>211</v>
      </c>
      <c r="X118" s="87">
        <f t="shared" si="224"/>
        <v>421</v>
      </c>
      <c r="Y118" s="87">
        <f t="shared" si="225"/>
        <v>281</v>
      </c>
      <c r="Z118" s="87">
        <f t="shared" si="226"/>
        <v>21090</v>
      </c>
      <c r="AB118" s="93">
        <v>114</v>
      </c>
      <c r="AC118" s="93">
        <f t="shared" si="227"/>
        <v>353</v>
      </c>
      <c r="AD118" s="93">
        <f t="shared" si="228"/>
        <v>248</v>
      </c>
      <c r="AE118" s="93">
        <f t="shared" si="229"/>
        <v>177</v>
      </c>
      <c r="AF118" s="93">
        <f t="shared" si="230"/>
        <v>177</v>
      </c>
      <c r="AG118" s="93">
        <f t="shared" si="231"/>
        <v>177</v>
      </c>
      <c r="AH118" s="93">
        <f t="shared" si="232"/>
        <v>177</v>
      </c>
      <c r="AI118" s="93">
        <f t="shared" si="233"/>
        <v>611</v>
      </c>
      <c r="AJ118" s="93">
        <f t="shared" si="234"/>
        <v>262</v>
      </c>
      <c r="AK118" s="93">
        <f t="shared" si="235"/>
        <v>522</v>
      </c>
      <c r="AL118" s="93">
        <f t="shared" si="236"/>
        <v>348</v>
      </c>
      <c r="AM118" s="93">
        <f t="shared" si="237"/>
        <v>26152</v>
      </c>
      <c r="AO118" s="99">
        <v>114</v>
      </c>
      <c r="AP118" s="99">
        <f t="shared" si="238"/>
        <v>444</v>
      </c>
      <c r="AQ118" s="99">
        <f t="shared" si="239"/>
        <v>312</v>
      </c>
      <c r="AR118" s="99">
        <f t="shared" si="240"/>
        <v>223</v>
      </c>
      <c r="AS118" s="99">
        <f t="shared" si="241"/>
        <v>223</v>
      </c>
      <c r="AT118" s="99">
        <f t="shared" si="242"/>
        <v>223</v>
      </c>
      <c r="AU118" s="99">
        <f t="shared" si="243"/>
        <v>223</v>
      </c>
      <c r="AV118" s="99">
        <f t="shared" si="244"/>
        <v>769</v>
      </c>
      <c r="AW118" s="99">
        <f t="shared" si="245"/>
        <v>330</v>
      </c>
      <c r="AX118" s="99">
        <f t="shared" si="246"/>
        <v>657</v>
      </c>
      <c r="AY118" s="99">
        <f t="shared" si="247"/>
        <v>438</v>
      </c>
      <c r="AZ118" s="99">
        <f t="shared" si="248"/>
        <v>32901</v>
      </c>
      <c r="BB118" s="105">
        <v>114</v>
      </c>
      <c r="BC118" s="105">
        <f t="shared" si="249"/>
        <v>569</v>
      </c>
      <c r="BD118" s="105">
        <f t="shared" si="250"/>
        <v>400</v>
      </c>
      <c r="BE118" s="105">
        <f t="shared" si="251"/>
        <v>286</v>
      </c>
      <c r="BF118" s="105">
        <f t="shared" si="252"/>
        <v>286</v>
      </c>
      <c r="BG118" s="105">
        <f t="shared" si="253"/>
        <v>286</v>
      </c>
      <c r="BH118" s="105">
        <f t="shared" si="254"/>
        <v>286</v>
      </c>
      <c r="BI118" s="105">
        <f t="shared" si="255"/>
        <v>986</v>
      </c>
      <c r="BJ118" s="105">
        <f t="shared" si="256"/>
        <v>423</v>
      </c>
      <c r="BK118" s="105">
        <f t="shared" si="257"/>
        <v>842</v>
      </c>
      <c r="BL118" s="105">
        <f t="shared" si="258"/>
        <v>562</v>
      </c>
      <c r="BM118" s="105">
        <f t="shared" si="259"/>
        <v>42181</v>
      </c>
      <c r="BO118" s="111">
        <v>114</v>
      </c>
      <c r="BP118" s="111">
        <f t="shared" si="193"/>
        <v>728</v>
      </c>
      <c r="BQ118" s="111">
        <f t="shared" si="194"/>
        <v>512</v>
      </c>
      <c r="BR118" s="111">
        <f t="shared" si="195"/>
        <v>366</v>
      </c>
      <c r="BS118" s="111">
        <f t="shared" si="196"/>
        <v>366</v>
      </c>
      <c r="BT118" s="111">
        <f t="shared" si="197"/>
        <v>366</v>
      </c>
      <c r="BU118" s="111">
        <f t="shared" si="198"/>
        <v>366</v>
      </c>
      <c r="BV118" s="111">
        <f t="shared" si="199"/>
        <v>1262</v>
      </c>
      <c r="BW118" s="111">
        <f t="shared" si="200"/>
        <v>541</v>
      </c>
      <c r="BX118" s="111">
        <f t="shared" si="201"/>
        <v>1078</v>
      </c>
      <c r="BY118" s="111">
        <f t="shared" si="202"/>
        <v>719</v>
      </c>
      <c r="BZ118" s="111">
        <f t="shared" si="203"/>
        <v>53992</v>
      </c>
      <c r="CB118" s="117">
        <v>114</v>
      </c>
      <c r="CC118" s="117">
        <f t="shared" si="204"/>
        <v>956</v>
      </c>
      <c r="CD118" s="117">
        <f t="shared" si="205"/>
        <v>672</v>
      </c>
      <c r="CE118" s="117">
        <f t="shared" si="206"/>
        <v>480</v>
      </c>
      <c r="CF118" s="117">
        <f t="shared" si="207"/>
        <v>480</v>
      </c>
      <c r="CG118" s="117">
        <f t="shared" si="208"/>
        <v>480</v>
      </c>
      <c r="CH118" s="117">
        <f t="shared" si="209"/>
        <v>480</v>
      </c>
      <c r="CI118" s="117">
        <f t="shared" si="210"/>
        <v>1656</v>
      </c>
      <c r="CJ118" s="117">
        <f t="shared" si="211"/>
        <v>710</v>
      </c>
      <c r="CK118" s="117">
        <f t="shared" si="212"/>
        <v>1415</v>
      </c>
      <c r="CL118" s="117">
        <f t="shared" si="213"/>
        <v>944</v>
      </c>
      <c r="CM118" s="117">
        <f t="shared" si="214"/>
        <v>70865</v>
      </c>
    </row>
    <row r="119" ht="16.5" spans="1:91">
      <c r="A119" s="78">
        <v>115</v>
      </c>
      <c r="B119" s="78">
        <f t="shared" si="215"/>
        <v>230</v>
      </c>
      <c r="C119" s="86">
        <v>1.5</v>
      </c>
      <c r="D119" s="78">
        <f t="shared" si="116"/>
        <v>161</v>
      </c>
      <c r="E119" s="78">
        <f t="shared" si="117"/>
        <v>115</v>
      </c>
      <c r="F119" s="78">
        <f t="shared" si="118"/>
        <v>115</v>
      </c>
      <c r="G119" s="78">
        <f t="shared" si="119"/>
        <v>115</v>
      </c>
      <c r="H119" s="78">
        <f t="shared" si="120"/>
        <v>115</v>
      </c>
      <c r="I119" s="78">
        <f t="shared" si="121"/>
        <v>397</v>
      </c>
      <c r="J119" s="78">
        <f t="shared" si="122"/>
        <v>170</v>
      </c>
      <c r="K119" s="78">
        <f t="shared" si="123"/>
        <v>340</v>
      </c>
      <c r="L119" s="78">
        <f t="shared" si="124"/>
        <v>227</v>
      </c>
      <c r="M119" s="78">
        <f t="shared" si="125"/>
        <v>17020</v>
      </c>
      <c r="O119" s="87">
        <v>115</v>
      </c>
      <c r="P119" s="87">
        <f t="shared" si="216"/>
        <v>288</v>
      </c>
      <c r="Q119" s="87">
        <f t="shared" si="217"/>
        <v>201</v>
      </c>
      <c r="R119" s="87">
        <f t="shared" si="218"/>
        <v>144</v>
      </c>
      <c r="S119" s="87">
        <f t="shared" si="219"/>
        <v>144</v>
      </c>
      <c r="T119" s="87">
        <f t="shared" si="220"/>
        <v>144</v>
      </c>
      <c r="U119" s="87">
        <f t="shared" si="221"/>
        <v>144</v>
      </c>
      <c r="V119" s="87">
        <f t="shared" si="222"/>
        <v>496</v>
      </c>
      <c r="W119" s="87">
        <f t="shared" si="223"/>
        <v>213</v>
      </c>
      <c r="X119" s="87">
        <f t="shared" si="224"/>
        <v>425</v>
      </c>
      <c r="Y119" s="87">
        <f t="shared" si="225"/>
        <v>284</v>
      </c>
      <c r="Z119" s="87">
        <f t="shared" si="226"/>
        <v>21275</v>
      </c>
      <c r="AB119" s="93">
        <v>115</v>
      </c>
      <c r="AC119" s="93">
        <f t="shared" si="227"/>
        <v>357</v>
      </c>
      <c r="AD119" s="93">
        <f t="shared" si="228"/>
        <v>249</v>
      </c>
      <c r="AE119" s="93">
        <f t="shared" si="229"/>
        <v>179</v>
      </c>
      <c r="AF119" s="93">
        <f t="shared" si="230"/>
        <v>179</v>
      </c>
      <c r="AG119" s="93">
        <f t="shared" si="231"/>
        <v>179</v>
      </c>
      <c r="AH119" s="93">
        <f t="shared" si="232"/>
        <v>179</v>
      </c>
      <c r="AI119" s="93">
        <f t="shared" si="233"/>
        <v>615</v>
      </c>
      <c r="AJ119" s="93">
        <f t="shared" si="234"/>
        <v>264</v>
      </c>
      <c r="AK119" s="93">
        <f t="shared" si="235"/>
        <v>527</v>
      </c>
      <c r="AL119" s="93">
        <f t="shared" si="236"/>
        <v>352</v>
      </c>
      <c r="AM119" s="93">
        <f t="shared" si="237"/>
        <v>26381</v>
      </c>
      <c r="AO119" s="99">
        <v>115</v>
      </c>
      <c r="AP119" s="99">
        <f t="shared" si="238"/>
        <v>449</v>
      </c>
      <c r="AQ119" s="99">
        <f t="shared" si="239"/>
        <v>313</v>
      </c>
      <c r="AR119" s="99">
        <f t="shared" si="240"/>
        <v>225</v>
      </c>
      <c r="AS119" s="99">
        <f t="shared" si="241"/>
        <v>225</v>
      </c>
      <c r="AT119" s="99">
        <f t="shared" si="242"/>
        <v>225</v>
      </c>
      <c r="AU119" s="99">
        <f t="shared" si="243"/>
        <v>225</v>
      </c>
      <c r="AV119" s="99">
        <f t="shared" si="244"/>
        <v>774</v>
      </c>
      <c r="AW119" s="99">
        <f t="shared" si="245"/>
        <v>332</v>
      </c>
      <c r="AX119" s="99">
        <f t="shared" si="246"/>
        <v>663</v>
      </c>
      <c r="AY119" s="99">
        <f t="shared" si="247"/>
        <v>443</v>
      </c>
      <c r="AZ119" s="99">
        <f t="shared" si="248"/>
        <v>33189</v>
      </c>
      <c r="BB119" s="105">
        <v>115</v>
      </c>
      <c r="BC119" s="105">
        <f t="shared" si="249"/>
        <v>576</v>
      </c>
      <c r="BD119" s="105">
        <f t="shared" si="250"/>
        <v>401</v>
      </c>
      <c r="BE119" s="105">
        <f t="shared" si="251"/>
        <v>288</v>
      </c>
      <c r="BF119" s="105">
        <f t="shared" si="252"/>
        <v>288</v>
      </c>
      <c r="BG119" s="105">
        <f t="shared" si="253"/>
        <v>288</v>
      </c>
      <c r="BH119" s="105">
        <f t="shared" si="254"/>
        <v>288</v>
      </c>
      <c r="BI119" s="105">
        <f t="shared" si="255"/>
        <v>992</v>
      </c>
      <c r="BJ119" s="105">
        <f t="shared" si="256"/>
        <v>426</v>
      </c>
      <c r="BK119" s="105">
        <f t="shared" si="257"/>
        <v>850</v>
      </c>
      <c r="BL119" s="105">
        <f t="shared" si="258"/>
        <v>568</v>
      </c>
      <c r="BM119" s="105">
        <f t="shared" si="259"/>
        <v>42550</v>
      </c>
      <c r="BO119" s="111">
        <v>115</v>
      </c>
      <c r="BP119" s="111">
        <f t="shared" si="193"/>
        <v>737</v>
      </c>
      <c r="BQ119" s="111">
        <f t="shared" si="194"/>
        <v>513</v>
      </c>
      <c r="BR119" s="111">
        <f t="shared" si="195"/>
        <v>369</v>
      </c>
      <c r="BS119" s="111">
        <f t="shared" si="196"/>
        <v>369</v>
      </c>
      <c r="BT119" s="111">
        <f t="shared" si="197"/>
        <v>369</v>
      </c>
      <c r="BU119" s="111">
        <f t="shared" si="198"/>
        <v>369</v>
      </c>
      <c r="BV119" s="111">
        <f t="shared" si="199"/>
        <v>1270</v>
      </c>
      <c r="BW119" s="111">
        <f t="shared" si="200"/>
        <v>545</v>
      </c>
      <c r="BX119" s="111">
        <f t="shared" si="201"/>
        <v>1088</v>
      </c>
      <c r="BY119" s="111">
        <f t="shared" si="202"/>
        <v>727</v>
      </c>
      <c r="BZ119" s="111">
        <f t="shared" si="203"/>
        <v>54464</v>
      </c>
      <c r="CB119" s="117">
        <v>115</v>
      </c>
      <c r="CC119" s="117">
        <f t="shared" si="204"/>
        <v>967</v>
      </c>
      <c r="CD119" s="117">
        <f t="shared" si="205"/>
        <v>673</v>
      </c>
      <c r="CE119" s="117">
        <f t="shared" si="206"/>
        <v>484</v>
      </c>
      <c r="CF119" s="117">
        <f t="shared" si="207"/>
        <v>484</v>
      </c>
      <c r="CG119" s="117">
        <f t="shared" si="208"/>
        <v>484</v>
      </c>
      <c r="CH119" s="117">
        <f t="shared" si="209"/>
        <v>484</v>
      </c>
      <c r="CI119" s="117">
        <f t="shared" si="210"/>
        <v>1667</v>
      </c>
      <c r="CJ119" s="117">
        <f t="shared" si="211"/>
        <v>715</v>
      </c>
      <c r="CK119" s="117">
        <f t="shared" si="212"/>
        <v>1428</v>
      </c>
      <c r="CL119" s="117">
        <f t="shared" si="213"/>
        <v>954</v>
      </c>
      <c r="CM119" s="117">
        <f t="shared" si="214"/>
        <v>71484</v>
      </c>
    </row>
    <row r="120" ht="16.5" spans="1:91">
      <c r="A120" s="78">
        <v>116</v>
      </c>
      <c r="B120" s="78">
        <f t="shared" si="215"/>
        <v>232</v>
      </c>
      <c r="C120" s="86">
        <v>1.5</v>
      </c>
      <c r="D120" s="78">
        <f t="shared" si="116"/>
        <v>162</v>
      </c>
      <c r="E120" s="78">
        <f t="shared" si="117"/>
        <v>116</v>
      </c>
      <c r="F120" s="78">
        <f t="shared" si="118"/>
        <v>116</v>
      </c>
      <c r="G120" s="78">
        <f t="shared" si="119"/>
        <v>116</v>
      </c>
      <c r="H120" s="78">
        <f t="shared" si="120"/>
        <v>116</v>
      </c>
      <c r="I120" s="78">
        <f t="shared" si="121"/>
        <v>401</v>
      </c>
      <c r="J120" s="78">
        <f t="shared" si="122"/>
        <v>172</v>
      </c>
      <c r="K120" s="78">
        <f t="shared" si="123"/>
        <v>343</v>
      </c>
      <c r="L120" s="78">
        <f t="shared" si="124"/>
        <v>229</v>
      </c>
      <c r="M120" s="78">
        <f t="shared" si="125"/>
        <v>17168</v>
      </c>
      <c r="O120" s="87">
        <v>116</v>
      </c>
      <c r="P120" s="87">
        <f t="shared" si="216"/>
        <v>290</v>
      </c>
      <c r="Q120" s="87">
        <f t="shared" si="217"/>
        <v>203</v>
      </c>
      <c r="R120" s="87">
        <f t="shared" si="218"/>
        <v>145</v>
      </c>
      <c r="S120" s="87">
        <f t="shared" si="219"/>
        <v>145</v>
      </c>
      <c r="T120" s="87">
        <f t="shared" si="220"/>
        <v>145</v>
      </c>
      <c r="U120" s="87">
        <f t="shared" si="221"/>
        <v>145</v>
      </c>
      <c r="V120" s="87">
        <f t="shared" si="222"/>
        <v>501</v>
      </c>
      <c r="W120" s="87">
        <f t="shared" si="223"/>
        <v>215</v>
      </c>
      <c r="X120" s="87">
        <f t="shared" si="224"/>
        <v>429</v>
      </c>
      <c r="Y120" s="87">
        <f t="shared" si="225"/>
        <v>286</v>
      </c>
      <c r="Z120" s="87">
        <f t="shared" si="226"/>
        <v>21460</v>
      </c>
      <c r="AB120" s="93">
        <v>116</v>
      </c>
      <c r="AC120" s="93">
        <f t="shared" si="227"/>
        <v>360</v>
      </c>
      <c r="AD120" s="93">
        <f t="shared" si="228"/>
        <v>252</v>
      </c>
      <c r="AE120" s="93">
        <f t="shared" si="229"/>
        <v>180</v>
      </c>
      <c r="AF120" s="93">
        <f t="shared" si="230"/>
        <v>180</v>
      </c>
      <c r="AG120" s="93">
        <f t="shared" si="231"/>
        <v>180</v>
      </c>
      <c r="AH120" s="93">
        <f t="shared" si="232"/>
        <v>180</v>
      </c>
      <c r="AI120" s="93">
        <f t="shared" si="233"/>
        <v>621</v>
      </c>
      <c r="AJ120" s="93">
        <f t="shared" si="234"/>
        <v>267</v>
      </c>
      <c r="AK120" s="93">
        <f t="shared" si="235"/>
        <v>532</v>
      </c>
      <c r="AL120" s="93">
        <f t="shared" si="236"/>
        <v>355</v>
      </c>
      <c r="AM120" s="93">
        <f t="shared" si="237"/>
        <v>26610</v>
      </c>
      <c r="AO120" s="99">
        <v>116</v>
      </c>
      <c r="AP120" s="99">
        <f t="shared" si="238"/>
        <v>453</v>
      </c>
      <c r="AQ120" s="99">
        <f t="shared" si="239"/>
        <v>317</v>
      </c>
      <c r="AR120" s="99">
        <f t="shared" si="240"/>
        <v>226</v>
      </c>
      <c r="AS120" s="99">
        <f t="shared" si="241"/>
        <v>226</v>
      </c>
      <c r="AT120" s="99">
        <f t="shared" si="242"/>
        <v>226</v>
      </c>
      <c r="AU120" s="99">
        <f t="shared" si="243"/>
        <v>226</v>
      </c>
      <c r="AV120" s="99">
        <f t="shared" si="244"/>
        <v>781</v>
      </c>
      <c r="AW120" s="99">
        <f t="shared" si="245"/>
        <v>336</v>
      </c>
      <c r="AX120" s="99">
        <f t="shared" si="246"/>
        <v>669</v>
      </c>
      <c r="AY120" s="99">
        <f t="shared" si="247"/>
        <v>447</v>
      </c>
      <c r="AZ120" s="99">
        <f t="shared" si="248"/>
        <v>33477</v>
      </c>
      <c r="BB120" s="105">
        <v>116</v>
      </c>
      <c r="BC120" s="105">
        <f t="shared" si="249"/>
        <v>581</v>
      </c>
      <c r="BD120" s="105">
        <f t="shared" si="250"/>
        <v>406</v>
      </c>
      <c r="BE120" s="105">
        <f t="shared" si="251"/>
        <v>290</v>
      </c>
      <c r="BF120" s="105">
        <f t="shared" si="252"/>
        <v>290</v>
      </c>
      <c r="BG120" s="105">
        <f t="shared" si="253"/>
        <v>290</v>
      </c>
      <c r="BH120" s="105">
        <f t="shared" si="254"/>
        <v>290</v>
      </c>
      <c r="BI120" s="105">
        <f t="shared" si="255"/>
        <v>1001</v>
      </c>
      <c r="BJ120" s="105">
        <f t="shared" si="256"/>
        <v>431</v>
      </c>
      <c r="BK120" s="105">
        <f t="shared" si="257"/>
        <v>858</v>
      </c>
      <c r="BL120" s="105">
        <f t="shared" si="258"/>
        <v>573</v>
      </c>
      <c r="BM120" s="105">
        <f t="shared" si="259"/>
        <v>42919</v>
      </c>
      <c r="BO120" s="111">
        <v>116</v>
      </c>
      <c r="BP120" s="111">
        <f t="shared" si="193"/>
        <v>744</v>
      </c>
      <c r="BQ120" s="111">
        <f t="shared" si="194"/>
        <v>520</v>
      </c>
      <c r="BR120" s="111">
        <f t="shared" si="195"/>
        <v>371</v>
      </c>
      <c r="BS120" s="111">
        <f t="shared" si="196"/>
        <v>371</v>
      </c>
      <c r="BT120" s="111">
        <f t="shared" si="197"/>
        <v>371</v>
      </c>
      <c r="BU120" s="111">
        <f t="shared" si="198"/>
        <v>371</v>
      </c>
      <c r="BV120" s="111">
        <f t="shared" si="199"/>
        <v>1281</v>
      </c>
      <c r="BW120" s="111">
        <f t="shared" si="200"/>
        <v>552</v>
      </c>
      <c r="BX120" s="111">
        <f t="shared" si="201"/>
        <v>1098</v>
      </c>
      <c r="BY120" s="111">
        <f t="shared" si="202"/>
        <v>733</v>
      </c>
      <c r="BZ120" s="111">
        <f t="shared" si="203"/>
        <v>54936</v>
      </c>
      <c r="CB120" s="117">
        <v>116</v>
      </c>
      <c r="CC120" s="117">
        <f t="shared" si="204"/>
        <v>977</v>
      </c>
      <c r="CD120" s="117">
        <f t="shared" si="205"/>
        <v>683</v>
      </c>
      <c r="CE120" s="117">
        <f t="shared" si="206"/>
        <v>487</v>
      </c>
      <c r="CF120" s="117">
        <f t="shared" si="207"/>
        <v>487</v>
      </c>
      <c r="CG120" s="117">
        <f t="shared" si="208"/>
        <v>487</v>
      </c>
      <c r="CH120" s="117">
        <f t="shared" si="209"/>
        <v>487</v>
      </c>
      <c r="CI120" s="117">
        <f t="shared" si="210"/>
        <v>1681</v>
      </c>
      <c r="CJ120" s="117">
        <f t="shared" si="211"/>
        <v>725</v>
      </c>
      <c r="CK120" s="117">
        <f t="shared" si="212"/>
        <v>1441</v>
      </c>
      <c r="CL120" s="117">
        <f t="shared" si="213"/>
        <v>962</v>
      </c>
      <c r="CM120" s="117">
        <f t="shared" si="214"/>
        <v>72104</v>
      </c>
    </row>
    <row r="121" ht="16.5" spans="1:91">
      <c r="A121" s="78">
        <v>117</v>
      </c>
      <c r="B121" s="78">
        <f t="shared" si="215"/>
        <v>234</v>
      </c>
      <c r="C121" s="86">
        <v>1.5</v>
      </c>
      <c r="D121" s="78">
        <f t="shared" si="116"/>
        <v>164</v>
      </c>
      <c r="E121" s="78">
        <f t="shared" si="117"/>
        <v>117</v>
      </c>
      <c r="F121" s="78">
        <f t="shared" si="118"/>
        <v>117</v>
      </c>
      <c r="G121" s="78">
        <f t="shared" si="119"/>
        <v>117</v>
      </c>
      <c r="H121" s="78">
        <f t="shared" si="120"/>
        <v>117</v>
      </c>
      <c r="I121" s="78">
        <f t="shared" si="121"/>
        <v>404</v>
      </c>
      <c r="J121" s="78">
        <f t="shared" si="122"/>
        <v>173</v>
      </c>
      <c r="K121" s="78">
        <f t="shared" si="123"/>
        <v>346</v>
      </c>
      <c r="L121" s="78">
        <f t="shared" si="124"/>
        <v>231</v>
      </c>
      <c r="M121" s="78">
        <f t="shared" si="125"/>
        <v>17316</v>
      </c>
      <c r="O121" s="87">
        <v>117</v>
      </c>
      <c r="P121" s="87">
        <f t="shared" si="216"/>
        <v>293</v>
      </c>
      <c r="Q121" s="87">
        <f t="shared" si="217"/>
        <v>205</v>
      </c>
      <c r="R121" s="87">
        <f t="shared" si="218"/>
        <v>146</v>
      </c>
      <c r="S121" s="87">
        <f t="shared" si="219"/>
        <v>146</v>
      </c>
      <c r="T121" s="87">
        <f t="shared" si="220"/>
        <v>146</v>
      </c>
      <c r="U121" s="87">
        <f t="shared" si="221"/>
        <v>146</v>
      </c>
      <c r="V121" s="87">
        <f t="shared" si="222"/>
        <v>505</v>
      </c>
      <c r="W121" s="87">
        <f t="shared" si="223"/>
        <v>216</v>
      </c>
      <c r="X121" s="87">
        <f t="shared" si="224"/>
        <v>433</v>
      </c>
      <c r="Y121" s="87">
        <f t="shared" si="225"/>
        <v>289</v>
      </c>
      <c r="Z121" s="87">
        <f t="shared" si="226"/>
        <v>21645</v>
      </c>
      <c r="AB121" s="93">
        <v>117</v>
      </c>
      <c r="AC121" s="93">
        <f t="shared" si="227"/>
        <v>363</v>
      </c>
      <c r="AD121" s="93">
        <f t="shared" si="228"/>
        <v>254</v>
      </c>
      <c r="AE121" s="93">
        <f t="shared" si="229"/>
        <v>181</v>
      </c>
      <c r="AF121" s="93">
        <f t="shared" si="230"/>
        <v>181</v>
      </c>
      <c r="AG121" s="93">
        <f t="shared" si="231"/>
        <v>181</v>
      </c>
      <c r="AH121" s="93">
        <f t="shared" si="232"/>
        <v>181</v>
      </c>
      <c r="AI121" s="93">
        <f t="shared" si="233"/>
        <v>626</v>
      </c>
      <c r="AJ121" s="93">
        <f t="shared" si="234"/>
        <v>268</v>
      </c>
      <c r="AK121" s="93">
        <f t="shared" si="235"/>
        <v>537</v>
      </c>
      <c r="AL121" s="93">
        <f t="shared" si="236"/>
        <v>358</v>
      </c>
      <c r="AM121" s="93">
        <f t="shared" si="237"/>
        <v>26840</v>
      </c>
      <c r="AO121" s="99">
        <v>117</v>
      </c>
      <c r="AP121" s="99">
        <f t="shared" si="238"/>
        <v>457</v>
      </c>
      <c r="AQ121" s="99">
        <f t="shared" si="239"/>
        <v>320</v>
      </c>
      <c r="AR121" s="99">
        <f t="shared" si="240"/>
        <v>228</v>
      </c>
      <c r="AS121" s="99">
        <f t="shared" si="241"/>
        <v>228</v>
      </c>
      <c r="AT121" s="99">
        <f t="shared" si="242"/>
        <v>228</v>
      </c>
      <c r="AU121" s="99">
        <f t="shared" si="243"/>
        <v>228</v>
      </c>
      <c r="AV121" s="99">
        <f t="shared" si="244"/>
        <v>788</v>
      </c>
      <c r="AW121" s="99">
        <f t="shared" si="245"/>
        <v>337</v>
      </c>
      <c r="AX121" s="99">
        <f t="shared" si="246"/>
        <v>676</v>
      </c>
      <c r="AY121" s="99">
        <f t="shared" si="247"/>
        <v>450</v>
      </c>
      <c r="AZ121" s="99">
        <f t="shared" si="248"/>
        <v>33766</v>
      </c>
      <c r="BB121" s="105">
        <v>117</v>
      </c>
      <c r="BC121" s="105">
        <f t="shared" si="249"/>
        <v>586</v>
      </c>
      <c r="BD121" s="105">
        <f t="shared" si="250"/>
        <v>410</v>
      </c>
      <c r="BE121" s="105">
        <f t="shared" si="251"/>
        <v>292</v>
      </c>
      <c r="BF121" s="105">
        <f t="shared" si="252"/>
        <v>292</v>
      </c>
      <c r="BG121" s="105">
        <f t="shared" si="253"/>
        <v>292</v>
      </c>
      <c r="BH121" s="105">
        <f t="shared" si="254"/>
        <v>292</v>
      </c>
      <c r="BI121" s="105">
        <f t="shared" si="255"/>
        <v>1010</v>
      </c>
      <c r="BJ121" s="105">
        <f t="shared" si="256"/>
        <v>432</v>
      </c>
      <c r="BK121" s="105">
        <f t="shared" si="257"/>
        <v>867</v>
      </c>
      <c r="BL121" s="105">
        <f t="shared" si="258"/>
        <v>577</v>
      </c>
      <c r="BM121" s="105">
        <f t="shared" si="259"/>
        <v>43290</v>
      </c>
      <c r="BO121" s="111">
        <v>117</v>
      </c>
      <c r="BP121" s="111">
        <f t="shared" si="193"/>
        <v>750</v>
      </c>
      <c r="BQ121" s="111">
        <f t="shared" si="194"/>
        <v>525</v>
      </c>
      <c r="BR121" s="111">
        <f t="shared" si="195"/>
        <v>374</v>
      </c>
      <c r="BS121" s="111">
        <f t="shared" si="196"/>
        <v>374</v>
      </c>
      <c r="BT121" s="111">
        <f t="shared" si="197"/>
        <v>374</v>
      </c>
      <c r="BU121" s="111">
        <f t="shared" si="198"/>
        <v>374</v>
      </c>
      <c r="BV121" s="111">
        <f t="shared" si="199"/>
        <v>1293</v>
      </c>
      <c r="BW121" s="111">
        <f t="shared" si="200"/>
        <v>553</v>
      </c>
      <c r="BX121" s="111">
        <f t="shared" si="201"/>
        <v>1110</v>
      </c>
      <c r="BY121" s="111">
        <f t="shared" si="202"/>
        <v>739</v>
      </c>
      <c r="BZ121" s="111">
        <f t="shared" si="203"/>
        <v>55411</v>
      </c>
      <c r="CB121" s="117">
        <v>117</v>
      </c>
      <c r="CC121" s="117">
        <f t="shared" si="204"/>
        <v>984</v>
      </c>
      <c r="CD121" s="117">
        <f t="shared" si="205"/>
        <v>689</v>
      </c>
      <c r="CE121" s="117">
        <f t="shared" si="206"/>
        <v>491</v>
      </c>
      <c r="CF121" s="117">
        <f t="shared" si="207"/>
        <v>491</v>
      </c>
      <c r="CG121" s="117">
        <f t="shared" si="208"/>
        <v>491</v>
      </c>
      <c r="CH121" s="117">
        <f t="shared" si="209"/>
        <v>491</v>
      </c>
      <c r="CI121" s="117">
        <f t="shared" si="210"/>
        <v>1697</v>
      </c>
      <c r="CJ121" s="117">
        <f t="shared" si="211"/>
        <v>726</v>
      </c>
      <c r="CK121" s="117">
        <f t="shared" si="212"/>
        <v>1457</v>
      </c>
      <c r="CL121" s="117">
        <f t="shared" si="213"/>
        <v>970</v>
      </c>
      <c r="CM121" s="117">
        <f t="shared" si="214"/>
        <v>72727</v>
      </c>
    </row>
    <row r="122" ht="16.5" spans="1:91">
      <c r="A122" s="78">
        <v>118</v>
      </c>
      <c r="B122" s="78">
        <f t="shared" si="215"/>
        <v>236</v>
      </c>
      <c r="C122" s="86">
        <v>1.5</v>
      </c>
      <c r="D122" s="78">
        <f t="shared" si="116"/>
        <v>165</v>
      </c>
      <c r="E122" s="78">
        <f t="shared" si="117"/>
        <v>118</v>
      </c>
      <c r="F122" s="78">
        <f t="shared" si="118"/>
        <v>118</v>
      </c>
      <c r="G122" s="78">
        <f t="shared" si="119"/>
        <v>118</v>
      </c>
      <c r="H122" s="78">
        <f t="shared" si="120"/>
        <v>118</v>
      </c>
      <c r="I122" s="78">
        <f t="shared" si="121"/>
        <v>407</v>
      </c>
      <c r="J122" s="78">
        <f t="shared" si="122"/>
        <v>174</v>
      </c>
      <c r="K122" s="78">
        <f t="shared" si="123"/>
        <v>349</v>
      </c>
      <c r="L122" s="78">
        <f t="shared" si="124"/>
        <v>233</v>
      </c>
      <c r="M122" s="78">
        <f t="shared" si="125"/>
        <v>17464</v>
      </c>
      <c r="O122" s="87">
        <v>118</v>
      </c>
      <c r="P122" s="87">
        <f t="shared" si="216"/>
        <v>295</v>
      </c>
      <c r="Q122" s="87">
        <f t="shared" si="217"/>
        <v>206</v>
      </c>
      <c r="R122" s="87">
        <f t="shared" si="218"/>
        <v>148</v>
      </c>
      <c r="S122" s="87">
        <f t="shared" si="219"/>
        <v>148</v>
      </c>
      <c r="T122" s="87">
        <f t="shared" si="220"/>
        <v>148</v>
      </c>
      <c r="U122" s="87">
        <f t="shared" si="221"/>
        <v>148</v>
      </c>
      <c r="V122" s="87">
        <f t="shared" si="222"/>
        <v>509</v>
      </c>
      <c r="W122" s="87">
        <f t="shared" si="223"/>
        <v>218</v>
      </c>
      <c r="X122" s="87">
        <f t="shared" si="224"/>
        <v>436</v>
      </c>
      <c r="Y122" s="87">
        <f t="shared" si="225"/>
        <v>291</v>
      </c>
      <c r="Z122" s="87">
        <f t="shared" si="226"/>
        <v>21830</v>
      </c>
      <c r="AB122" s="93">
        <v>118</v>
      </c>
      <c r="AC122" s="93">
        <f t="shared" si="227"/>
        <v>366</v>
      </c>
      <c r="AD122" s="93">
        <f t="shared" si="228"/>
        <v>255</v>
      </c>
      <c r="AE122" s="93">
        <f t="shared" si="229"/>
        <v>184</v>
      </c>
      <c r="AF122" s="93">
        <f t="shared" si="230"/>
        <v>184</v>
      </c>
      <c r="AG122" s="93">
        <f t="shared" si="231"/>
        <v>184</v>
      </c>
      <c r="AH122" s="93">
        <f t="shared" si="232"/>
        <v>184</v>
      </c>
      <c r="AI122" s="93">
        <f t="shared" si="233"/>
        <v>631</v>
      </c>
      <c r="AJ122" s="93">
        <f t="shared" si="234"/>
        <v>270</v>
      </c>
      <c r="AK122" s="93">
        <f t="shared" si="235"/>
        <v>541</v>
      </c>
      <c r="AL122" s="93">
        <f t="shared" si="236"/>
        <v>361</v>
      </c>
      <c r="AM122" s="93">
        <f t="shared" si="237"/>
        <v>27069</v>
      </c>
      <c r="AO122" s="99">
        <v>118</v>
      </c>
      <c r="AP122" s="99">
        <f t="shared" si="238"/>
        <v>460</v>
      </c>
      <c r="AQ122" s="99">
        <f t="shared" si="239"/>
        <v>321</v>
      </c>
      <c r="AR122" s="99">
        <f t="shared" si="240"/>
        <v>231</v>
      </c>
      <c r="AS122" s="99">
        <f t="shared" si="241"/>
        <v>231</v>
      </c>
      <c r="AT122" s="99">
        <f t="shared" si="242"/>
        <v>231</v>
      </c>
      <c r="AU122" s="99">
        <f t="shared" si="243"/>
        <v>231</v>
      </c>
      <c r="AV122" s="99">
        <f t="shared" si="244"/>
        <v>794</v>
      </c>
      <c r="AW122" s="99">
        <f t="shared" si="245"/>
        <v>340</v>
      </c>
      <c r="AX122" s="99">
        <f t="shared" si="246"/>
        <v>681</v>
      </c>
      <c r="AY122" s="99">
        <f t="shared" si="247"/>
        <v>454</v>
      </c>
      <c r="AZ122" s="99">
        <f t="shared" si="248"/>
        <v>34055</v>
      </c>
      <c r="BB122" s="105">
        <v>118</v>
      </c>
      <c r="BC122" s="105">
        <f t="shared" si="249"/>
        <v>590</v>
      </c>
      <c r="BD122" s="105">
        <f t="shared" si="250"/>
        <v>412</v>
      </c>
      <c r="BE122" s="105">
        <f t="shared" si="251"/>
        <v>296</v>
      </c>
      <c r="BF122" s="105">
        <f t="shared" si="252"/>
        <v>296</v>
      </c>
      <c r="BG122" s="105">
        <f t="shared" si="253"/>
        <v>296</v>
      </c>
      <c r="BH122" s="105">
        <f t="shared" si="254"/>
        <v>296</v>
      </c>
      <c r="BI122" s="105">
        <f t="shared" si="255"/>
        <v>1018</v>
      </c>
      <c r="BJ122" s="105">
        <f t="shared" si="256"/>
        <v>436</v>
      </c>
      <c r="BK122" s="105">
        <f t="shared" si="257"/>
        <v>873</v>
      </c>
      <c r="BL122" s="105">
        <f t="shared" si="258"/>
        <v>582</v>
      </c>
      <c r="BM122" s="105">
        <f t="shared" si="259"/>
        <v>43660</v>
      </c>
      <c r="BO122" s="111">
        <v>118</v>
      </c>
      <c r="BP122" s="111">
        <f t="shared" si="193"/>
        <v>755</v>
      </c>
      <c r="BQ122" s="111">
        <f t="shared" si="194"/>
        <v>527</v>
      </c>
      <c r="BR122" s="111">
        <f t="shared" si="195"/>
        <v>379</v>
      </c>
      <c r="BS122" s="111">
        <f t="shared" si="196"/>
        <v>379</v>
      </c>
      <c r="BT122" s="111">
        <f t="shared" si="197"/>
        <v>379</v>
      </c>
      <c r="BU122" s="111">
        <f t="shared" si="198"/>
        <v>379</v>
      </c>
      <c r="BV122" s="111">
        <f t="shared" si="199"/>
        <v>1303</v>
      </c>
      <c r="BW122" s="111">
        <f t="shared" si="200"/>
        <v>558</v>
      </c>
      <c r="BX122" s="111">
        <f t="shared" si="201"/>
        <v>1117</v>
      </c>
      <c r="BY122" s="111">
        <f t="shared" si="202"/>
        <v>745</v>
      </c>
      <c r="BZ122" s="111">
        <f t="shared" si="203"/>
        <v>55885</v>
      </c>
      <c r="CB122" s="117">
        <v>118</v>
      </c>
      <c r="CC122" s="117">
        <f t="shared" si="204"/>
        <v>991</v>
      </c>
      <c r="CD122" s="117">
        <f t="shared" si="205"/>
        <v>692</v>
      </c>
      <c r="CE122" s="117">
        <f t="shared" si="206"/>
        <v>497</v>
      </c>
      <c r="CF122" s="117">
        <f t="shared" si="207"/>
        <v>497</v>
      </c>
      <c r="CG122" s="117">
        <f t="shared" si="208"/>
        <v>497</v>
      </c>
      <c r="CH122" s="117">
        <f t="shared" si="209"/>
        <v>497</v>
      </c>
      <c r="CI122" s="117">
        <f t="shared" si="210"/>
        <v>1710</v>
      </c>
      <c r="CJ122" s="117">
        <f t="shared" si="211"/>
        <v>732</v>
      </c>
      <c r="CK122" s="117">
        <f t="shared" si="212"/>
        <v>1466</v>
      </c>
      <c r="CL122" s="117">
        <f t="shared" si="213"/>
        <v>978</v>
      </c>
      <c r="CM122" s="117">
        <f t="shared" si="214"/>
        <v>73349</v>
      </c>
    </row>
    <row r="123" ht="16.5" spans="1:91">
      <c r="A123" s="78">
        <v>119</v>
      </c>
      <c r="B123" s="78">
        <f t="shared" si="215"/>
        <v>238</v>
      </c>
      <c r="C123" s="86">
        <v>1.5</v>
      </c>
      <c r="D123" s="78">
        <f t="shared" si="116"/>
        <v>167</v>
      </c>
      <c r="E123" s="78">
        <f t="shared" si="117"/>
        <v>119</v>
      </c>
      <c r="F123" s="78">
        <f t="shared" si="118"/>
        <v>119</v>
      </c>
      <c r="G123" s="78">
        <f t="shared" si="119"/>
        <v>119</v>
      </c>
      <c r="H123" s="78">
        <f t="shared" si="120"/>
        <v>119</v>
      </c>
      <c r="I123" s="78">
        <f t="shared" si="121"/>
        <v>411</v>
      </c>
      <c r="J123" s="78">
        <f t="shared" si="122"/>
        <v>176</v>
      </c>
      <c r="K123" s="78">
        <f t="shared" si="123"/>
        <v>352</v>
      </c>
      <c r="L123" s="78">
        <f t="shared" si="124"/>
        <v>235</v>
      </c>
      <c r="M123" s="78">
        <f t="shared" si="125"/>
        <v>17612</v>
      </c>
      <c r="O123" s="87">
        <v>119</v>
      </c>
      <c r="P123" s="87">
        <f t="shared" si="216"/>
        <v>298</v>
      </c>
      <c r="Q123" s="87">
        <f t="shared" si="217"/>
        <v>209</v>
      </c>
      <c r="R123" s="87">
        <f t="shared" si="218"/>
        <v>149</v>
      </c>
      <c r="S123" s="87">
        <f t="shared" si="219"/>
        <v>149</v>
      </c>
      <c r="T123" s="87">
        <f t="shared" si="220"/>
        <v>149</v>
      </c>
      <c r="U123" s="87">
        <f t="shared" si="221"/>
        <v>149</v>
      </c>
      <c r="V123" s="87">
        <f t="shared" si="222"/>
        <v>514</v>
      </c>
      <c r="W123" s="87">
        <f t="shared" si="223"/>
        <v>220</v>
      </c>
      <c r="X123" s="87">
        <f t="shared" si="224"/>
        <v>440</v>
      </c>
      <c r="Y123" s="87">
        <f t="shared" si="225"/>
        <v>294</v>
      </c>
      <c r="Z123" s="87">
        <f t="shared" si="226"/>
        <v>22015</v>
      </c>
      <c r="AB123" s="93">
        <v>119</v>
      </c>
      <c r="AC123" s="93">
        <f t="shared" si="227"/>
        <v>370</v>
      </c>
      <c r="AD123" s="93">
        <f t="shared" si="228"/>
        <v>259</v>
      </c>
      <c r="AE123" s="93">
        <f t="shared" si="229"/>
        <v>185</v>
      </c>
      <c r="AF123" s="93">
        <f t="shared" si="230"/>
        <v>185</v>
      </c>
      <c r="AG123" s="93">
        <f t="shared" si="231"/>
        <v>185</v>
      </c>
      <c r="AH123" s="93">
        <f t="shared" si="232"/>
        <v>185</v>
      </c>
      <c r="AI123" s="93">
        <f t="shared" si="233"/>
        <v>637</v>
      </c>
      <c r="AJ123" s="93">
        <f t="shared" si="234"/>
        <v>273</v>
      </c>
      <c r="AK123" s="93">
        <f t="shared" si="235"/>
        <v>546</v>
      </c>
      <c r="AL123" s="93">
        <f t="shared" si="236"/>
        <v>365</v>
      </c>
      <c r="AM123" s="93">
        <f t="shared" si="237"/>
        <v>27299</v>
      </c>
      <c r="AO123" s="99">
        <v>119</v>
      </c>
      <c r="AP123" s="99">
        <f t="shared" si="238"/>
        <v>465</v>
      </c>
      <c r="AQ123" s="99">
        <f t="shared" si="239"/>
        <v>326</v>
      </c>
      <c r="AR123" s="99">
        <f t="shared" si="240"/>
        <v>233</v>
      </c>
      <c r="AS123" s="99">
        <f t="shared" si="241"/>
        <v>233</v>
      </c>
      <c r="AT123" s="99">
        <f t="shared" si="242"/>
        <v>233</v>
      </c>
      <c r="AU123" s="99">
        <f t="shared" si="243"/>
        <v>233</v>
      </c>
      <c r="AV123" s="99">
        <f t="shared" si="244"/>
        <v>801</v>
      </c>
      <c r="AW123" s="99">
        <f t="shared" si="245"/>
        <v>343</v>
      </c>
      <c r="AX123" s="99">
        <f t="shared" si="246"/>
        <v>687</v>
      </c>
      <c r="AY123" s="99">
        <f t="shared" si="247"/>
        <v>459</v>
      </c>
      <c r="AZ123" s="99">
        <f t="shared" si="248"/>
        <v>34344</v>
      </c>
      <c r="BB123" s="105">
        <v>119</v>
      </c>
      <c r="BC123" s="105">
        <f t="shared" si="249"/>
        <v>596</v>
      </c>
      <c r="BD123" s="105">
        <f t="shared" si="250"/>
        <v>418</v>
      </c>
      <c r="BE123" s="105">
        <f t="shared" si="251"/>
        <v>299</v>
      </c>
      <c r="BF123" s="105">
        <f t="shared" si="252"/>
        <v>299</v>
      </c>
      <c r="BG123" s="105">
        <f t="shared" si="253"/>
        <v>299</v>
      </c>
      <c r="BH123" s="105">
        <f t="shared" si="254"/>
        <v>299</v>
      </c>
      <c r="BI123" s="105">
        <f t="shared" si="255"/>
        <v>1027</v>
      </c>
      <c r="BJ123" s="105">
        <f t="shared" si="256"/>
        <v>440</v>
      </c>
      <c r="BK123" s="105">
        <f t="shared" si="257"/>
        <v>881</v>
      </c>
      <c r="BL123" s="105">
        <f t="shared" si="258"/>
        <v>588</v>
      </c>
      <c r="BM123" s="105">
        <f t="shared" si="259"/>
        <v>44031</v>
      </c>
      <c r="BO123" s="111">
        <v>119</v>
      </c>
      <c r="BP123" s="111">
        <f t="shared" si="193"/>
        <v>763</v>
      </c>
      <c r="BQ123" s="111">
        <f t="shared" si="194"/>
        <v>535</v>
      </c>
      <c r="BR123" s="111">
        <f t="shared" si="195"/>
        <v>383</v>
      </c>
      <c r="BS123" s="111">
        <f t="shared" si="196"/>
        <v>383</v>
      </c>
      <c r="BT123" s="111">
        <f t="shared" si="197"/>
        <v>383</v>
      </c>
      <c r="BU123" s="111">
        <f t="shared" si="198"/>
        <v>383</v>
      </c>
      <c r="BV123" s="111">
        <f t="shared" si="199"/>
        <v>1315</v>
      </c>
      <c r="BW123" s="111">
        <f t="shared" si="200"/>
        <v>563</v>
      </c>
      <c r="BX123" s="111">
        <f t="shared" si="201"/>
        <v>1128</v>
      </c>
      <c r="BY123" s="111">
        <f t="shared" si="202"/>
        <v>753</v>
      </c>
      <c r="BZ123" s="111">
        <f t="shared" si="203"/>
        <v>56360</v>
      </c>
      <c r="CB123" s="117">
        <v>119</v>
      </c>
      <c r="CC123" s="117">
        <f t="shared" si="204"/>
        <v>1001</v>
      </c>
      <c r="CD123" s="117">
        <f t="shared" si="205"/>
        <v>702</v>
      </c>
      <c r="CE123" s="117">
        <f t="shared" si="206"/>
        <v>503</v>
      </c>
      <c r="CF123" s="117">
        <f t="shared" si="207"/>
        <v>503</v>
      </c>
      <c r="CG123" s="117">
        <f t="shared" si="208"/>
        <v>503</v>
      </c>
      <c r="CH123" s="117">
        <f t="shared" si="209"/>
        <v>503</v>
      </c>
      <c r="CI123" s="117">
        <f t="shared" si="210"/>
        <v>1726</v>
      </c>
      <c r="CJ123" s="117">
        <f t="shared" si="211"/>
        <v>739</v>
      </c>
      <c r="CK123" s="117">
        <f t="shared" si="212"/>
        <v>1481</v>
      </c>
      <c r="CL123" s="117">
        <f t="shared" si="213"/>
        <v>988</v>
      </c>
      <c r="CM123" s="117">
        <f t="shared" si="214"/>
        <v>73973</v>
      </c>
    </row>
    <row r="124" ht="16.5" spans="1:91">
      <c r="A124" s="78">
        <v>120</v>
      </c>
      <c r="B124" s="78">
        <f t="shared" si="215"/>
        <v>240</v>
      </c>
      <c r="C124" s="86">
        <v>1.5</v>
      </c>
      <c r="D124" s="78">
        <f t="shared" si="116"/>
        <v>168</v>
      </c>
      <c r="E124" s="78">
        <f t="shared" si="117"/>
        <v>120</v>
      </c>
      <c r="F124" s="78">
        <f t="shared" si="118"/>
        <v>120</v>
      </c>
      <c r="G124" s="78">
        <f t="shared" si="119"/>
        <v>120</v>
      </c>
      <c r="H124" s="78">
        <f t="shared" si="120"/>
        <v>120</v>
      </c>
      <c r="I124" s="78">
        <f t="shared" si="121"/>
        <v>414</v>
      </c>
      <c r="J124" s="78">
        <f t="shared" si="122"/>
        <v>177</v>
      </c>
      <c r="K124" s="78">
        <f t="shared" si="123"/>
        <v>355</v>
      </c>
      <c r="L124" s="78">
        <f t="shared" si="124"/>
        <v>237</v>
      </c>
      <c r="M124" s="78">
        <f t="shared" si="125"/>
        <v>17760</v>
      </c>
      <c r="O124" s="87">
        <v>120</v>
      </c>
      <c r="P124" s="87">
        <f t="shared" si="216"/>
        <v>300</v>
      </c>
      <c r="Q124" s="87">
        <f t="shared" si="217"/>
        <v>210</v>
      </c>
      <c r="R124" s="87">
        <f t="shared" si="218"/>
        <v>150</v>
      </c>
      <c r="S124" s="87">
        <f t="shared" si="219"/>
        <v>150</v>
      </c>
      <c r="T124" s="87">
        <f t="shared" si="220"/>
        <v>150</v>
      </c>
      <c r="U124" s="87">
        <f t="shared" si="221"/>
        <v>150</v>
      </c>
      <c r="V124" s="87">
        <f t="shared" si="222"/>
        <v>518</v>
      </c>
      <c r="W124" s="87">
        <f t="shared" si="223"/>
        <v>221</v>
      </c>
      <c r="X124" s="87">
        <f t="shared" si="224"/>
        <v>444</v>
      </c>
      <c r="Y124" s="87">
        <f t="shared" si="225"/>
        <v>296</v>
      </c>
      <c r="Z124" s="87">
        <f t="shared" si="226"/>
        <v>22200</v>
      </c>
      <c r="AB124" s="93">
        <v>120</v>
      </c>
      <c r="AC124" s="93">
        <f t="shared" si="227"/>
        <v>372</v>
      </c>
      <c r="AD124" s="93">
        <f t="shared" si="228"/>
        <v>260</v>
      </c>
      <c r="AE124" s="93">
        <f t="shared" si="229"/>
        <v>186</v>
      </c>
      <c r="AF124" s="93">
        <f t="shared" si="230"/>
        <v>186</v>
      </c>
      <c r="AG124" s="93">
        <f t="shared" si="231"/>
        <v>186</v>
      </c>
      <c r="AH124" s="93">
        <f t="shared" si="232"/>
        <v>186</v>
      </c>
      <c r="AI124" s="93">
        <f t="shared" si="233"/>
        <v>642</v>
      </c>
      <c r="AJ124" s="93">
        <f t="shared" si="234"/>
        <v>274</v>
      </c>
      <c r="AK124" s="93">
        <f t="shared" si="235"/>
        <v>551</v>
      </c>
      <c r="AL124" s="93">
        <f t="shared" si="236"/>
        <v>367</v>
      </c>
      <c r="AM124" s="93">
        <f t="shared" si="237"/>
        <v>27528</v>
      </c>
      <c r="AO124" s="99">
        <v>120</v>
      </c>
      <c r="AP124" s="99">
        <f t="shared" si="238"/>
        <v>468</v>
      </c>
      <c r="AQ124" s="99">
        <f t="shared" si="239"/>
        <v>327</v>
      </c>
      <c r="AR124" s="99">
        <f t="shared" si="240"/>
        <v>234</v>
      </c>
      <c r="AS124" s="99">
        <f t="shared" si="241"/>
        <v>234</v>
      </c>
      <c r="AT124" s="99">
        <f t="shared" si="242"/>
        <v>234</v>
      </c>
      <c r="AU124" s="99">
        <f t="shared" si="243"/>
        <v>234</v>
      </c>
      <c r="AV124" s="99">
        <f t="shared" si="244"/>
        <v>808</v>
      </c>
      <c r="AW124" s="99">
        <f t="shared" si="245"/>
        <v>345</v>
      </c>
      <c r="AX124" s="99">
        <f t="shared" si="246"/>
        <v>693</v>
      </c>
      <c r="AY124" s="99">
        <f t="shared" si="247"/>
        <v>462</v>
      </c>
      <c r="AZ124" s="99">
        <f t="shared" si="248"/>
        <v>34632</v>
      </c>
      <c r="BB124" s="105">
        <v>120</v>
      </c>
      <c r="BC124" s="105">
        <f t="shared" si="249"/>
        <v>600</v>
      </c>
      <c r="BD124" s="105">
        <f t="shared" si="250"/>
        <v>419</v>
      </c>
      <c r="BE124" s="105">
        <f t="shared" si="251"/>
        <v>300</v>
      </c>
      <c r="BF124" s="105">
        <f t="shared" si="252"/>
        <v>300</v>
      </c>
      <c r="BG124" s="105">
        <f t="shared" si="253"/>
        <v>300</v>
      </c>
      <c r="BH124" s="105">
        <f t="shared" si="254"/>
        <v>300</v>
      </c>
      <c r="BI124" s="105">
        <f t="shared" si="255"/>
        <v>1036</v>
      </c>
      <c r="BJ124" s="105">
        <f t="shared" si="256"/>
        <v>442</v>
      </c>
      <c r="BK124" s="105">
        <f t="shared" si="257"/>
        <v>888</v>
      </c>
      <c r="BL124" s="105">
        <f t="shared" si="258"/>
        <v>592</v>
      </c>
      <c r="BM124" s="105">
        <f t="shared" si="259"/>
        <v>44400</v>
      </c>
      <c r="BO124" s="111">
        <v>120</v>
      </c>
      <c r="BP124" s="111">
        <f t="shared" si="193"/>
        <v>768</v>
      </c>
      <c r="BQ124" s="111">
        <f t="shared" si="194"/>
        <v>536</v>
      </c>
      <c r="BR124" s="111">
        <f t="shared" si="195"/>
        <v>384</v>
      </c>
      <c r="BS124" s="111">
        <f t="shared" si="196"/>
        <v>384</v>
      </c>
      <c r="BT124" s="111">
        <f t="shared" si="197"/>
        <v>384</v>
      </c>
      <c r="BU124" s="111">
        <f t="shared" si="198"/>
        <v>384</v>
      </c>
      <c r="BV124" s="111">
        <f t="shared" si="199"/>
        <v>1326</v>
      </c>
      <c r="BW124" s="111">
        <f t="shared" si="200"/>
        <v>566</v>
      </c>
      <c r="BX124" s="111">
        <f t="shared" si="201"/>
        <v>1137</v>
      </c>
      <c r="BY124" s="111">
        <f t="shared" si="202"/>
        <v>758</v>
      </c>
      <c r="BZ124" s="111">
        <f t="shared" si="203"/>
        <v>56832</v>
      </c>
      <c r="CB124" s="117">
        <v>120</v>
      </c>
      <c r="CC124" s="117">
        <f t="shared" si="204"/>
        <v>1008</v>
      </c>
      <c r="CD124" s="117">
        <f t="shared" si="205"/>
        <v>704</v>
      </c>
      <c r="CE124" s="117">
        <f t="shared" si="206"/>
        <v>504</v>
      </c>
      <c r="CF124" s="117">
        <f t="shared" si="207"/>
        <v>504</v>
      </c>
      <c r="CG124" s="117">
        <f t="shared" si="208"/>
        <v>504</v>
      </c>
      <c r="CH124" s="117">
        <f t="shared" si="209"/>
        <v>504</v>
      </c>
      <c r="CI124" s="117">
        <f t="shared" si="210"/>
        <v>1740</v>
      </c>
      <c r="CJ124" s="117">
        <f t="shared" si="211"/>
        <v>743</v>
      </c>
      <c r="CK124" s="117">
        <f t="shared" si="212"/>
        <v>1492</v>
      </c>
      <c r="CL124" s="117">
        <f t="shared" si="213"/>
        <v>995</v>
      </c>
      <c r="CM124" s="117">
        <f t="shared" si="214"/>
        <v>74592</v>
      </c>
    </row>
    <row r="125" ht="16.5" spans="1:91">
      <c r="A125" s="78">
        <v>121</v>
      </c>
      <c r="B125" s="78">
        <f t="shared" si="215"/>
        <v>242</v>
      </c>
      <c r="C125" s="86">
        <v>1.5</v>
      </c>
      <c r="D125" s="78">
        <f t="shared" si="116"/>
        <v>169</v>
      </c>
      <c r="E125" s="78">
        <f t="shared" si="117"/>
        <v>121</v>
      </c>
      <c r="F125" s="78">
        <f t="shared" si="118"/>
        <v>121</v>
      </c>
      <c r="G125" s="78">
        <f t="shared" si="119"/>
        <v>121</v>
      </c>
      <c r="H125" s="78">
        <f t="shared" si="120"/>
        <v>121</v>
      </c>
      <c r="I125" s="78">
        <f t="shared" si="121"/>
        <v>418</v>
      </c>
      <c r="J125" s="78">
        <f t="shared" si="122"/>
        <v>179</v>
      </c>
      <c r="K125" s="78">
        <f t="shared" si="123"/>
        <v>358</v>
      </c>
      <c r="L125" s="78">
        <f t="shared" si="124"/>
        <v>239</v>
      </c>
      <c r="M125" s="78">
        <f t="shared" si="125"/>
        <v>17908</v>
      </c>
      <c r="O125" s="87">
        <v>121</v>
      </c>
      <c r="P125" s="87">
        <f t="shared" si="216"/>
        <v>303</v>
      </c>
      <c r="Q125" s="87">
        <f t="shared" si="217"/>
        <v>211</v>
      </c>
      <c r="R125" s="87">
        <f t="shared" si="218"/>
        <v>151</v>
      </c>
      <c r="S125" s="87">
        <f t="shared" si="219"/>
        <v>151</v>
      </c>
      <c r="T125" s="87">
        <f t="shared" si="220"/>
        <v>151</v>
      </c>
      <c r="U125" s="87">
        <f t="shared" si="221"/>
        <v>151</v>
      </c>
      <c r="V125" s="87">
        <f t="shared" si="222"/>
        <v>523</v>
      </c>
      <c r="W125" s="87">
        <f t="shared" si="223"/>
        <v>224</v>
      </c>
      <c r="X125" s="87">
        <f t="shared" si="224"/>
        <v>448</v>
      </c>
      <c r="Y125" s="87">
        <f t="shared" si="225"/>
        <v>299</v>
      </c>
      <c r="Z125" s="87">
        <f t="shared" si="226"/>
        <v>22385</v>
      </c>
      <c r="AB125" s="93">
        <v>121</v>
      </c>
      <c r="AC125" s="93">
        <f t="shared" si="227"/>
        <v>376</v>
      </c>
      <c r="AD125" s="93">
        <f t="shared" si="228"/>
        <v>262</v>
      </c>
      <c r="AE125" s="93">
        <f t="shared" si="229"/>
        <v>187</v>
      </c>
      <c r="AF125" s="93">
        <f t="shared" si="230"/>
        <v>187</v>
      </c>
      <c r="AG125" s="93">
        <f t="shared" si="231"/>
        <v>187</v>
      </c>
      <c r="AH125" s="93">
        <f t="shared" si="232"/>
        <v>187</v>
      </c>
      <c r="AI125" s="93">
        <f t="shared" si="233"/>
        <v>649</v>
      </c>
      <c r="AJ125" s="93">
        <f t="shared" si="234"/>
        <v>278</v>
      </c>
      <c r="AK125" s="93">
        <f t="shared" si="235"/>
        <v>556</v>
      </c>
      <c r="AL125" s="93">
        <f t="shared" si="236"/>
        <v>371</v>
      </c>
      <c r="AM125" s="93">
        <f t="shared" si="237"/>
        <v>27757</v>
      </c>
      <c r="AO125" s="99">
        <v>121</v>
      </c>
      <c r="AP125" s="99">
        <f t="shared" si="238"/>
        <v>473</v>
      </c>
      <c r="AQ125" s="99">
        <f t="shared" si="239"/>
        <v>330</v>
      </c>
      <c r="AR125" s="99">
        <f t="shared" si="240"/>
        <v>235</v>
      </c>
      <c r="AS125" s="99">
        <f t="shared" si="241"/>
        <v>235</v>
      </c>
      <c r="AT125" s="99">
        <f t="shared" si="242"/>
        <v>235</v>
      </c>
      <c r="AU125" s="99">
        <f t="shared" si="243"/>
        <v>235</v>
      </c>
      <c r="AV125" s="99">
        <f t="shared" si="244"/>
        <v>816</v>
      </c>
      <c r="AW125" s="99">
        <f t="shared" si="245"/>
        <v>350</v>
      </c>
      <c r="AX125" s="99">
        <f t="shared" si="246"/>
        <v>699</v>
      </c>
      <c r="AY125" s="99">
        <f t="shared" si="247"/>
        <v>467</v>
      </c>
      <c r="AZ125" s="99">
        <f t="shared" si="248"/>
        <v>34920</v>
      </c>
      <c r="BB125" s="105">
        <v>121</v>
      </c>
      <c r="BC125" s="105">
        <f t="shared" si="249"/>
        <v>606</v>
      </c>
      <c r="BD125" s="105">
        <f t="shared" si="250"/>
        <v>423</v>
      </c>
      <c r="BE125" s="105">
        <f t="shared" si="251"/>
        <v>301</v>
      </c>
      <c r="BF125" s="105">
        <f t="shared" si="252"/>
        <v>301</v>
      </c>
      <c r="BG125" s="105">
        <f t="shared" si="253"/>
        <v>301</v>
      </c>
      <c r="BH125" s="105">
        <f t="shared" si="254"/>
        <v>301</v>
      </c>
      <c r="BI125" s="105">
        <f t="shared" si="255"/>
        <v>1046</v>
      </c>
      <c r="BJ125" s="105">
        <f t="shared" si="256"/>
        <v>449</v>
      </c>
      <c r="BK125" s="105">
        <f t="shared" si="257"/>
        <v>896</v>
      </c>
      <c r="BL125" s="105">
        <f t="shared" si="258"/>
        <v>599</v>
      </c>
      <c r="BM125" s="105">
        <f t="shared" si="259"/>
        <v>44769</v>
      </c>
      <c r="BO125" s="111">
        <v>121</v>
      </c>
      <c r="BP125" s="111">
        <f t="shared" si="193"/>
        <v>776</v>
      </c>
      <c r="BQ125" s="111">
        <f t="shared" si="194"/>
        <v>541</v>
      </c>
      <c r="BR125" s="111">
        <f t="shared" si="195"/>
        <v>385</v>
      </c>
      <c r="BS125" s="111">
        <f t="shared" si="196"/>
        <v>385</v>
      </c>
      <c r="BT125" s="111">
        <f t="shared" si="197"/>
        <v>385</v>
      </c>
      <c r="BU125" s="111">
        <f t="shared" si="198"/>
        <v>385</v>
      </c>
      <c r="BV125" s="111">
        <f t="shared" si="199"/>
        <v>1339</v>
      </c>
      <c r="BW125" s="111">
        <f t="shared" si="200"/>
        <v>575</v>
      </c>
      <c r="BX125" s="111">
        <f t="shared" si="201"/>
        <v>1147</v>
      </c>
      <c r="BY125" s="111">
        <f t="shared" si="202"/>
        <v>767</v>
      </c>
      <c r="BZ125" s="111">
        <f t="shared" si="203"/>
        <v>57304</v>
      </c>
      <c r="CB125" s="117">
        <v>121</v>
      </c>
      <c r="CC125" s="117">
        <f t="shared" si="204"/>
        <v>1019</v>
      </c>
      <c r="CD125" s="117">
        <f t="shared" si="205"/>
        <v>710</v>
      </c>
      <c r="CE125" s="117">
        <f t="shared" si="206"/>
        <v>505</v>
      </c>
      <c r="CF125" s="117">
        <f t="shared" si="207"/>
        <v>505</v>
      </c>
      <c r="CG125" s="117">
        <f t="shared" si="208"/>
        <v>505</v>
      </c>
      <c r="CH125" s="117">
        <f t="shared" si="209"/>
        <v>505</v>
      </c>
      <c r="CI125" s="117">
        <f t="shared" si="210"/>
        <v>1757</v>
      </c>
      <c r="CJ125" s="117">
        <f t="shared" si="211"/>
        <v>755</v>
      </c>
      <c r="CK125" s="117">
        <f t="shared" si="212"/>
        <v>1505</v>
      </c>
      <c r="CL125" s="117">
        <f t="shared" si="213"/>
        <v>1007</v>
      </c>
      <c r="CM125" s="117">
        <f t="shared" si="214"/>
        <v>75212</v>
      </c>
    </row>
    <row r="126" ht="16.5" spans="1:91">
      <c r="A126" s="78">
        <v>122</v>
      </c>
      <c r="B126" s="78">
        <f t="shared" si="215"/>
        <v>244</v>
      </c>
      <c r="C126" s="86">
        <v>1.5</v>
      </c>
      <c r="D126" s="78">
        <f t="shared" si="116"/>
        <v>171</v>
      </c>
      <c r="E126" s="78">
        <f t="shared" si="117"/>
        <v>122</v>
      </c>
      <c r="F126" s="78">
        <f t="shared" si="118"/>
        <v>122</v>
      </c>
      <c r="G126" s="78">
        <f t="shared" si="119"/>
        <v>122</v>
      </c>
      <c r="H126" s="78">
        <f t="shared" si="120"/>
        <v>122</v>
      </c>
      <c r="I126" s="78">
        <f t="shared" si="121"/>
        <v>421</v>
      </c>
      <c r="J126" s="78">
        <f t="shared" si="122"/>
        <v>180</v>
      </c>
      <c r="K126" s="78">
        <f t="shared" si="123"/>
        <v>361</v>
      </c>
      <c r="L126" s="78">
        <f t="shared" si="124"/>
        <v>241</v>
      </c>
      <c r="M126" s="78">
        <f t="shared" si="125"/>
        <v>18056</v>
      </c>
      <c r="O126" s="87">
        <v>122</v>
      </c>
      <c r="P126" s="87">
        <f t="shared" si="216"/>
        <v>305</v>
      </c>
      <c r="Q126" s="87">
        <f t="shared" si="217"/>
        <v>214</v>
      </c>
      <c r="R126" s="87">
        <f t="shared" si="218"/>
        <v>153</v>
      </c>
      <c r="S126" s="87">
        <f t="shared" si="219"/>
        <v>153</v>
      </c>
      <c r="T126" s="87">
        <f t="shared" si="220"/>
        <v>153</v>
      </c>
      <c r="U126" s="87">
        <f t="shared" si="221"/>
        <v>153</v>
      </c>
      <c r="V126" s="87">
        <f t="shared" si="222"/>
        <v>526</v>
      </c>
      <c r="W126" s="87">
        <f t="shared" si="223"/>
        <v>225</v>
      </c>
      <c r="X126" s="87">
        <f t="shared" si="224"/>
        <v>451</v>
      </c>
      <c r="Y126" s="87">
        <f t="shared" si="225"/>
        <v>301</v>
      </c>
      <c r="Z126" s="87">
        <f t="shared" si="226"/>
        <v>22570</v>
      </c>
      <c r="AB126" s="93">
        <v>122</v>
      </c>
      <c r="AC126" s="93">
        <f t="shared" si="227"/>
        <v>378</v>
      </c>
      <c r="AD126" s="93">
        <f t="shared" si="228"/>
        <v>265</v>
      </c>
      <c r="AE126" s="93">
        <f t="shared" si="229"/>
        <v>190</v>
      </c>
      <c r="AF126" s="93">
        <f t="shared" si="230"/>
        <v>190</v>
      </c>
      <c r="AG126" s="93">
        <f t="shared" si="231"/>
        <v>190</v>
      </c>
      <c r="AH126" s="93">
        <f t="shared" si="232"/>
        <v>190</v>
      </c>
      <c r="AI126" s="93">
        <f t="shared" si="233"/>
        <v>652</v>
      </c>
      <c r="AJ126" s="93">
        <f t="shared" si="234"/>
        <v>279</v>
      </c>
      <c r="AK126" s="93">
        <f t="shared" si="235"/>
        <v>559</v>
      </c>
      <c r="AL126" s="93">
        <f t="shared" si="236"/>
        <v>373</v>
      </c>
      <c r="AM126" s="93">
        <f t="shared" si="237"/>
        <v>27987</v>
      </c>
      <c r="AO126" s="99">
        <v>122</v>
      </c>
      <c r="AP126" s="99">
        <f t="shared" si="238"/>
        <v>476</v>
      </c>
      <c r="AQ126" s="99">
        <f t="shared" si="239"/>
        <v>333</v>
      </c>
      <c r="AR126" s="99">
        <f t="shared" si="240"/>
        <v>239</v>
      </c>
      <c r="AS126" s="99">
        <f t="shared" si="241"/>
        <v>239</v>
      </c>
      <c r="AT126" s="99">
        <f t="shared" si="242"/>
        <v>239</v>
      </c>
      <c r="AU126" s="99">
        <f t="shared" si="243"/>
        <v>239</v>
      </c>
      <c r="AV126" s="99">
        <f t="shared" si="244"/>
        <v>820</v>
      </c>
      <c r="AW126" s="99">
        <f t="shared" si="245"/>
        <v>351</v>
      </c>
      <c r="AX126" s="99">
        <f t="shared" si="246"/>
        <v>703</v>
      </c>
      <c r="AY126" s="99">
        <f t="shared" si="247"/>
        <v>469</v>
      </c>
      <c r="AZ126" s="99">
        <f t="shared" si="248"/>
        <v>35209</v>
      </c>
      <c r="BB126" s="105">
        <v>122</v>
      </c>
      <c r="BC126" s="105">
        <f t="shared" si="249"/>
        <v>610</v>
      </c>
      <c r="BD126" s="105">
        <f t="shared" si="250"/>
        <v>427</v>
      </c>
      <c r="BE126" s="105">
        <f t="shared" si="251"/>
        <v>306</v>
      </c>
      <c r="BF126" s="105">
        <f t="shared" si="252"/>
        <v>306</v>
      </c>
      <c r="BG126" s="105">
        <f t="shared" si="253"/>
        <v>306</v>
      </c>
      <c r="BH126" s="105">
        <f t="shared" si="254"/>
        <v>306</v>
      </c>
      <c r="BI126" s="105">
        <f t="shared" si="255"/>
        <v>1051</v>
      </c>
      <c r="BJ126" s="105">
        <f t="shared" si="256"/>
        <v>450</v>
      </c>
      <c r="BK126" s="105">
        <f t="shared" si="257"/>
        <v>901</v>
      </c>
      <c r="BL126" s="105">
        <f t="shared" si="258"/>
        <v>601</v>
      </c>
      <c r="BM126" s="105">
        <f t="shared" si="259"/>
        <v>45140</v>
      </c>
      <c r="BO126" s="111">
        <v>122</v>
      </c>
      <c r="BP126" s="111">
        <f t="shared" si="193"/>
        <v>781</v>
      </c>
      <c r="BQ126" s="111">
        <f t="shared" si="194"/>
        <v>547</v>
      </c>
      <c r="BR126" s="111">
        <f t="shared" si="195"/>
        <v>392</v>
      </c>
      <c r="BS126" s="111">
        <f t="shared" si="196"/>
        <v>392</v>
      </c>
      <c r="BT126" s="111">
        <f t="shared" si="197"/>
        <v>392</v>
      </c>
      <c r="BU126" s="111">
        <f t="shared" si="198"/>
        <v>392</v>
      </c>
      <c r="BV126" s="111">
        <f t="shared" si="199"/>
        <v>1345</v>
      </c>
      <c r="BW126" s="111">
        <f t="shared" si="200"/>
        <v>576</v>
      </c>
      <c r="BX126" s="111">
        <f t="shared" si="201"/>
        <v>1153</v>
      </c>
      <c r="BY126" s="111">
        <f t="shared" si="202"/>
        <v>769</v>
      </c>
      <c r="BZ126" s="111">
        <f t="shared" si="203"/>
        <v>57779</v>
      </c>
      <c r="CB126" s="117">
        <v>122</v>
      </c>
      <c r="CC126" s="117">
        <f t="shared" si="204"/>
        <v>1025</v>
      </c>
      <c r="CD126" s="117">
        <f t="shared" si="205"/>
        <v>718</v>
      </c>
      <c r="CE126" s="117">
        <f t="shared" si="206"/>
        <v>515</v>
      </c>
      <c r="CF126" s="117">
        <f t="shared" si="207"/>
        <v>515</v>
      </c>
      <c r="CG126" s="117">
        <f t="shared" si="208"/>
        <v>515</v>
      </c>
      <c r="CH126" s="117">
        <f t="shared" si="209"/>
        <v>515</v>
      </c>
      <c r="CI126" s="117">
        <f t="shared" si="210"/>
        <v>1765</v>
      </c>
      <c r="CJ126" s="117">
        <f t="shared" si="211"/>
        <v>756</v>
      </c>
      <c r="CK126" s="117">
        <f t="shared" si="212"/>
        <v>1513</v>
      </c>
      <c r="CL126" s="117">
        <f t="shared" si="213"/>
        <v>1009</v>
      </c>
      <c r="CM126" s="117">
        <f t="shared" si="214"/>
        <v>75835</v>
      </c>
    </row>
    <row r="127" ht="16.5" spans="1:91">
      <c r="A127" s="78">
        <v>123</v>
      </c>
      <c r="B127" s="78">
        <f t="shared" si="215"/>
        <v>246</v>
      </c>
      <c r="C127" s="86">
        <v>1.5</v>
      </c>
      <c r="D127" s="78">
        <f t="shared" si="116"/>
        <v>172</v>
      </c>
      <c r="E127" s="78">
        <f t="shared" si="117"/>
        <v>123</v>
      </c>
      <c r="F127" s="78">
        <f t="shared" si="118"/>
        <v>123</v>
      </c>
      <c r="G127" s="78">
        <f t="shared" si="119"/>
        <v>123</v>
      </c>
      <c r="H127" s="78">
        <f t="shared" si="120"/>
        <v>123</v>
      </c>
      <c r="I127" s="78">
        <f t="shared" si="121"/>
        <v>425</v>
      </c>
      <c r="J127" s="78">
        <f t="shared" si="122"/>
        <v>182</v>
      </c>
      <c r="K127" s="78">
        <f t="shared" si="123"/>
        <v>364</v>
      </c>
      <c r="L127" s="78">
        <f t="shared" si="124"/>
        <v>243</v>
      </c>
      <c r="M127" s="78">
        <f t="shared" si="125"/>
        <v>18204</v>
      </c>
      <c r="O127" s="87">
        <v>123</v>
      </c>
      <c r="P127" s="87">
        <f t="shared" si="216"/>
        <v>308</v>
      </c>
      <c r="Q127" s="87">
        <f t="shared" si="217"/>
        <v>215</v>
      </c>
      <c r="R127" s="87">
        <f t="shared" si="218"/>
        <v>154</v>
      </c>
      <c r="S127" s="87">
        <f t="shared" si="219"/>
        <v>154</v>
      </c>
      <c r="T127" s="87">
        <f t="shared" si="220"/>
        <v>154</v>
      </c>
      <c r="U127" s="87">
        <f t="shared" si="221"/>
        <v>154</v>
      </c>
      <c r="V127" s="87">
        <f t="shared" si="222"/>
        <v>531</v>
      </c>
      <c r="W127" s="87">
        <f t="shared" si="223"/>
        <v>228</v>
      </c>
      <c r="X127" s="87">
        <f t="shared" si="224"/>
        <v>455</v>
      </c>
      <c r="Y127" s="87">
        <f t="shared" si="225"/>
        <v>304</v>
      </c>
      <c r="Z127" s="87">
        <f t="shared" si="226"/>
        <v>22755</v>
      </c>
      <c r="AB127" s="93">
        <v>123</v>
      </c>
      <c r="AC127" s="93">
        <f t="shared" si="227"/>
        <v>382</v>
      </c>
      <c r="AD127" s="93">
        <f t="shared" si="228"/>
        <v>267</v>
      </c>
      <c r="AE127" s="93">
        <f t="shared" si="229"/>
        <v>191</v>
      </c>
      <c r="AF127" s="93">
        <f t="shared" si="230"/>
        <v>191</v>
      </c>
      <c r="AG127" s="93">
        <f t="shared" si="231"/>
        <v>191</v>
      </c>
      <c r="AH127" s="93">
        <f t="shared" si="232"/>
        <v>191</v>
      </c>
      <c r="AI127" s="93">
        <f t="shared" si="233"/>
        <v>658</v>
      </c>
      <c r="AJ127" s="93">
        <f t="shared" si="234"/>
        <v>283</v>
      </c>
      <c r="AK127" s="93">
        <f t="shared" si="235"/>
        <v>564</v>
      </c>
      <c r="AL127" s="93">
        <f t="shared" si="236"/>
        <v>377</v>
      </c>
      <c r="AM127" s="93">
        <f t="shared" si="237"/>
        <v>28216</v>
      </c>
      <c r="AO127" s="99">
        <v>123</v>
      </c>
      <c r="AP127" s="99">
        <f t="shared" si="238"/>
        <v>481</v>
      </c>
      <c r="AQ127" s="99">
        <f t="shared" si="239"/>
        <v>336</v>
      </c>
      <c r="AR127" s="99">
        <f t="shared" si="240"/>
        <v>240</v>
      </c>
      <c r="AS127" s="99">
        <f t="shared" si="241"/>
        <v>240</v>
      </c>
      <c r="AT127" s="99">
        <f t="shared" si="242"/>
        <v>240</v>
      </c>
      <c r="AU127" s="99">
        <f t="shared" si="243"/>
        <v>240</v>
      </c>
      <c r="AV127" s="99">
        <f t="shared" si="244"/>
        <v>828</v>
      </c>
      <c r="AW127" s="99">
        <f t="shared" si="245"/>
        <v>356</v>
      </c>
      <c r="AX127" s="99">
        <f t="shared" si="246"/>
        <v>710</v>
      </c>
      <c r="AY127" s="99">
        <f t="shared" si="247"/>
        <v>474</v>
      </c>
      <c r="AZ127" s="99">
        <f t="shared" si="248"/>
        <v>35498</v>
      </c>
      <c r="BB127" s="105">
        <v>123</v>
      </c>
      <c r="BC127" s="105">
        <f t="shared" si="249"/>
        <v>617</v>
      </c>
      <c r="BD127" s="105">
        <f t="shared" si="250"/>
        <v>431</v>
      </c>
      <c r="BE127" s="105">
        <f t="shared" si="251"/>
        <v>308</v>
      </c>
      <c r="BF127" s="105">
        <f t="shared" si="252"/>
        <v>308</v>
      </c>
      <c r="BG127" s="105">
        <f t="shared" si="253"/>
        <v>308</v>
      </c>
      <c r="BH127" s="105">
        <f t="shared" si="254"/>
        <v>308</v>
      </c>
      <c r="BI127" s="105">
        <f t="shared" si="255"/>
        <v>1062</v>
      </c>
      <c r="BJ127" s="105">
        <f t="shared" si="256"/>
        <v>456</v>
      </c>
      <c r="BK127" s="105">
        <f t="shared" si="257"/>
        <v>910</v>
      </c>
      <c r="BL127" s="105">
        <f t="shared" si="258"/>
        <v>608</v>
      </c>
      <c r="BM127" s="105">
        <f t="shared" si="259"/>
        <v>45510</v>
      </c>
      <c r="BO127" s="111">
        <v>123</v>
      </c>
      <c r="BP127" s="111">
        <f t="shared" si="193"/>
        <v>790</v>
      </c>
      <c r="BQ127" s="111">
        <f t="shared" si="194"/>
        <v>552</v>
      </c>
      <c r="BR127" s="111">
        <f t="shared" si="195"/>
        <v>394</v>
      </c>
      <c r="BS127" s="111">
        <f t="shared" si="196"/>
        <v>394</v>
      </c>
      <c r="BT127" s="111">
        <f t="shared" si="197"/>
        <v>394</v>
      </c>
      <c r="BU127" s="111">
        <f t="shared" si="198"/>
        <v>394</v>
      </c>
      <c r="BV127" s="111">
        <f t="shared" si="199"/>
        <v>1359</v>
      </c>
      <c r="BW127" s="111">
        <f t="shared" si="200"/>
        <v>584</v>
      </c>
      <c r="BX127" s="111">
        <f t="shared" si="201"/>
        <v>1165</v>
      </c>
      <c r="BY127" s="111">
        <f t="shared" si="202"/>
        <v>778</v>
      </c>
      <c r="BZ127" s="111">
        <f t="shared" si="203"/>
        <v>58253</v>
      </c>
      <c r="CB127" s="117">
        <v>123</v>
      </c>
      <c r="CC127" s="117">
        <f t="shared" si="204"/>
        <v>1037</v>
      </c>
      <c r="CD127" s="117">
        <f t="shared" si="205"/>
        <v>725</v>
      </c>
      <c r="CE127" s="117">
        <f t="shared" si="206"/>
        <v>517</v>
      </c>
      <c r="CF127" s="117">
        <f t="shared" si="207"/>
        <v>517</v>
      </c>
      <c r="CG127" s="117">
        <f t="shared" si="208"/>
        <v>517</v>
      </c>
      <c r="CH127" s="117">
        <f t="shared" si="209"/>
        <v>517</v>
      </c>
      <c r="CI127" s="117">
        <f t="shared" si="210"/>
        <v>1784</v>
      </c>
      <c r="CJ127" s="117">
        <f t="shared" si="211"/>
        <v>767</v>
      </c>
      <c r="CK127" s="117">
        <f t="shared" si="212"/>
        <v>1529</v>
      </c>
      <c r="CL127" s="117">
        <f t="shared" si="213"/>
        <v>1021</v>
      </c>
      <c r="CM127" s="117">
        <f t="shared" si="214"/>
        <v>76457</v>
      </c>
    </row>
    <row r="128" ht="16.5" spans="1:91">
      <c r="A128" s="78">
        <v>124</v>
      </c>
      <c r="B128" s="78">
        <f t="shared" si="215"/>
        <v>248</v>
      </c>
      <c r="C128" s="86">
        <v>1.5</v>
      </c>
      <c r="D128" s="78">
        <f t="shared" si="116"/>
        <v>174</v>
      </c>
      <c r="E128" s="78">
        <f t="shared" si="117"/>
        <v>124</v>
      </c>
      <c r="F128" s="78">
        <f t="shared" si="118"/>
        <v>124</v>
      </c>
      <c r="G128" s="78">
        <f t="shared" si="119"/>
        <v>124</v>
      </c>
      <c r="H128" s="78">
        <f t="shared" si="120"/>
        <v>124</v>
      </c>
      <c r="I128" s="78">
        <f t="shared" si="121"/>
        <v>428</v>
      </c>
      <c r="J128" s="78">
        <f t="shared" si="122"/>
        <v>183</v>
      </c>
      <c r="K128" s="78">
        <f t="shared" si="123"/>
        <v>367</v>
      </c>
      <c r="L128" s="78">
        <f t="shared" si="124"/>
        <v>245</v>
      </c>
      <c r="M128" s="78">
        <f t="shared" si="125"/>
        <v>18352</v>
      </c>
      <c r="O128" s="87">
        <v>124</v>
      </c>
      <c r="P128" s="87">
        <f t="shared" si="216"/>
        <v>310</v>
      </c>
      <c r="Q128" s="87">
        <f t="shared" si="217"/>
        <v>218</v>
      </c>
      <c r="R128" s="87">
        <f t="shared" si="218"/>
        <v>155</v>
      </c>
      <c r="S128" s="87">
        <f t="shared" si="219"/>
        <v>155</v>
      </c>
      <c r="T128" s="87">
        <f t="shared" si="220"/>
        <v>155</v>
      </c>
      <c r="U128" s="87">
        <f t="shared" si="221"/>
        <v>155</v>
      </c>
      <c r="V128" s="87">
        <f t="shared" si="222"/>
        <v>535</v>
      </c>
      <c r="W128" s="87">
        <f t="shared" si="223"/>
        <v>229</v>
      </c>
      <c r="X128" s="87">
        <f t="shared" si="224"/>
        <v>459</v>
      </c>
      <c r="Y128" s="87">
        <f t="shared" si="225"/>
        <v>306</v>
      </c>
      <c r="Z128" s="87">
        <f t="shared" si="226"/>
        <v>22940</v>
      </c>
      <c r="AB128" s="93">
        <v>124</v>
      </c>
      <c r="AC128" s="93">
        <f t="shared" si="227"/>
        <v>384</v>
      </c>
      <c r="AD128" s="93">
        <f t="shared" si="228"/>
        <v>270</v>
      </c>
      <c r="AE128" s="93">
        <f t="shared" si="229"/>
        <v>192</v>
      </c>
      <c r="AF128" s="93">
        <f t="shared" si="230"/>
        <v>192</v>
      </c>
      <c r="AG128" s="93">
        <f t="shared" si="231"/>
        <v>192</v>
      </c>
      <c r="AH128" s="93">
        <f t="shared" si="232"/>
        <v>192</v>
      </c>
      <c r="AI128" s="93">
        <f t="shared" si="233"/>
        <v>663</v>
      </c>
      <c r="AJ128" s="93">
        <f t="shared" si="234"/>
        <v>284</v>
      </c>
      <c r="AK128" s="93">
        <f t="shared" si="235"/>
        <v>569</v>
      </c>
      <c r="AL128" s="93">
        <f t="shared" si="236"/>
        <v>379</v>
      </c>
      <c r="AM128" s="93">
        <f t="shared" si="237"/>
        <v>28446</v>
      </c>
      <c r="AO128" s="99">
        <v>124</v>
      </c>
      <c r="AP128" s="99">
        <f t="shared" si="238"/>
        <v>483</v>
      </c>
      <c r="AQ128" s="99">
        <f t="shared" si="239"/>
        <v>340</v>
      </c>
      <c r="AR128" s="99">
        <f t="shared" si="240"/>
        <v>242</v>
      </c>
      <c r="AS128" s="99">
        <f t="shared" si="241"/>
        <v>242</v>
      </c>
      <c r="AT128" s="99">
        <f t="shared" si="242"/>
        <v>242</v>
      </c>
      <c r="AU128" s="99">
        <f t="shared" si="243"/>
        <v>242</v>
      </c>
      <c r="AV128" s="99">
        <f t="shared" si="244"/>
        <v>834</v>
      </c>
      <c r="AW128" s="99">
        <f t="shared" si="245"/>
        <v>357</v>
      </c>
      <c r="AX128" s="99">
        <f t="shared" si="246"/>
        <v>716</v>
      </c>
      <c r="AY128" s="99">
        <f t="shared" si="247"/>
        <v>477</v>
      </c>
      <c r="AZ128" s="99">
        <f t="shared" si="248"/>
        <v>35787</v>
      </c>
      <c r="BB128" s="105">
        <v>124</v>
      </c>
      <c r="BC128" s="105">
        <f t="shared" si="249"/>
        <v>619</v>
      </c>
      <c r="BD128" s="105">
        <f t="shared" si="250"/>
        <v>436</v>
      </c>
      <c r="BE128" s="105">
        <f t="shared" si="251"/>
        <v>310</v>
      </c>
      <c r="BF128" s="105">
        <f t="shared" si="252"/>
        <v>310</v>
      </c>
      <c r="BG128" s="105">
        <f t="shared" si="253"/>
        <v>310</v>
      </c>
      <c r="BH128" s="105">
        <f t="shared" si="254"/>
        <v>310</v>
      </c>
      <c r="BI128" s="105">
        <f t="shared" si="255"/>
        <v>1069</v>
      </c>
      <c r="BJ128" s="105">
        <f t="shared" si="256"/>
        <v>458</v>
      </c>
      <c r="BK128" s="105">
        <f t="shared" si="257"/>
        <v>918</v>
      </c>
      <c r="BL128" s="105">
        <f t="shared" si="258"/>
        <v>612</v>
      </c>
      <c r="BM128" s="105">
        <f t="shared" si="259"/>
        <v>45881</v>
      </c>
      <c r="BO128" s="111">
        <v>124</v>
      </c>
      <c r="BP128" s="111">
        <f t="shared" si="193"/>
        <v>792</v>
      </c>
      <c r="BQ128" s="111">
        <f t="shared" si="194"/>
        <v>558</v>
      </c>
      <c r="BR128" s="111">
        <f t="shared" si="195"/>
        <v>397</v>
      </c>
      <c r="BS128" s="111">
        <f t="shared" si="196"/>
        <v>397</v>
      </c>
      <c r="BT128" s="111">
        <f t="shared" si="197"/>
        <v>397</v>
      </c>
      <c r="BU128" s="111">
        <f t="shared" si="198"/>
        <v>397</v>
      </c>
      <c r="BV128" s="111">
        <f t="shared" si="199"/>
        <v>1368</v>
      </c>
      <c r="BW128" s="111">
        <f t="shared" si="200"/>
        <v>586</v>
      </c>
      <c r="BX128" s="111">
        <f t="shared" si="201"/>
        <v>1175</v>
      </c>
      <c r="BY128" s="111">
        <f t="shared" si="202"/>
        <v>783</v>
      </c>
      <c r="BZ128" s="111">
        <f t="shared" si="203"/>
        <v>58728</v>
      </c>
      <c r="CB128" s="117">
        <v>124</v>
      </c>
      <c r="CC128" s="117">
        <f t="shared" si="204"/>
        <v>1040</v>
      </c>
      <c r="CD128" s="117">
        <f t="shared" si="205"/>
        <v>732</v>
      </c>
      <c r="CE128" s="117">
        <f t="shared" si="206"/>
        <v>521</v>
      </c>
      <c r="CF128" s="117">
        <f t="shared" si="207"/>
        <v>521</v>
      </c>
      <c r="CG128" s="117">
        <f t="shared" si="208"/>
        <v>521</v>
      </c>
      <c r="CH128" s="117">
        <f t="shared" si="209"/>
        <v>521</v>
      </c>
      <c r="CI128" s="117">
        <f t="shared" si="210"/>
        <v>1796</v>
      </c>
      <c r="CJ128" s="117">
        <f t="shared" si="211"/>
        <v>769</v>
      </c>
      <c r="CK128" s="117">
        <f t="shared" si="212"/>
        <v>1542</v>
      </c>
      <c r="CL128" s="117">
        <f t="shared" si="213"/>
        <v>1028</v>
      </c>
      <c r="CM128" s="117">
        <f t="shared" si="214"/>
        <v>77081</v>
      </c>
    </row>
    <row r="129" ht="16.5" spans="1:91">
      <c r="A129" s="78">
        <v>125</v>
      </c>
      <c r="B129" s="78">
        <f t="shared" si="215"/>
        <v>250</v>
      </c>
      <c r="C129" s="86">
        <v>1.5</v>
      </c>
      <c r="D129" s="78">
        <f t="shared" si="116"/>
        <v>175</v>
      </c>
      <c r="E129" s="78">
        <f t="shared" si="117"/>
        <v>125</v>
      </c>
      <c r="F129" s="78">
        <f t="shared" si="118"/>
        <v>125</v>
      </c>
      <c r="G129" s="78">
        <f t="shared" si="119"/>
        <v>125</v>
      </c>
      <c r="H129" s="78">
        <f t="shared" si="120"/>
        <v>125</v>
      </c>
      <c r="I129" s="78">
        <f t="shared" si="121"/>
        <v>432</v>
      </c>
      <c r="J129" s="78">
        <f t="shared" si="122"/>
        <v>185</v>
      </c>
      <c r="K129" s="78">
        <f t="shared" si="123"/>
        <v>370</v>
      </c>
      <c r="L129" s="78">
        <f t="shared" si="124"/>
        <v>247</v>
      </c>
      <c r="M129" s="78">
        <f t="shared" si="125"/>
        <v>18500</v>
      </c>
      <c r="O129" s="87">
        <v>125</v>
      </c>
      <c r="P129" s="87">
        <f t="shared" si="216"/>
        <v>313</v>
      </c>
      <c r="Q129" s="87">
        <f t="shared" si="217"/>
        <v>219</v>
      </c>
      <c r="R129" s="87">
        <f t="shared" si="218"/>
        <v>156</v>
      </c>
      <c r="S129" s="87">
        <f t="shared" si="219"/>
        <v>156</v>
      </c>
      <c r="T129" s="87">
        <f t="shared" si="220"/>
        <v>156</v>
      </c>
      <c r="U129" s="87">
        <f t="shared" si="221"/>
        <v>156</v>
      </c>
      <c r="V129" s="87">
        <f t="shared" si="222"/>
        <v>540</v>
      </c>
      <c r="W129" s="87">
        <f t="shared" si="223"/>
        <v>231</v>
      </c>
      <c r="X129" s="87">
        <f t="shared" si="224"/>
        <v>463</v>
      </c>
      <c r="Y129" s="87">
        <f t="shared" si="225"/>
        <v>309</v>
      </c>
      <c r="Z129" s="87">
        <f t="shared" si="226"/>
        <v>23125</v>
      </c>
      <c r="AB129" s="93">
        <v>125</v>
      </c>
      <c r="AC129" s="93">
        <f t="shared" si="227"/>
        <v>388</v>
      </c>
      <c r="AD129" s="93">
        <f t="shared" si="228"/>
        <v>272</v>
      </c>
      <c r="AE129" s="93">
        <f t="shared" si="229"/>
        <v>193</v>
      </c>
      <c r="AF129" s="93">
        <f t="shared" si="230"/>
        <v>193</v>
      </c>
      <c r="AG129" s="93">
        <f t="shared" si="231"/>
        <v>193</v>
      </c>
      <c r="AH129" s="93">
        <f t="shared" si="232"/>
        <v>193</v>
      </c>
      <c r="AI129" s="93">
        <f t="shared" si="233"/>
        <v>670</v>
      </c>
      <c r="AJ129" s="93">
        <f t="shared" si="234"/>
        <v>286</v>
      </c>
      <c r="AK129" s="93">
        <f t="shared" si="235"/>
        <v>574</v>
      </c>
      <c r="AL129" s="93">
        <f t="shared" si="236"/>
        <v>383</v>
      </c>
      <c r="AM129" s="93">
        <f t="shared" si="237"/>
        <v>28675</v>
      </c>
      <c r="AO129" s="99">
        <v>125</v>
      </c>
      <c r="AP129" s="99">
        <f t="shared" si="238"/>
        <v>488</v>
      </c>
      <c r="AQ129" s="99">
        <f t="shared" si="239"/>
        <v>342</v>
      </c>
      <c r="AR129" s="99">
        <f t="shared" si="240"/>
        <v>243</v>
      </c>
      <c r="AS129" s="99">
        <f t="shared" si="241"/>
        <v>243</v>
      </c>
      <c r="AT129" s="99">
        <f t="shared" si="242"/>
        <v>243</v>
      </c>
      <c r="AU129" s="99">
        <f t="shared" si="243"/>
        <v>243</v>
      </c>
      <c r="AV129" s="99">
        <f t="shared" si="244"/>
        <v>843</v>
      </c>
      <c r="AW129" s="99">
        <f t="shared" si="245"/>
        <v>360</v>
      </c>
      <c r="AX129" s="99">
        <f t="shared" si="246"/>
        <v>722</v>
      </c>
      <c r="AY129" s="99">
        <f t="shared" si="247"/>
        <v>482</v>
      </c>
      <c r="AZ129" s="99">
        <f t="shared" si="248"/>
        <v>36075</v>
      </c>
      <c r="BB129" s="105">
        <v>125</v>
      </c>
      <c r="BC129" s="105">
        <f t="shared" si="249"/>
        <v>626</v>
      </c>
      <c r="BD129" s="105">
        <f t="shared" si="250"/>
        <v>438</v>
      </c>
      <c r="BE129" s="105">
        <f t="shared" si="251"/>
        <v>312</v>
      </c>
      <c r="BF129" s="105">
        <f t="shared" si="252"/>
        <v>312</v>
      </c>
      <c r="BG129" s="105">
        <f t="shared" si="253"/>
        <v>312</v>
      </c>
      <c r="BH129" s="105">
        <f t="shared" si="254"/>
        <v>312</v>
      </c>
      <c r="BI129" s="105">
        <f t="shared" si="255"/>
        <v>1081</v>
      </c>
      <c r="BJ129" s="105">
        <f t="shared" si="256"/>
        <v>462</v>
      </c>
      <c r="BK129" s="105">
        <f t="shared" si="257"/>
        <v>926</v>
      </c>
      <c r="BL129" s="105">
        <f t="shared" si="258"/>
        <v>618</v>
      </c>
      <c r="BM129" s="105">
        <f t="shared" si="259"/>
        <v>46250</v>
      </c>
      <c r="BO129" s="111">
        <v>125</v>
      </c>
      <c r="BP129" s="111">
        <f t="shared" si="193"/>
        <v>801</v>
      </c>
      <c r="BQ129" s="111">
        <f t="shared" si="194"/>
        <v>561</v>
      </c>
      <c r="BR129" s="111">
        <f t="shared" si="195"/>
        <v>399</v>
      </c>
      <c r="BS129" s="111">
        <f t="shared" si="196"/>
        <v>399</v>
      </c>
      <c r="BT129" s="111">
        <f t="shared" si="197"/>
        <v>399</v>
      </c>
      <c r="BU129" s="111">
        <f t="shared" si="198"/>
        <v>399</v>
      </c>
      <c r="BV129" s="111">
        <f t="shared" si="199"/>
        <v>1384</v>
      </c>
      <c r="BW129" s="111">
        <f t="shared" si="200"/>
        <v>591</v>
      </c>
      <c r="BX129" s="111">
        <f t="shared" si="201"/>
        <v>1185</v>
      </c>
      <c r="BY129" s="111">
        <f t="shared" si="202"/>
        <v>791</v>
      </c>
      <c r="BZ129" s="111">
        <f t="shared" si="203"/>
        <v>59200</v>
      </c>
      <c r="CB129" s="117">
        <v>125</v>
      </c>
      <c r="CC129" s="117">
        <f t="shared" si="204"/>
        <v>1051</v>
      </c>
      <c r="CD129" s="117">
        <f t="shared" si="205"/>
        <v>736</v>
      </c>
      <c r="CE129" s="117">
        <f t="shared" si="206"/>
        <v>524</v>
      </c>
      <c r="CF129" s="117">
        <f t="shared" si="207"/>
        <v>524</v>
      </c>
      <c r="CG129" s="117">
        <f t="shared" si="208"/>
        <v>524</v>
      </c>
      <c r="CH129" s="117">
        <f t="shared" si="209"/>
        <v>524</v>
      </c>
      <c r="CI129" s="117">
        <f t="shared" si="210"/>
        <v>1817</v>
      </c>
      <c r="CJ129" s="117">
        <f t="shared" si="211"/>
        <v>776</v>
      </c>
      <c r="CK129" s="117">
        <f t="shared" si="212"/>
        <v>1555</v>
      </c>
      <c r="CL129" s="117">
        <f t="shared" si="213"/>
        <v>1038</v>
      </c>
      <c r="CM129" s="117">
        <f t="shared" si="214"/>
        <v>77700</v>
      </c>
    </row>
    <row r="130" ht="16.5" spans="1:91">
      <c r="A130" s="78">
        <v>126</v>
      </c>
      <c r="B130" s="78">
        <f t="shared" si="215"/>
        <v>252</v>
      </c>
      <c r="C130" s="86">
        <v>1.5</v>
      </c>
      <c r="D130" s="78">
        <f t="shared" si="116"/>
        <v>176</v>
      </c>
      <c r="E130" s="78">
        <f t="shared" si="117"/>
        <v>126</v>
      </c>
      <c r="F130" s="78">
        <f t="shared" si="118"/>
        <v>126</v>
      </c>
      <c r="G130" s="78">
        <f t="shared" si="119"/>
        <v>126</v>
      </c>
      <c r="H130" s="78">
        <f t="shared" si="120"/>
        <v>126</v>
      </c>
      <c r="I130" s="78">
        <f t="shared" si="121"/>
        <v>435</v>
      </c>
      <c r="J130" s="78">
        <f t="shared" si="122"/>
        <v>186</v>
      </c>
      <c r="K130" s="78">
        <f t="shared" si="123"/>
        <v>373</v>
      </c>
      <c r="L130" s="78">
        <f t="shared" si="124"/>
        <v>249</v>
      </c>
      <c r="M130" s="78">
        <f t="shared" si="125"/>
        <v>18648</v>
      </c>
      <c r="O130" s="87">
        <v>126</v>
      </c>
      <c r="P130" s="87">
        <f t="shared" si="216"/>
        <v>315</v>
      </c>
      <c r="Q130" s="87">
        <f t="shared" si="217"/>
        <v>220</v>
      </c>
      <c r="R130" s="87">
        <f t="shared" si="218"/>
        <v>158</v>
      </c>
      <c r="S130" s="87">
        <f t="shared" si="219"/>
        <v>158</v>
      </c>
      <c r="T130" s="87">
        <f t="shared" si="220"/>
        <v>158</v>
      </c>
      <c r="U130" s="87">
        <f t="shared" si="221"/>
        <v>158</v>
      </c>
      <c r="V130" s="87">
        <f t="shared" si="222"/>
        <v>544</v>
      </c>
      <c r="W130" s="87">
        <f t="shared" si="223"/>
        <v>233</v>
      </c>
      <c r="X130" s="87">
        <f t="shared" si="224"/>
        <v>466</v>
      </c>
      <c r="Y130" s="87">
        <f t="shared" si="225"/>
        <v>311</v>
      </c>
      <c r="Z130" s="87">
        <f t="shared" si="226"/>
        <v>23310</v>
      </c>
      <c r="AB130" s="93">
        <v>126</v>
      </c>
      <c r="AC130" s="93">
        <f t="shared" si="227"/>
        <v>391</v>
      </c>
      <c r="AD130" s="93">
        <f t="shared" si="228"/>
        <v>273</v>
      </c>
      <c r="AE130" s="93">
        <f t="shared" si="229"/>
        <v>196</v>
      </c>
      <c r="AF130" s="93">
        <f t="shared" si="230"/>
        <v>196</v>
      </c>
      <c r="AG130" s="93">
        <f t="shared" si="231"/>
        <v>196</v>
      </c>
      <c r="AH130" s="93">
        <f t="shared" si="232"/>
        <v>196</v>
      </c>
      <c r="AI130" s="93">
        <f t="shared" si="233"/>
        <v>675</v>
      </c>
      <c r="AJ130" s="93">
        <f t="shared" si="234"/>
        <v>289</v>
      </c>
      <c r="AK130" s="93">
        <f t="shared" si="235"/>
        <v>578</v>
      </c>
      <c r="AL130" s="93">
        <f t="shared" si="236"/>
        <v>386</v>
      </c>
      <c r="AM130" s="93">
        <f t="shared" si="237"/>
        <v>28904</v>
      </c>
      <c r="AO130" s="99">
        <v>126</v>
      </c>
      <c r="AP130" s="99">
        <f t="shared" si="238"/>
        <v>492</v>
      </c>
      <c r="AQ130" s="99">
        <f t="shared" si="239"/>
        <v>343</v>
      </c>
      <c r="AR130" s="99">
        <f t="shared" si="240"/>
        <v>247</v>
      </c>
      <c r="AS130" s="99">
        <f t="shared" si="241"/>
        <v>247</v>
      </c>
      <c r="AT130" s="99">
        <f t="shared" si="242"/>
        <v>247</v>
      </c>
      <c r="AU130" s="99">
        <f t="shared" si="243"/>
        <v>247</v>
      </c>
      <c r="AV130" s="99">
        <f t="shared" si="244"/>
        <v>849</v>
      </c>
      <c r="AW130" s="99">
        <f t="shared" si="245"/>
        <v>364</v>
      </c>
      <c r="AX130" s="99">
        <f t="shared" si="246"/>
        <v>727</v>
      </c>
      <c r="AY130" s="99">
        <f t="shared" si="247"/>
        <v>486</v>
      </c>
      <c r="AZ130" s="99">
        <f t="shared" si="248"/>
        <v>36363</v>
      </c>
      <c r="BB130" s="105">
        <v>126</v>
      </c>
      <c r="BC130" s="105">
        <f t="shared" si="249"/>
        <v>631</v>
      </c>
      <c r="BD130" s="105">
        <f t="shared" si="250"/>
        <v>440</v>
      </c>
      <c r="BE130" s="105">
        <f t="shared" si="251"/>
        <v>317</v>
      </c>
      <c r="BF130" s="105">
        <f t="shared" si="252"/>
        <v>317</v>
      </c>
      <c r="BG130" s="105">
        <f t="shared" si="253"/>
        <v>317</v>
      </c>
      <c r="BH130" s="105">
        <f t="shared" si="254"/>
        <v>317</v>
      </c>
      <c r="BI130" s="105">
        <f t="shared" si="255"/>
        <v>1088</v>
      </c>
      <c r="BJ130" s="105">
        <f t="shared" si="256"/>
        <v>467</v>
      </c>
      <c r="BK130" s="105">
        <f t="shared" si="257"/>
        <v>932</v>
      </c>
      <c r="BL130" s="105">
        <f t="shared" si="258"/>
        <v>623</v>
      </c>
      <c r="BM130" s="105">
        <f t="shared" si="259"/>
        <v>46619</v>
      </c>
      <c r="BO130" s="111">
        <v>126</v>
      </c>
      <c r="BP130" s="111">
        <f t="shared" si="193"/>
        <v>808</v>
      </c>
      <c r="BQ130" s="111">
        <f t="shared" si="194"/>
        <v>563</v>
      </c>
      <c r="BR130" s="111">
        <f t="shared" si="195"/>
        <v>406</v>
      </c>
      <c r="BS130" s="111">
        <f t="shared" si="196"/>
        <v>406</v>
      </c>
      <c r="BT130" s="111">
        <f t="shared" si="197"/>
        <v>406</v>
      </c>
      <c r="BU130" s="111">
        <f t="shared" si="198"/>
        <v>406</v>
      </c>
      <c r="BV130" s="111">
        <f t="shared" si="199"/>
        <v>1393</v>
      </c>
      <c r="BW130" s="111">
        <f t="shared" si="200"/>
        <v>598</v>
      </c>
      <c r="BX130" s="111">
        <f t="shared" si="201"/>
        <v>1193</v>
      </c>
      <c r="BY130" s="111">
        <f t="shared" si="202"/>
        <v>797</v>
      </c>
      <c r="BZ130" s="111">
        <f t="shared" si="203"/>
        <v>59672</v>
      </c>
      <c r="CB130" s="117">
        <v>126</v>
      </c>
      <c r="CC130" s="117">
        <f t="shared" si="204"/>
        <v>1061</v>
      </c>
      <c r="CD130" s="117">
        <f t="shared" si="205"/>
        <v>739</v>
      </c>
      <c r="CE130" s="117">
        <f t="shared" si="206"/>
        <v>533</v>
      </c>
      <c r="CF130" s="117">
        <f t="shared" si="207"/>
        <v>533</v>
      </c>
      <c r="CG130" s="117">
        <f t="shared" si="208"/>
        <v>533</v>
      </c>
      <c r="CH130" s="117">
        <f t="shared" si="209"/>
        <v>533</v>
      </c>
      <c r="CI130" s="117">
        <f t="shared" si="210"/>
        <v>1828</v>
      </c>
      <c r="CJ130" s="117">
        <f t="shared" si="211"/>
        <v>785</v>
      </c>
      <c r="CK130" s="117">
        <f t="shared" si="212"/>
        <v>1566</v>
      </c>
      <c r="CL130" s="117">
        <f t="shared" si="213"/>
        <v>1046</v>
      </c>
      <c r="CM130" s="117">
        <f t="shared" si="214"/>
        <v>78320</v>
      </c>
    </row>
    <row r="131" ht="16.5" spans="1:91">
      <c r="A131" s="78">
        <v>127</v>
      </c>
      <c r="B131" s="78">
        <f t="shared" si="215"/>
        <v>254</v>
      </c>
      <c r="C131" s="86">
        <v>1.5</v>
      </c>
      <c r="D131" s="78">
        <f t="shared" si="116"/>
        <v>178</v>
      </c>
      <c r="E131" s="78">
        <f t="shared" si="117"/>
        <v>127</v>
      </c>
      <c r="F131" s="78">
        <f t="shared" si="118"/>
        <v>127</v>
      </c>
      <c r="G131" s="78">
        <f t="shared" si="119"/>
        <v>127</v>
      </c>
      <c r="H131" s="78">
        <f t="shared" si="120"/>
        <v>127</v>
      </c>
      <c r="I131" s="78">
        <f t="shared" si="121"/>
        <v>439</v>
      </c>
      <c r="J131" s="78">
        <f t="shared" si="122"/>
        <v>188</v>
      </c>
      <c r="K131" s="78">
        <f t="shared" si="123"/>
        <v>376</v>
      </c>
      <c r="L131" s="78">
        <f t="shared" si="124"/>
        <v>251</v>
      </c>
      <c r="M131" s="78">
        <f t="shared" si="125"/>
        <v>18796</v>
      </c>
      <c r="O131" s="87">
        <v>127</v>
      </c>
      <c r="P131" s="87">
        <f t="shared" si="216"/>
        <v>318</v>
      </c>
      <c r="Q131" s="87">
        <f t="shared" si="217"/>
        <v>223</v>
      </c>
      <c r="R131" s="87">
        <f t="shared" si="218"/>
        <v>159</v>
      </c>
      <c r="S131" s="87">
        <f t="shared" si="219"/>
        <v>159</v>
      </c>
      <c r="T131" s="87">
        <f t="shared" si="220"/>
        <v>159</v>
      </c>
      <c r="U131" s="87">
        <f t="shared" si="221"/>
        <v>159</v>
      </c>
      <c r="V131" s="87">
        <f t="shared" si="222"/>
        <v>549</v>
      </c>
      <c r="W131" s="87">
        <f t="shared" si="223"/>
        <v>235</v>
      </c>
      <c r="X131" s="87">
        <f t="shared" si="224"/>
        <v>470</v>
      </c>
      <c r="Y131" s="87">
        <f t="shared" si="225"/>
        <v>314</v>
      </c>
      <c r="Z131" s="87">
        <f t="shared" si="226"/>
        <v>23495</v>
      </c>
      <c r="AB131" s="93">
        <v>127</v>
      </c>
      <c r="AC131" s="93">
        <f t="shared" si="227"/>
        <v>394</v>
      </c>
      <c r="AD131" s="93">
        <f t="shared" si="228"/>
        <v>277</v>
      </c>
      <c r="AE131" s="93">
        <f t="shared" si="229"/>
        <v>197</v>
      </c>
      <c r="AF131" s="93">
        <f t="shared" si="230"/>
        <v>197</v>
      </c>
      <c r="AG131" s="93">
        <f t="shared" si="231"/>
        <v>197</v>
      </c>
      <c r="AH131" s="93">
        <f t="shared" si="232"/>
        <v>197</v>
      </c>
      <c r="AI131" s="93">
        <f t="shared" si="233"/>
        <v>681</v>
      </c>
      <c r="AJ131" s="93">
        <f t="shared" si="234"/>
        <v>291</v>
      </c>
      <c r="AK131" s="93">
        <f t="shared" si="235"/>
        <v>583</v>
      </c>
      <c r="AL131" s="93">
        <f t="shared" si="236"/>
        <v>389</v>
      </c>
      <c r="AM131" s="93">
        <f t="shared" si="237"/>
        <v>29134</v>
      </c>
      <c r="AO131" s="99">
        <v>127</v>
      </c>
      <c r="AP131" s="99">
        <f t="shared" si="238"/>
        <v>496</v>
      </c>
      <c r="AQ131" s="99">
        <f t="shared" si="239"/>
        <v>348</v>
      </c>
      <c r="AR131" s="99">
        <f t="shared" si="240"/>
        <v>248</v>
      </c>
      <c r="AS131" s="99">
        <f t="shared" si="241"/>
        <v>248</v>
      </c>
      <c r="AT131" s="99">
        <f t="shared" si="242"/>
        <v>248</v>
      </c>
      <c r="AU131" s="99">
        <f t="shared" si="243"/>
        <v>248</v>
      </c>
      <c r="AV131" s="99">
        <f t="shared" si="244"/>
        <v>857</v>
      </c>
      <c r="AW131" s="99">
        <f t="shared" si="245"/>
        <v>366</v>
      </c>
      <c r="AX131" s="99">
        <f t="shared" si="246"/>
        <v>733</v>
      </c>
      <c r="AY131" s="99">
        <f t="shared" si="247"/>
        <v>489</v>
      </c>
      <c r="AZ131" s="99">
        <f t="shared" si="248"/>
        <v>36652</v>
      </c>
      <c r="BB131" s="105">
        <v>127</v>
      </c>
      <c r="BC131" s="105">
        <f t="shared" si="249"/>
        <v>636</v>
      </c>
      <c r="BD131" s="105">
        <f t="shared" si="250"/>
        <v>446</v>
      </c>
      <c r="BE131" s="105">
        <f t="shared" si="251"/>
        <v>318</v>
      </c>
      <c r="BF131" s="105">
        <f t="shared" si="252"/>
        <v>318</v>
      </c>
      <c r="BG131" s="105">
        <f t="shared" si="253"/>
        <v>318</v>
      </c>
      <c r="BH131" s="105">
        <f t="shared" si="254"/>
        <v>318</v>
      </c>
      <c r="BI131" s="105">
        <f t="shared" si="255"/>
        <v>1099</v>
      </c>
      <c r="BJ131" s="105">
        <f t="shared" si="256"/>
        <v>469</v>
      </c>
      <c r="BK131" s="105">
        <f t="shared" si="257"/>
        <v>940</v>
      </c>
      <c r="BL131" s="105">
        <f t="shared" si="258"/>
        <v>627</v>
      </c>
      <c r="BM131" s="105">
        <f t="shared" si="259"/>
        <v>46990</v>
      </c>
      <c r="BO131" s="111">
        <v>127</v>
      </c>
      <c r="BP131" s="111">
        <f t="shared" si="193"/>
        <v>814</v>
      </c>
      <c r="BQ131" s="111">
        <f t="shared" si="194"/>
        <v>571</v>
      </c>
      <c r="BR131" s="111">
        <f t="shared" si="195"/>
        <v>407</v>
      </c>
      <c r="BS131" s="111">
        <f t="shared" si="196"/>
        <v>407</v>
      </c>
      <c r="BT131" s="111">
        <f t="shared" si="197"/>
        <v>407</v>
      </c>
      <c r="BU131" s="111">
        <f t="shared" si="198"/>
        <v>407</v>
      </c>
      <c r="BV131" s="111">
        <f t="shared" si="199"/>
        <v>1407</v>
      </c>
      <c r="BW131" s="111">
        <f t="shared" si="200"/>
        <v>600</v>
      </c>
      <c r="BX131" s="111">
        <f t="shared" si="201"/>
        <v>1203</v>
      </c>
      <c r="BY131" s="111">
        <f t="shared" si="202"/>
        <v>803</v>
      </c>
      <c r="BZ131" s="111">
        <f t="shared" si="203"/>
        <v>60147</v>
      </c>
      <c r="CB131" s="117">
        <v>127</v>
      </c>
      <c r="CC131" s="117">
        <f t="shared" si="204"/>
        <v>1068</v>
      </c>
      <c r="CD131" s="117">
        <f t="shared" si="205"/>
        <v>749</v>
      </c>
      <c r="CE131" s="117">
        <f t="shared" si="206"/>
        <v>534</v>
      </c>
      <c r="CF131" s="117">
        <f t="shared" si="207"/>
        <v>534</v>
      </c>
      <c r="CG131" s="117">
        <f t="shared" si="208"/>
        <v>534</v>
      </c>
      <c r="CH131" s="117">
        <f t="shared" si="209"/>
        <v>534</v>
      </c>
      <c r="CI131" s="117">
        <f t="shared" si="210"/>
        <v>1847</v>
      </c>
      <c r="CJ131" s="117">
        <f t="shared" si="211"/>
        <v>788</v>
      </c>
      <c r="CK131" s="117">
        <f t="shared" si="212"/>
        <v>1579</v>
      </c>
      <c r="CL131" s="117">
        <f t="shared" si="213"/>
        <v>1054</v>
      </c>
      <c r="CM131" s="117">
        <f t="shared" si="214"/>
        <v>78943</v>
      </c>
    </row>
    <row r="132" ht="16.5" spans="1:91">
      <c r="A132" s="78">
        <v>128</v>
      </c>
      <c r="B132" s="78">
        <f t="shared" si="215"/>
        <v>256</v>
      </c>
      <c r="C132" s="86">
        <v>1.5</v>
      </c>
      <c r="D132" s="78">
        <f t="shared" si="116"/>
        <v>179</v>
      </c>
      <c r="E132" s="78">
        <f t="shared" si="117"/>
        <v>128</v>
      </c>
      <c r="F132" s="78">
        <f t="shared" si="118"/>
        <v>128</v>
      </c>
      <c r="G132" s="78">
        <f t="shared" si="119"/>
        <v>128</v>
      </c>
      <c r="H132" s="78">
        <f t="shared" si="120"/>
        <v>128</v>
      </c>
      <c r="I132" s="78">
        <f t="shared" si="121"/>
        <v>442</v>
      </c>
      <c r="J132" s="78">
        <f t="shared" si="122"/>
        <v>189</v>
      </c>
      <c r="K132" s="78">
        <f t="shared" si="123"/>
        <v>379</v>
      </c>
      <c r="L132" s="78">
        <f t="shared" si="124"/>
        <v>253</v>
      </c>
      <c r="M132" s="78">
        <f t="shared" si="125"/>
        <v>18944</v>
      </c>
      <c r="O132" s="87">
        <v>128</v>
      </c>
      <c r="P132" s="87">
        <f t="shared" si="216"/>
        <v>320</v>
      </c>
      <c r="Q132" s="87">
        <f t="shared" si="217"/>
        <v>224</v>
      </c>
      <c r="R132" s="87">
        <f t="shared" si="218"/>
        <v>160</v>
      </c>
      <c r="S132" s="87">
        <f t="shared" si="219"/>
        <v>160</v>
      </c>
      <c r="T132" s="87">
        <f t="shared" si="220"/>
        <v>160</v>
      </c>
      <c r="U132" s="87">
        <f t="shared" si="221"/>
        <v>160</v>
      </c>
      <c r="V132" s="87">
        <f t="shared" si="222"/>
        <v>553</v>
      </c>
      <c r="W132" s="87">
        <f t="shared" si="223"/>
        <v>236</v>
      </c>
      <c r="X132" s="87">
        <f t="shared" si="224"/>
        <v>474</v>
      </c>
      <c r="Y132" s="87">
        <f t="shared" si="225"/>
        <v>316</v>
      </c>
      <c r="Z132" s="87">
        <f t="shared" si="226"/>
        <v>23680</v>
      </c>
      <c r="AB132" s="93">
        <v>128</v>
      </c>
      <c r="AC132" s="93">
        <f t="shared" si="227"/>
        <v>397</v>
      </c>
      <c r="AD132" s="93">
        <f t="shared" si="228"/>
        <v>278</v>
      </c>
      <c r="AE132" s="93">
        <f t="shared" si="229"/>
        <v>198</v>
      </c>
      <c r="AF132" s="93">
        <f t="shared" si="230"/>
        <v>198</v>
      </c>
      <c r="AG132" s="93">
        <f t="shared" si="231"/>
        <v>198</v>
      </c>
      <c r="AH132" s="93">
        <f t="shared" si="232"/>
        <v>198</v>
      </c>
      <c r="AI132" s="93">
        <f t="shared" si="233"/>
        <v>686</v>
      </c>
      <c r="AJ132" s="93">
        <f t="shared" si="234"/>
        <v>293</v>
      </c>
      <c r="AK132" s="93">
        <f t="shared" si="235"/>
        <v>588</v>
      </c>
      <c r="AL132" s="93">
        <f t="shared" si="236"/>
        <v>392</v>
      </c>
      <c r="AM132" s="93">
        <f t="shared" si="237"/>
        <v>29363</v>
      </c>
      <c r="AO132" s="99">
        <v>128</v>
      </c>
      <c r="AP132" s="99">
        <f t="shared" si="238"/>
        <v>499</v>
      </c>
      <c r="AQ132" s="99">
        <f t="shared" si="239"/>
        <v>350</v>
      </c>
      <c r="AR132" s="99">
        <f t="shared" si="240"/>
        <v>249</v>
      </c>
      <c r="AS132" s="99">
        <f t="shared" si="241"/>
        <v>249</v>
      </c>
      <c r="AT132" s="99">
        <f t="shared" si="242"/>
        <v>249</v>
      </c>
      <c r="AU132" s="99">
        <f t="shared" si="243"/>
        <v>249</v>
      </c>
      <c r="AV132" s="99">
        <f t="shared" si="244"/>
        <v>863</v>
      </c>
      <c r="AW132" s="99">
        <f t="shared" si="245"/>
        <v>369</v>
      </c>
      <c r="AX132" s="99">
        <f t="shared" si="246"/>
        <v>740</v>
      </c>
      <c r="AY132" s="99">
        <f t="shared" si="247"/>
        <v>493</v>
      </c>
      <c r="AZ132" s="99">
        <f t="shared" si="248"/>
        <v>36941</v>
      </c>
      <c r="BB132" s="105">
        <v>128</v>
      </c>
      <c r="BC132" s="105">
        <f t="shared" si="249"/>
        <v>640</v>
      </c>
      <c r="BD132" s="105">
        <f t="shared" si="250"/>
        <v>449</v>
      </c>
      <c r="BE132" s="105">
        <f t="shared" si="251"/>
        <v>319</v>
      </c>
      <c r="BF132" s="105">
        <f t="shared" si="252"/>
        <v>319</v>
      </c>
      <c r="BG132" s="105">
        <f t="shared" si="253"/>
        <v>319</v>
      </c>
      <c r="BH132" s="105">
        <f t="shared" si="254"/>
        <v>319</v>
      </c>
      <c r="BI132" s="105">
        <f t="shared" si="255"/>
        <v>1106</v>
      </c>
      <c r="BJ132" s="105">
        <f t="shared" si="256"/>
        <v>473</v>
      </c>
      <c r="BK132" s="105">
        <f t="shared" si="257"/>
        <v>949</v>
      </c>
      <c r="BL132" s="105">
        <f t="shared" si="258"/>
        <v>632</v>
      </c>
      <c r="BM132" s="105">
        <f t="shared" si="259"/>
        <v>47360</v>
      </c>
      <c r="BO132" s="111">
        <v>128</v>
      </c>
      <c r="BP132" s="111">
        <f t="shared" si="193"/>
        <v>819</v>
      </c>
      <c r="BQ132" s="111">
        <f t="shared" si="194"/>
        <v>575</v>
      </c>
      <c r="BR132" s="111">
        <f t="shared" si="195"/>
        <v>408</v>
      </c>
      <c r="BS132" s="111">
        <f t="shared" si="196"/>
        <v>408</v>
      </c>
      <c r="BT132" s="111">
        <f t="shared" si="197"/>
        <v>408</v>
      </c>
      <c r="BU132" s="111">
        <f t="shared" si="198"/>
        <v>408</v>
      </c>
      <c r="BV132" s="111">
        <f t="shared" si="199"/>
        <v>1416</v>
      </c>
      <c r="BW132" s="111">
        <f t="shared" si="200"/>
        <v>605</v>
      </c>
      <c r="BX132" s="111">
        <f t="shared" si="201"/>
        <v>1215</v>
      </c>
      <c r="BY132" s="111">
        <f t="shared" si="202"/>
        <v>809</v>
      </c>
      <c r="BZ132" s="111">
        <f t="shared" si="203"/>
        <v>60621</v>
      </c>
      <c r="CB132" s="117">
        <v>128</v>
      </c>
      <c r="CC132" s="117">
        <f t="shared" si="204"/>
        <v>1075</v>
      </c>
      <c r="CD132" s="117">
        <f t="shared" si="205"/>
        <v>755</v>
      </c>
      <c r="CE132" s="117">
        <f t="shared" si="206"/>
        <v>536</v>
      </c>
      <c r="CF132" s="117">
        <f t="shared" si="207"/>
        <v>536</v>
      </c>
      <c r="CG132" s="117">
        <f t="shared" si="208"/>
        <v>536</v>
      </c>
      <c r="CH132" s="117">
        <f t="shared" si="209"/>
        <v>536</v>
      </c>
      <c r="CI132" s="117">
        <f t="shared" si="210"/>
        <v>1859</v>
      </c>
      <c r="CJ132" s="117">
        <f t="shared" si="211"/>
        <v>794</v>
      </c>
      <c r="CK132" s="117">
        <f t="shared" si="212"/>
        <v>1595</v>
      </c>
      <c r="CL132" s="117">
        <f t="shared" si="213"/>
        <v>1062</v>
      </c>
      <c r="CM132" s="117">
        <f t="shared" si="214"/>
        <v>79565</v>
      </c>
    </row>
    <row r="133" ht="16.5" spans="1:91">
      <c r="A133" s="78">
        <v>129</v>
      </c>
      <c r="B133" s="78">
        <f t="shared" si="215"/>
        <v>258</v>
      </c>
      <c r="C133" s="86">
        <v>1.5</v>
      </c>
      <c r="D133" s="78">
        <f t="shared" si="116"/>
        <v>181</v>
      </c>
      <c r="E133" s="78">
        <f t="shared" si="117"/>
        <v>129</v>
      </c>
      <c r="F133" s="78">
        <f t="shared" si="118"/>
        <v>129</v>
      </c>
      <c r="G133" s="78">
        <f t="shared" si="119"/>
        <v>129</v>
      </c>
      <c r="H133" s="78">
        <f t="shared" si="120"/>
        <v>129</v>
      </c>
      <c r="I133" s="78">
        <f t="shared" si="121"/>
        <v>445</v>
      </c>
      <c r="J133" s="78">
        <f t="shared" si="122"/>
        <v>191</v>
      </c>
      <c r="K133" s="78">
        <f t="shared" si="123"/>
        <v>382</v>
      </c>
      <c r="L133" s="78">
        <f t="shared" si="124"/>
        <v>255</v>
      </c>
      <c r="M133" s="78">
        <f t="shared" si="125"/>
        <v>19092</v>
      </c>
      <c r="O133" s="87">
        <v>129</v>
      </c>
      <c r="P133" s="87">
        <f t="shared" si="216"/>
        <v>323</v>
      </c>
      <c r="Q133" s="87">
        <f t="shared" si="217"/>
        <v>226</v>
      </c>
      <c r="R133" s="87">
        <f t="shared" si="218"/>
        <v>161</v>
      </c>
      <c r="S133" s="87">
        <f t="shared" si="219"/>
        <v>161</v>
      </c>
      <c r="T133" s="87">
        <f t="shared" si="220"/>
        <v>161</v>
      </c>
      <c r="U133" s="87">
        <f t="shared" si="221"/>
        <v>161</v>
      </c>
      <c r="V133" s="87">
        <f t="shared" si="222"/>
        <v>556</v>
      </c>
      <c r="W133" s="87">
        <f t="shared" si="223"/>
        <v>239</v>
      </c>
      <c r="X133" s="87">
        <f t="shared" si="224"/>
        <v>478</v>
      </c>
      <c r="Y133" s="87">
        <f t="shared" si="225"/>
        <v>319</v>
      </c>
      <c r="Z133" s="87">
        <f t="shared" si="226"/>
        <v>23865</v>
      </c>
      <c r="AB133" s="93">
        <v>129</v>
      </c>
      <c r="AC133" s="93">
        <f t="shared" si="227"/>
        <v>401</v>
      </c>
      <c r="AD133" s="93">
        <f t="shared" si="228"/>
        <v>280</v>
      </c>
      <c r="AE133" s="93">
        <f t="shared" si="229"/>
        <v>200</v>
      </c>
      <c r="AF133" s="93">
        <f t="shared" si="230"/>
        <v>200</v>
      </c>
      <c r="AG133" s="93">
        <f t="shared" si="231"/>
        <v>200</v>
      </c>
      <c r="AH133" s="93">
        <f t="shared" si="232"/>
        <v>200</v>
      </c>
      <c r="AI133" s="93">
        <f t="shared" si="233"/>
        <v>689</v>
      </c>
      <c r="AJ133" s="93">
        <f t="shared" si="234"/>
        <v>296</v>
      </c>
      <c r="AK133" s="93">
        <f t="shared" si="235"/>
        <v>593</v>
      </c>
      <c r="AL133" s="93">
        <f t="shared" si="236"/>
        <v>396</v>
      </c>
      <c r="AM133" s="93">
        <f t="shared" si="237"/>
        <v>29593</v>
      </c>
      <c r="AO133" s="99">
        <v>129</v>
      </c>
      <c r="AP133" s="99">
        <f t="shared" si="238"/>
        <v>504</v>
      </c>
      <c r="AQ133" s="99">
        <f t="shared" si="239"/>
        <v>352</v>
      </c>
      <c r="AR133" s="99">
        <f t="shared" si="240"/>
        <v>252</v>
      </c>
      <c r="AS133" s="99">
        <f t="shared" si="241"/>
        <v>252</v>
      </c>
      <c r="AT133" s="99">
        <f t="shared" si="242"/>
        <v>252</v>
      </c>
      <c r="AU133" s="99">
        <f t="shared" si="243"/>
        <v>252</v>
      </c>
      <c r="AV133" s="99">
        <f t="shared" si="244"/>
        <v>867</v>
      </c>
      <c r="AW133" s="99">
        <f t="shared" si="245"/>
        <v>372</v>
      </c>
      <c r="AX133" s="99">
        <f t="shared" si="246"/>
        <v>746</v>
      </c>
      <c r="AY133" s="99">
        <f t="shared" si="247"/>
        <v>498</v>
      </c>
      <c r="AZ133" s="99">
        <f t="shared" si="248"/>
        <v>37230</v>
      </c>
      <c r="BB133" s="105">
        <v>129</v>
      </c>
      <c r="BC133" s="105">
        <f t="shared" si="249"/>
        <v>646</v>
      </c>
      <c r="BD133" s="105">
        <f t="shared" si="250"/>
        <v>451</v>
      </c>
      <c r="BE133" s="105">
        <f t="shared" si="251"/>
        <v>323</v>
      </c>
      <c r="BF133" s="105">
        <f t="shared" si="252"/>
        <v>323</v>
      </c>
      <c r="BG133" s="105">
        <f t="shared" si="253"/>
        <v>323</v>
      </c>
      <c r="BH133" s="105">
        <f t="shared" si="254"/>
        <v>323</v>
      </c>
      <c r="BI133" s="105">
        <f t="shared" si="255"/>
        <v>1112</v>
      </c>
      <c r="BJ133" s="105">
        <f t="shared" si="256"/>
        <v>477</v>
      </c>
      <c r="BK133" s="105">
        <f t="shared" si="257"/>
        <v>956</v>
      </c>
      <c r="BL133" s="105">
        <f t="shared" si="258"/>
        <v>638</v>
      </c>
      <c r="BM133" s="105">
        <f t="shared" si="259"/>
        <v>47731</v>
      </c>
      <c r="BO133" s="111">
        <v>129</v>
      </c>
      <c r="BP133" s="111">
        <f t="shared" si="193"/>
        <v>827</v>
      </c>
      <c r="BQ133" s="111">
        <f t="shared" si="194"/>
        <v>577</v>
      </c>
      <c r="BR133" s="111">
        <f t="shared" si="195"/>
        <v>413</v>
      </c>
      <c r="BS133" s="111">
        <f t="shared" si="196"/>
        <v>413</v>
      </c>
      <c r="BT133" s="111">
        <f t="shared" si="197"/>
        <v>413</v>
      </c>
      <c r="BU133" s="111">
        <f t="shared" si="198"/>
        <v>413</v>
      </c>
      <c r="BV133" s="111">
        <f t="shared" si="199"/>
        <v>1423</v>
      </c>
      <c r="BW133" s="111">
        <f t="shared" si="200"/>
        <v>611</v>
      </c>
      <c r="BX133" s="111">
        <f t="shared" si="201"/>
        <v>1224</v>
      </c>
      <c r="BY133" s="111">
        <f t="shared" si="202"/>
        <v>817</v>
      </c>
      <c r="BZ133" s="111">
        <f t="shared" si="203"/>
        <v>61096</v>
      </c>
      <c r="CB133" s="117">
        <v>129</v>
      </c>
      <c r="CC133" s="117">
        <f t="shared" si="204"/>
        <v>1085</v>
      </c>
      <c r="CD133" s="117">
        <f t="shared" si="205"/>
        <v>757</v>
      </c>
      <c r="CE133" s="117">
        <f t="shared" si="206"/>
        <v>542</v>
      </c>
      <c r="CF133" s="117">
        <f t="shared" si="207"/>
        <v>542</v>
      </c>
      <c r="CG133" s="117">
        <f t="shared" si="208"/>
        <v>542</v>
      </c>
      <c r="CH133" s="117">
        <f t="shared" si="209"/>
        <v>542</v>
      </c>
      <c r="CI133" s="117">
        <f t="shared" si="210"/>
        <v>1868</v>
      </c>
      <c r="CJ133" s="117">
        <f t="shared" si="211"/>
        <v>802</v>
      </c>
      <c r="CK133" s="117">
        <f t="shared" si="212"/>
        <v>1607</v>
      </c>
      <c r="CL133" s="117">
        <f t="shared" si="213"/>
        <v>1072</v>
      </c>
      <c r="CM133" s="117">
        <f t="shared" si="214"/>
        <v>80189</v>
      </c>
    </row>
    <row r="134" ht="16.5" spans="1:91">
      <c r="A134" s="78">
        <v>130</v>
      </c>
      <c r="B134" s="78">
        <f t="shared" si="215"/>
        <v>260</v>
      </c>
      <c r="C134" s="86">
        <v>1.5</v>
      </c>
      <c r="D134" s="78">
        <f t="shared" ref="D134:D154" si="260">ROUND(B134/$B$4*$D$4,0)</f>
        <v>182</v>
      </c>
      <c r="E134" s="78">
        <f t="shared" ref="E134:E154" si="261">ROUND(B134/$B$4*$E$4,0)</f>
        <v>130</v>
      </c>
      <c r="F134" s="78">
        <f t="shared" ref="F134:F154" si="262">ROUND(B134/$B$4*$F$4,0)</f>
        <v>130</v>
      </c>
      <c r="G134" s="78">
        <f t="shared" ref="G134:G154" si="263">ROUND(B134/$B$4*$G$4,0)</f>
        <v>130</v>
      </c>
      <c r="H134" s="78">
        <f t="shared" ref="H134:H154" si="264">ROUND(B134/$B$4*$H$4,0)</f>
        <v>130</v>
      </c>
      <c r="I134" s="78">
        <f t="shared" ref="I134:I154" si="265">ROUND(B134*($B$4+$D$4+$E$4+$F$4+$G$4+$H$4)/$B$2*$I$2*$I$4,0)</f>
        <v>449</v>
      </c>
      <c r="J134" s="78">
        <f t="shared" ref="J134:J154" si="266">ROUND(I134/$I$4*$J$4,0)</f>
        <v>192</v>
      </c>
      <c r="K134" s="78">
        <f t="shared" ref="K134:K154" si="267">ROUND(B134*($B$4+$D$4+$E$4+$F$4+$G$4+$H$4)/$B$2*$K$2*$K$4,0)</f>
        <v>385</v>
      </c>
      <c r="L134" s="78">
        <f t="shared" ref="L134:L154" si="268">ROUND(K134/$K$4*$L$4,0)</f>
        <v>257</v>
      </c>
      <c r="M134" s="78">
        <f t="shared" ref="M134:M154" si="269">ROUND(B134*($B$4+$D$4+$E$4+$F$4+$G$4+$H$4)/$B$2*$M$2,0)</f>
        <v>19240</v>
      </c>
      <c r="O134" s="87">
        <v>130</v>
      </c>
      <c r="P134" s="87">
        <f t="shared" si="216"/>
        <v>325</v>
      </c>
      <c r="Q134" s="87">
        <f t="shared" si="217"/>
        <v>228</v>
      </c>
      <c r="R134" s="87">
        <f t="shared" si="218"/>
        <v>163</v>
      </c>
      <c r="S134" s="87">
        <f t="shared" si="219"/>
        <v>163</v>
      </c>
      <c r="T134" s="87">
        <f t="shared" si="220"/>
        <v>163</v>
      </c>
      <c r="U134" s="87">
        <f t="shared" si="221"/>
        <v>163</v>
      </c>
      <c r="V134" s="87">
        <f t="shared" si="222"/>
        <v>561</v>
      </c>
      <c r="W134" s="87">
        <f t="shared" si="223"/>
        <v>240</v>
      </c>
      <c r="X134" s="87">
        <f t="shared" si="224"/>
        <v>481</v>
      </c>
      <c r="Y134" s="87">
        <f t="shared" si="225"/>
        <v>321</v>
      </c>
      <c r="Z134" s="87">
        <f t="shared" si="226"/>
        <v>24050</v>
      </c>
      <c r="AB134" s="93">
        <v>130</v>
      </c>
      <c r="AC134" s="93">
        <f t="shared" si="227"/>
        <v>403</v>
      </c>
      <c r="AD134" s="93">
        <f t="shared" si="228"/>
        <v>283</v>
      </c>
      <c r="AE134" s="93">
        <f t="shared" si="229"/>
        <v>202</v>
      </c>
      <c r="AF134" s="93">
        <f t="shared" si="230"/>
        <v>202</v>
      </c>
      <c r="AG134" s="93">
        <f t="shared" si="231"/>
        <v>202</v>
      </c>
      <c r="AH134" s="93">
        <f t="shared" si="232"/>
        <v>202</v>
      </c>
      <c r="AI134" s="93">
        <f t="shared" si="233"/>
        <v>696</v>
      </c>
      <c r="AJ134" s="93">
        <f t="shared" si="234"/>
        <v>298</v>
      </c>
      <c r="AK134" s="93">
        <f t="shared" si="235"/>
        <v>596</v>
      </c>
      <c r="AL134" s="93">
        <f t="shared" si="236"/>
        <v>398</v>
      </c>
      <c r="AM134" s="93">
        <f t="shared" si="237"/>
        <v>29822</v>
      </c>
      <c r="AO134" s="99">
        <v>130</v>
      </c>
      <c r="AP134" s="99">
        <f t="shared" si="238"/>
        <v>507</v>
      </c>
      <c r="AQ134" s="99">
        <f t="shared" si="239"/>
        <v>356</v>
      </c>
      <c r="AR134" s="99">
        <f t="shared" si="240"/>
        <v>254</v>
      </c>
      <c r="AS134" s="99">
        <f t="shared" si="241"/>
        <v>254</v>
      </c>
      <c r="AT134" s="99">
        <f t="shared" si="242"/>
        <v>254</v>
      </c>
      <c r="AU134" s="99">
        <f t="shared" si="243"/>
        <v>254</v>
      </c>
      <c r="AV134" s="99">
        <f t="shared" si="244"/>
        <v>876</v>
      </c>
      <c r="AW134" s="99">
        <f t="shared" si="245"/>
        <v>375</v>
      </c>
      <c r="AX134" s="99">
        <f t="shared" si="246"/>
        <v>750</v>
      </c>
      <c r="AY134" s="99">
        <f t="shared" si="247"/>
        <v>501</v>
      </c>
      <c r="AZ134" s="99">
        <f t="shared" si="248"/>
        <v>37518</v>
      </c>
      <c r="BB134" s="105">
        <v>130</v>
      </c>
      <c r="BC134" s="105">
        <f t="shared" si="249"/>
        <v>650</v>
      </c>
      <c r="BD134" s="105">
        <f t="shared" si="250"/>
        <v>456</v>
      </c>
      <c r="BE134" s="105">
        <f t="shared" si="251"/>
        <v>326</v>
      </c>
      <c r="BF134" s="105">
        <f t="shared" si="252"/>
        <v>326</v>
      </c>
      <c r="BG134" s="105">
        <f t="shared" si="253"/>
        <v>326</v>
      </c>
      <c r="BH134" s="105">
        <f t="shared" si="254"/>
        <v>326</v>
      </c>
      <c r="BI134" s="105">
        <f t="shared" si="255"/>
        <v>1123</v>
      </c>
      <c r="BJ134" s="105">
        <f t="shared" si="256"/>
        <v>481</v>
      </c>
      <c r="BK134" s="105">
        <f t="shared" si="257"/>
        <v>962</v>
      </c>
      <c r="BL134" s="105">
        <f t="shared" si="258"/>
        <v>642</v>
      </c>
      <c r="BM134" s="105">
        <f t="shared" si="259"/>
        <v>48100</v>
      </c>
      <c r="BO134" s="111">
        <v>130</v>
      </c>
      <c r="BP134" s="111">
        <f t="shared" ref="BP134:BP154" si="270">ROUND(BC134/$BB$2*$BO$2,0)</f>
        <v>832</v>
      </c>
      <c r="BQ134" s="111">
        <f t="shared" ref="BQ134:BQ154" si="271">ROUND(BD134/$BB$2*$BO$2,0)</f>
        <v>584</v>
      </c>
      <c r="BR134" s="111">
        <f t="shared" ref="BR134:BR154" si="272">ROUND(BE134/$BB$2*$BO$2,0)</f>
        <v>417</v>
      </c>
      <c r="BS134" s="111">
        <f t="shared" ref="BS134:BS154" si="273">ROUND(BF134/$BB$2*$BO$2,0)</f>
        <v>417</v>
      </c>
      <c r="BT134" s="111">
        <f t="shared" ref="BT134:BT154" si="274">ROUND(BG134/$BB$2*$BO$2,0)</f>
        <v>417</v>
      </c>
      <c r="BU134" s="111">
        <f t="shared" ref="BU134:BU154" si="275">ROUND(BH134/$BB$2*$BO$2,0)</f>
        <v>417</v>
      </c>
      <c r="BV134" s="111">
        <f t="shared" ref="BV134:BV154" si="276">ROUND(BI134/$BB$2*$BO$2,0)</f>
        <v>1437</v>
      </c>
      <c r="BW134" s="111">
        <f t="shared" ref="BW134:BW154" si="277">ROUND(BJ134/$BB$2*$BO$2,0)</f>
        <v>616</v>
      </c>
      <c r="BX134" s="111">
        <f t="shared" ref="BX134:BX154" si="278">ROUND(BK134/$BB$2*$BO$2,0)</f>
        <v>1231</v>
      </c>
      <c r="BY134" s="111">
        <f t="shared" ref="BY134:BY154" si="279">ROUND(BL134/$BB$2*$BO$2,0)</f>
        <v>822</v>
      </c>
      <c r="BZ134" s="111">
        <f t="shared" ref="BZ134:BZ154" si="280">ROUND(BM134/$BB$2*$BO$2,0)</f>
        <v>61568</v>
      </c>
      <c r="CB134" s="117">
        <v>130</v>
      </c>
      <c r="CC134" s="117">
        <f t="shared" ref="CC134:CC154" si="281">ROUND(BP134/$BO$2*$CB$2,0)</f>
        <v>1092</v>
      </c>
      <c r="CD134" s="117">
        <f t="shared" ref="CD134:CD154" si="282">ROUND(BQ134/$BO$2*$CB$2,0)</f>
        <v>767</v>
      </c>
      <c r="CE134" s="117">
        <f t="shared" ref="CE134:CE154" si="283">ROUND(BR134/$BO$2*$CB$2,0)</f>
        <v>547</v>
      </c>
      <c r="CF134" s="117">
        <f t="shared" ref="CF134:CF154" si="284">ROUND(BS134/$BO$2*$CB$2,0)</f>
        <v>547</v>
      </c>
      <c r="CG134" s="117">
        <f t="shared" ref="CG134:CG154" si="285">ROUND(BT134/$BO$2*$CB$2,0)</f>
        <v>547</v>
      </c>
      <c r="CH134" s="117">
        <f t="shared" ref="CH134:CH154" si="286">ROUND(BU134/$BO$2*$CB$2,0)</f>
        <v>547</v>
      </c>
      <c r="CI134" s="117">
        <f t="shared" ref="CI134:CI154" si="287">ROUND(BV134/$BO$2*$CB$2,0)</f>
        <v>1886</v>
      </c>
      <c r="CJ134" s="117">
        <f t="shared" ref="CJ134:CJ154" si="288">ROUND(BW134/$BO$2*$CB$2,0)</f>
        <v>809</v>
      </c>
      <c r="CK134" s="117">
        <f t="shared" ref="CK134:CK154" si="289">ROUND(BX134/$BO$2*$CB$2,0)</f>
        <v>1616</v>
      </c>
      <c r="CL134" s="117">
        <f t="shared" ref="CL134:CL154" si="290">ROUND(BY134/$BO$2*$CB$2,0)</f>
        <v>1079</v>
      </c>
      <c r="CM134" s="117">
        <f t="shared" ref="CM134:CM154" si="291">ROUND(BZ134/$BO$2*$CB$2,0)</f>
        <v>80808</v>
      </c>
    </row>
    <row r="135" ht="16.5" spans="1:91">
      <c r="A135" s="78">
        <v>131</v>
      </c>
      <c r="B135" s="78">
        <f t="shared" ref="B135:B154" si="292">ROUND(B134+C135,0)</f>
        <v>262</v>
      </c>
      <c r="C135" s="86">
        <v>1.5</v>
      </c>
      <c r="D135" s="78">
        <f t="shared" si="260"/>
        <v>183</v>
      </c>
      <c r="E135" s="78">
        <f t="shared" si="261"/>
        <v>131</v>
      </c>
      <c r="F135" s="78">
        <f t="shared" si="262"/>
        <v>131</v>
      </c>
      <c r="G135" s="78">
        <f t="shared" si="263"/>
        <v>131</v>
      </c>
      <c r="H135" s="78">
        <f t="shared" si="264"/>
        <v>131</v>
      </c>
      <c r="I135" s="78">
        <f t="shared" si="265"/>
        <v>452</v>
      </c>
      <c r="J135" s="78">
        <f t="shared" si="266"/>
        <v>194</v>
      </c>
      <c r="K135" s="78">
        <f t="shared" si="267"/>
        <v>388</v>
      </c>
      <c r="L135" s="78">
        <f t="shared" si="268"/>
        <v>259</v>
      </c>
      <c r="M135" s="78">
        <f t="shared" si="269"/>
        <v>19388</v>
      </c>
      <c r="O135" s="87">
        <v>131</v>
      </c>
      <c r="P135" s="87">
        <f t="shared" si="216"/>
        <v>328</v>
      </c>
      <c r="Q135" s="87">
        <f t="shared" si="217"/>
        <v>229</v>
      </c>
      <c r="R135" s="87">
        <f t="shared" si="218"/>
        <v>164</v>
      </c>
      <c r="S135" s="87">
        <f t="shared" si="219"/>
        <v>164</v>
      </c>
      <c r="T135" s="87">
        <f t="shared" si="220"/>
        <v>164</v>
      </c>
      <c r="U135" s="87">
        <f t="shared" si="221"/>
        <v>164</v>
      </c>
      <c r="V135" s="87">
        <f t="shared" si="222"/>
        <v>565</v>
      </c>
      <c r="W135" s="87">
        <f t="shared" si="223"/>
        <v>243</v>
      </c>
      <c r="X135" s="87">
        <f t="shared" si="224"/>
        <v>485</v>
      </c>
      <c r="Y135" s="87">
        <f t="shared" si="225"/>
        <v>324</v>
      </c>
      <c r="Z135" s="87">
        <f t="shared" si="226"/>
        <v>24235</v>
      </c>
      <c r="AB135" s="93">
        <v>131</v>
      </c>
      <c r="AC135" s="93">
        <f t="shared" si="227"/>
        <v>407</v>
      </c>
      <c r="AD135" s="93">
        <f t="shared" si="228"/>
        <v>284</v>
      </c>
      <c r="AE135" s="93">
        <f t="shared" si="229"/>
        <v>203</v>
      </c>
      <c r="AF135" s="93">
        <f t="shared" si="230"/>
        <v>203</v>
      </c>
      <c r="AG135" s="93">
        <f t="shared" si="231"/>
        <v>203</v>
      </c>
      <c r="AH135" s="93">
        <f t="shared" si="232"/>
        <v>203</v>
      </c>
      <c r="AI135" s="93">
        <f t="shared" si="233"/>
        <v>701</v>
      </c>
      <c r="AJ135" s="93">
        <f t="shared" si="234"/>
        <v>301</v>
      </c>
      <c r="AK135" s="93">
        <f t="shared" si="235"/>
        <v>601</v>
      </c>
      <c r="AL135" s="93">
        <f t="shared" si="236"/>
        <v>402</v>
      </c>
      <c r="AM135" s="93">
        <f t="shared" si="237"/>
        <v>30051</v>
      </c>
      <c r="AO135" s="99">
        <v>131</v>
      </c>
      <c r="AP135" s="99">
        <f t="shared" si="238"/>
        <v>512</v>
      </c>
      <c r="AQ135" s="99">
        <f t="shared" si="239"/>
        <v>357</v>
      </c>
      <c r="AR135" s="99">
        <f t="shared" si="240"/>
        <v>255</v>
      </c>
      <c r="AS135" s="99">
        <f t="shared" si="241"/>
        <v>255</v>
      </c>
      <c r="AT135" s="99">
        <f t="shared" si="242"/>
        <v>255</v>
      </c>
      <c r="AU135" s="99">
        <f t="shared" si="243"/>
        <v>255</v>
      </c>
      <c r="AV135" s="99">
        <f t="shared" si="244"/>
        <v>882</v>
      </c>
      <c r="AW135" s="99">
        <f t="shared" si="245"/>
        <v>379</v>
      </c>
      <c r="AX135" s="99">
        <f t="shared" si="246"/>
        <v>756</v>
      </c>
      <c r="AY135" s="99">
        <f t="shared" si="247"/>
        <v>506</v>
      </c>
      <c r="AZ135" s="99">
        <f t="shared" si="248"/>
        <v>37806</v>
      </c>
      <c r="BB135" s="105">
        <v>131</v>
      </c>
      <c r="BC135" s="105">
        <f t="shared" si="249"/>
        <v>656</v>
      </c>
      <c r="BD135" s="105">
        <f t="shared" si="250"/>
        <v>458</v>
      </c>
      <c r="BE135" s="105">
        <f t="shared" si="251"/>
        <v>327</v>
      </c>
      <c r="BF135" s="105">
        <f t="shared" si="252"/>
        <v>327</v>
      </c>
      <c r="BG135" s="105">
        <f t="shared" si="253"/>
        <v>327</v>
      </c>
      <c r="BH135" s="105">
        <f t="shared" si="254"/>
        <v>327</v>
      </c>
      <c r="BI135" s="105">
        <f t="shared" si="255"/>
        <v>1131</v>
      </c>
      <c r="BJ135" s="105">
        <f t="shared" si="256"/>
        <v>486</v>
      </c>
      <c r="BK135" s="105">
        <f t="shared" si="257"/>
        <v>969</v>
      </c>
      <c r="BL135" s="105">
        <f t="shared" si="258"/>
        <v>649</v>
      </c>
      <c r="BM135" s="105">
        <f t="shared" si="259"/>
        <v>48469</v>
      </c>
      <c r="BO135" s="111">
        <v>131</v>
      </c>
      <c r="BP135" s="111">
        <f t="shared" si="270"/>
        <v>840</v>
      </c>
      <c r="BQ135" s="111">
        <f t="shared" si="271"/>
        <v>586</v>
      </c>
      <c r="BR135" s="111">
        <f t="shared" si="272"/>
        <v>419</v>
      </c>
      <c r="BS135" s="111">
        <f t="shared" si="273"/>
        <v>419</v>
      </c>
      <c r="BT135" s="111">
        <f t="shared" si="274"/>
        <v>419</v>
      </c>
      <c r="BU135" s="111">
        <f t="shared" si="275"/>
        <v>419</v>
      </c>
      <c r="BV135" s="111">
        <f t="shared" si="276"/>
        <v>1448</v>
      </c>
      <c r="BW135" s="111">
        <f t="shared" si="277"/>
        <v>622</v>
      </c>
      <c r="BX135" s="111">
        <f t="shared" si="278"/>
        <v>1240</v>
      </c>
      <c r="BY135" s="111">
        <f t="shared" si="279"/>
        <v>831</v>
      </c>
      <c r="BZ135" s="111">
        <f t="shared" si="280"/>
        <v>62040</v>
      </c>
      <c r="CB135" s="117">
        <v>131</v>
      </c>
      <c r="CC135" s="117">
        <f t="shared" si="281"/>
        <v>1103</v>
      </c>
      <c r="CD135" s="117">
        <f t="shared" si="282"/>
        <v>769</v>
      </c>
      <c r="CE135" s="117">
        <f t="shared" si="283"/>
        <v>550</v>
      </c>
      <c r="CF135" s="117">
        <f t="shared" si="284"/>
        <v>550</v>
      </c>
      <c r="CG135" s="117">
        <f t="shared" si="285"/>
        <v>550</v>
      </c>
      <c r="CH135" s="117">
        <f t="shared" si="286"/>
        <v>550</v>
      </c>
      <c r="CI135" s="117">
        <f t="shared" si="287"/>
        <v>1901</v>
      </c>
      <c r="CJ135" s="117">
        <f t="shared" si="288"/>
        <v>816</v>
      </c>
      <c r="CK135" s="117">
        <f t="shared" si="289"/>
        <v>1628</v>
      </c>
      <c r="CL135" s="117">
        <f t="shared" si="290"/>
        <v>1091</v>
      </c>
      <c r="CM135" s="117">
        <f t="shared" si="291"/>
        <v>81428</v>
      </c>
    </row>
    <row r="136" ht="16.5" spans="1:91">
      <c r="A136" s="78">
        <v>132</v>
      </c>
      <c r="B136" s="78">
        <f t="shared" si="292"/>
        <v>264</v>
      </c>
      <c r="C136" s="86">
        <v>1.5</v>
      </c>
      <c r="D136" s="78">
        <f t="shared" si="260"/>
        <v>185</v>
      </c>
      <c r="E136" s="78">
        <f t="shared" si="261"/>
        <v>132</v>
      </c>
      <c r="F136" s="78">
        <f t="shared" si="262"/>
        <v>132</v>
      </c>
      <c r="G136" s="78">
        <f t="shared" si="263"/>
        <v>132</v>
      </c>
      <c r="H136" s="78">
        <f t="shared" si="264"/>
        <v>132</v>
      </c>
      <c r="I136" s="78">
        <f t="shared" si="265"/>
        <v>456</v>
      </c>
      <c r="J136" s="78">
        <f t="shared" si="266"/>
        <v>195</v>
      </c>
      <c r="K136" s="78">
        <f t="shared" si="267"/>
        <v>391</v>
      </c>
      <c r="L136" s="78">
        <f t="shared" si="268"/>
        <v>261</v>
      </c>
      <c r="M136" s="78">
        <f t="shared" si="269"/>
        <v>19536</v>
      </c>
      <c r="O136" s="87">
        <v>132</v>
      </c>
      <c r="P136" s="87">
        <f t="shared" si="216"/>
        <v>330</v>
      </c>
      <c r="Q136" s="87">
        <f t="shared" si="217"/>
        <v>231</v>
      </c>
      <c r="R136" s="87">
        <f t="shared" si="218"/>
        <v>165</v>
      </c>
      <c r="S136" s="87">
        <f t="shared" si="219"/>
        <v>165</v>
      </c>
      <c r="T136" s="87">
        <f t="shared" si="220"/>
        <v>165</v>
      </c>
      <c r="U136" s="87">
        <f t="shared" si="221"/>
        <v>165</v>
      </c>
      <c r="V136" s="87">
        <f t="shared" si="222"/>
        <v>570</v>
      </c>
      <c r="W136" s="87">
        <f t="shared" si="223"/>
        <v>244</v>
      </c>
      <c r="X136" s="87">
        <f t="shared" si="224"/>
        <v>489</v>
      </c>
      <c r="Y136" s="87">
        <f t="shared" si="225"/>
        <v>326</v>
      </c>
      <c r="Z136" s="87">
        <f t="shared" si="226"/>
        <v>24420</v>
      </c>
      <c r="AB136" s="93">
        <v>132</v>
      </c>
      <c r="AC136" s="93">
        <f t="shared" si="227"/>
        <v>409</v>
      </c>
      <c r="AD136" s="93">
        <f t="shared" si="228"/>
        <v>286</v>
      </c>
      <c r="AE136" s="93">
        <f t="shared" si="229"/>
        <v>205</v>
      </c>
      <c r="AF136" s="93">
        <f t="shared" si="230"/>
        <v>205</v>
      </c>
      <c r="AG136" s="93">
        <f t="shared" si="231"/>
        <v>205</v>
      </c>
      <c r="AH136" s="93">
        <f t="shared" si="232"/>
        <v>205</v>
      </c>
      <c r="AI136" s="93">
        <f t="shared" si="233"/>
        <v>707</v>
      </c>
      <c r="AJ136" s="93">
        <f t="shared" si="234"/>
        <v>303</v>
      </c>
      <c r="AK136" s="93">
        <f t="shared" si="235"/>
        <v>606</v>
      </c>
      <c r="AL136" s="93">
        <f t="shared" si="236"/>
        <v>404</v>
      </c>
      <c r="AM136" s="93">
        <f t="shared" si="237"/>
        <v>30281</v>
      </c>
      <c r="AO136" s="99">
        <v>132</v>
      </c>
      <c r="AP136" s="99">
        <f t="shared" si="238"/>
        <v>515</v>
      </c>
      <c r="AQ136" s="99">
        <f t="shared" si="239"/>
        <v>360</v>
      </c>
      <c r="AR136" s="99">
        <f t="shared" si="240"/>
        <v>258</v>
      </c>
      <c r="AS136" s="99">
        <f t="shared" si="241"/>
        <v>258</v>
      </c>
      <c r="AT136" s="99">
        <f t="shared" si="242"/>
        <v>258</v>
      </c>
      <c r="AU136" s="99">
        <f t="shared" si="243"/>
        <v>258</v>
      </c>
      <c r="AV136" s="99">
        <f t="shared" si="244"/>
        <v>889</v>
      </c>
      <c r="AW136" s="99">
        <f t="shared" si="245"/>
        <v>381</v>
      </c>
      <c r="AX136" s="99">
        <f t="shared" si="246"/>
        <v>762</v>
      </c>
      <c r="AY136" s="99">
        <f t="shared" si="247"/>
        <v>508</v>
      </c>
      <c r="AZ136" s="99">
        <f t="shared" si="248"/>
        <v>38095</v>
      </c>
      <c r="BB136" s="105">
        <v>132</v>
      </c>
      <c r="BC136" s="105">
        <f t="shared" si="249"/>
        <v>660</v>
      </c>
      <c r="BD136" s="105">
        <f t="shared" si="250"/>
        <v>462</v>
      </c>
      <c r="BE136" s="105">
        <f t="shared" si="251"/>
        <v>331</v>
      </c>
      <c r="BF136" s="105">
        <f t="shared" si="252"/>
        <v>331</v>
      </c>
      <c r="BG136" s="105">
        <f t="shared" si="253"/>
        <v>331</v>
      </c>
      <c r="BH136" s="105">
        <f t="shared" si="254"/>
        <v>331</v>
      </c>
      <c r="BI136" s="105">
        <f t="shared" si="255"/>
        <v>1140</v>
      </c>
      <c r="BJ136" s="105">
        <f t="shared" si="256"/>
        <v>488</v>
      </c>
      <c r="BK136" s="105">
        <f t="shared" si="257"/>
        <v>977</v>
      </c>
      <c r="BL136" s="105">
        <f t="shared" si="258"/>
        <v>651</v>
      </c>
      <c r="BM136" s="105">
        <f t="shared" si="259"/>
        <v>48840</v>
      </c>
      <c r="BO136" s="111">
        <v>132</v>
      </c>
      <c r="BP136" s="111">
        <f t="shared" si="270"/>
        <v>845</v>
      </c>
      <c r="BQ136" s="111">
        <f t="shared" si="271"/>
        <v>591</v>
      </c>
      <c r="BR136" s="111">
        <f t="shared" si="272"/>
        <v>424</v>
      </c>
      <c r="BS136" s="111">
        <f t="shared" si="273"/>
        <v>424</v>
      </c>
      <c r="BT136" s="111">
        <f t="shared" si="274"/>
        <v>424</v>
      </c>
      <c r="BU136" s="111">
        <f t="shared" si="275"/>
        <v>424</v>
      </c>
      <c r="BV136" s="111">
        <f t="shared" si="276"/>
        <v>1459</v>
      </c>
      <c r="BW136" s="111">
        <f t="shared" si="277"/>
        <v>625</v>
      </c>
      <c r="BX136" s="111">
        <f t="shared" si="278"/>
        <v>1251</v>
      </c>
      <c r="BY136" s="111">
        <f t="shared" si="279"/>
        <v>833</v>
      </c>
      <c r="BZ136" s="111">
        <f t="shared" si="280"/>
        <v>62515</v>
      </c>
      <c r="CB136" s="117">
        <v>132</v>
      </c>
      <c r="CC136" s="117">
        <f t="shared" si="281"/>
        <v>1109</v>
      </c>
      <c r="CD136" s="117">
        <f t="shared" si="282"/>
        <v>776</v>
      </c>
      <c r="CE136" s="117">
        <f t="shared" si="283"/>
        <v>557</v>
      </c>
      <c r="CF136" s="117">
        <f t="shared" si="284"/>
        <v>557</v>
      </c>
      <c r="CG136" s="117">
        <f t="shared" si="285"/>
        <v>557</v>
      </c>
      <c r="CH136" s="117">
        <f t="shared" si="286"/>
        <v>557</v>
      </c>
      <c r="CI136" s="117">
        <f t="shared" si="287"/>
        <v>1915</v>
      </c>
      <c r="CJ136" s="117">
        <f t="shared" si="288"/>
        <v>820</v>
      </c>
      <c r="CK136" s="117">
        <f t="shared" si="289"/>
        <v>1642</v>
      </c>
      <c r="CL136" s="117">
        <f t="shared" si="290"/>
        <v>1093</v>
      </c>
      <c r="CM136" s="117">
        <f t="shared" si="291"/>
        <v>82051</v>
      </c>
    </row>
    <row r="137" ht="16.5" spans="1:91">
      <c r="A137" s="78">
        <v>133</v>
      </c>
      <c r="B137" s="78">
        <f t="shared" si="292"/>
        <v>266</v>
      </c>
      <c r="C137" s="86">
        <v>1.5</v>
      </c>
      <c r="D137" s="78">
        <f t="shared" si="260"/>
        <v>186</v>
      </c>
      <c r="E137" s="78">
        <f t="shared" si="261"/>
        <v>133</v>
      </c>
      <c r="F137" s="78">
        <f t="shared" si="262"/>
        <v>133</v>
      </c>
      <c r="G137" s="78">
        <f t="shared" si="263"/>
        <v>133</v>
      </c>
      <c r="H137" s="78">
        <f t="shared" si="264"/>
        <v>133</v>
      </c>
      <c r="I137" s="78">
        <f t="shared" si="265"/>
        <v>459</v>
      </c>
      <c r="J137" s="78">
        <f t="shared" si="266"/>
        <v>197</v>
      </c>
      <c r="K137" s="78">
        <f t="shared" si="267"/>
        <v>394</v>
      </c>
      <c r="L137" s="78">
        <f t="shared" si="268"/>
        <v>263</v>
      </c>
      <c r="M137" s="78">
        <f t="shared" si="269"/>
        <v>19684</v>
      </c>
      <c r="O137" s="87">
        <v>133</v>
      </c>
      <c r="P137" s="87">
        <f t="shared" si="216"/>
        <v>333</v>
      </c>
      <c r="Q137" s="87">
        <f t="shared" si="217"/>
        <v>233</v>
      </c>
      <c r="R137" s="87">
        <f t="shared" si="218"/>
        <v>166</v>
      </c>
      <c r="S137" s="87">
        <f t="shared" si="219"/>
        <v>166</v>
      </c>
      <c r="T137" s="87">
        <f t="shared" si="220"/>
        <v>166</v>
      </c>
      <c r="U137" s="87">
        <f t="shared" si="221"/>
        <v>166</v>
      </c>
      <c r="V137" s="87">
        <f t="shared" si="222"/>
        <v>574</v>
      </c>
      <c r="W137" s="87">
        <f t="shared" si="223"/>
        <v>246</v>
      </c>
      <c r="X137" s="87">
        <f t="shared" si="224"/>
        <v>493</v>
      </c>
      <c r="Y137" s="87">
        <f t="shared" si="225"/>
        <v>329</v>
      </c>
      <c r="Z137" s="87">
        <f t="shared" si="226"/>
        <v>24605</v>
      </c>
      <c r="AB137" s="93">
        <v>133</v>
      </c>
      <c r="AC137" s="93">
        <f t="shared" si="227"/>
        <v>413</v>
      </c>
      <c r="AD137" s="93">
        <f t="shared" si="228"/>
        <v>289</v>
      </c>
      <c r="AE137" s="93">
        <f t="shared" si="229"/>
        <v>206</v>
      </c>
      <c r="AF137" s="93">
        <f t="shared" si="230"/>
        <v>206</v>
      </c>
      <c r="AG137" s="93">
        <f t="shared" si="231"/>
        <v>206</v>
      </c>
      <c r="AH137" s="93">
        <f t="shared" si="232"/>
        <v>206</v>
      </c>
      <c r="AI137" s="93">
        <f t="shared" si="233"/>
        <v>712</v>
      </c>
      <c r="AJ137" s="93">
        <f t="shared" si="234"/>
        <v>305</v>
      </c>
      <c r="AK137" s="93">
        <f t="shared" si="235"/>
        <v>611</v>
      </c>
      <c r="AL137" s="93">
        <f t="shared" si="236"/>
        <v>408</v>
      </c>
      <c r="AM137" s="93">
        <f t="shared" si="237"/>
        <v>30510</v>
      </c>
      <c r="AO137" s="99">
        <v>133</v>
      </c>
      <c r="AP137" s="99">
        <f t="shared" si="238"/>
        <v>520</v>
      </c>
      <c r="AQ137" s="99">
        <f t="shared" si="239"/>
        <v>364</v>
      </c>
      <c r="AR137" s="99">
        <f t="shared" si="240"/>
        <v>259</v>
      </c>
      <c r="AS137" s="99">
        <f t="shared" si="241"/>
        <v>259</v>
      </c>
      <c r="AT137" s="99">
        <f t="shared" si="242"/>
        <v>259</v>
      </c>
      <c r="AU137" s="99">
        <f t="shared" si="243"/>
        <v>259</v>
      </c>
      <c r="AV137" s="99">
        <f t="shared" si="244"/>
        <v>896</v>
      </c>
      <c r="AW137" s="99">
        <f t="shared" si="245"/>
        <v>384</v>
      </c>
      <c r="AX137" s="99">
        <f t="shared" si="246"/>
        <v>769</v>
      </c>
      <c r="AY137" s="99">
        <f t="shared" si="247"/>
        <v>513</v>
      </c>
      <c r="AZ137" s="99">
        <f t="shared" si="248"/>
        <v>38384</v>
      </c>
      <c r="BB137" s="105">
        <v>133</v>
      </c>
      <c r="BC137" s="105">
        <f t="shared" si="249"/>
        <v>667</v>
      </c>
      <c r="BD137" s="105">
        <f t="shared" si="250"/>
        <v>467</v>
      </c>
      <c r="BE137" s="105">
        <f t="shared" si="251"/>
        <v>332</v>
      </c>
      <c r="BF137" s="105">
        <f t="shared" si="252"/>
        <v>332</v>
      </c>
      <c r="BG137" s="105">
        <f t="shared" si="253"/>
        <v>332</v>
      </c>
      <c r="BH137" s="105">
        <f t="shared" si="254"/>
        <v>332</v>
      </c>
      <c r="BI137" s="105">
        <f t="shared" si="255"/>
        <v>1149</v>
      </c>
      <c r="BJ137" s="105">
        <f t="shared" si="256"/>
        <v>492</v>
      </c>
      <c r="BK137" s="105">
        <f t="shared" si="257"/>
        <v>986</v>
      </c>
      <c r="BL137" s="105">
        <f t="shared" si="258"/>
        <v>658</v>
      </c>
      <c r="BM137" s="105">
        <f t="shared" si="259"/>
        <v>49210</v>
      </c>
      <c r="BO137" s="111">
        <v>133</v>
      </c>
      <c r="BP137" s="111">
        <f t="shared" si="270"/>
        <v>854</v>
      </c>
      <c r="BQ137" s="111">
        <f t="shared" si="271"/>
        <v>598</v>
      </c>
      <c r="BR137" s="111">
        <f t="shared" si="272"/>
        <v>425</v>
      </c>
      <c r="BS137" s="111">
        <f t="shared" si="273"/>
        <v>425</v>
      </c>
      <c r="BT137" s="111">
        <f t="shared" si="274"/>
        <v>425</v>
      </c>
      <c r="BU137" s="111">
        <f t="shared" si="275"/>
        <v>425</v>
      </c>
      <c r="BV137" s="111">
        <f t="shared" si="276"/>
        <v>1471</v>
      </c>
      <c r="BW137" s="111">
        <f t="shared" si="277"/>
        <v>630</v>
      </c>
      <c r="BX137" s="111">
        <f t="shared" si="278"/>
        <v>1262</v>
      </c>
      <c r="BY137" s="111">
        <f t="shared" si="279"/>
        <v>842</v>
      </c>
      <c r="BZ137" s="111">
        <f t="shared" si="280"/>
        <v>62989</v>
      </c>
      <c r="CB137" s="117">
        <v>133</v>
      </c>
      <c r="CC137" s="117">
        <f t="shared" si="281"/>
        <v>1121</v>
      </c>
      <c r="CD137" s="117">
        <f t="shared" si="282"/>
        <v>785</v>
      </c>
      <c r="CE137" s="117">
        <f t="shared" si="283"/>
        <v>558</v>
      </c>
      <c r="CF137" s="117">
        <f t="shared" si="284"/>
        <v>558</v>
      </c>
      <c r="CG137" s="117">
        <f t="shared" si="285"/>
        <v>558</v>
      </c>
      <c r="CH137" s="117">
        <f t="shared" si="286"/>
        <v>558</v>
      </c>
      <c r="CI137" s="117">
        <f t="shared" si="287"/>
        <v>1931</v>
      </c>
      <c r="CJ137" s="117">
        <f t="shared" si="288"/>
        <v>827</v>
      </c>
      <c r="CK137" s="117">
        <f t="shared" si="289"/>
        <v>1656</v>
      </c>
      <c r="CL137" s="117">
        <f t="shared" si="290"/>
        <v>1105</v>
      </c>
      <c r="CM137" s="117">
        <f t="shared" si="291"/>
        <v>82673</v>
      </c>
    </row>
    <row r="138" ht="16.5" spans="1:91">
      <c r="A138" s="78">
        <v>134</v>
      </c>
      <c r="B138" s="78">
        <f t="shared" si="292"/>
        <v>268</v>
      </c>
      <c r="C138" s="86">
        <v>1.5</v>
      </c>
      <c r="D138" s="78">
        <f t="shared" si="260"/>
        <v>188</v>
      </c>
      <c r="E138" s="78">
        <f t="shared" si="261"/>
        <v>134</v>
      </c>
      <c r="F138" s="78">
        <f t="shared" si="262"/>
        <v>134</v>
      </c>
      <c r="G138" s="78">
        <f t="shared" si="263"/>
        <v>134</v>
      </c>
      <c r="H138" s="78">
        <f t="shared" si="264"/>
        <v>134</v>
      </c>
      <c r="I138" s="78">
        <f t="shared" si="265"/>
        <v>463</v>
      </c>
      <c r="J138" s="78">
        <f t="shared" si="266"/>
        <v>198</v>
      </c>
      <c r="K138" s="78">
        <f t="shared" si="267"/>
        <v>397</v>
      </c>
      <c r="L138" s="78">
        <f t="shared" si="268"/>
        <v>265</v>
      </c>
      <c r="M138" s="78">
        <f t="shared" si="269"/>
        <v>19832</v>
      </c>
      <c r="O138" s="87">
        <v>134</v>
      </c>
      <c r="P138" s="87">
        <f t="shared" si="216"/>
        <v>335</v>
      </c>
      <c r="Q138" s="87">
        <f t="shared" si="217"/>
        <v>235</v>
      </c>
      <c r="R138" s="87">
        <f t="shared" si="218"/>
        <v>168</v>
      </c>
      <c r="S138" s="87">
        <f t="shared" si="219"/>
        <v>168</v>
      </c>
      <c r="T138" s="87">
        <f t="shared" si="220"/>
        <v>168</v>
      </c>
      <c r="U138" s="87">
        <f t="shared" si="221"/>
        <v>168</v>
      </c>
      <c r="V138" s="87">
        <f t="shared" si="222"/>
        <v>579</v>
      </c>
      <c r="W138" s="87">
        <f t="shared" si="223"/>
        <v>248</v>
      </c>
      <c r="X138" s="87">
        <f t="shared" si="224"/>
        <v>496</v>
      </c>
      <c r="Y138" s="87">
        <f t="shared" si="225"/>
        <v>331</v>
      </c>
      <c r="Z138" s="87">
        <f t="shared" si="226"/>
        <v>24790</v>
      </c>
      <c r="AB138" s="93">
        <v>134</v>
      </c>
      <c r="AC138" s="93">
        <f t="shared" si="227"/>
        <v>415</v>
      </c>
      <c r="AD138" s="93">
        <f t="shared" si="228"/>
        <v>291</v>
      </c>
      <c r="AE138" s="93">
        <f t="shared" si="229"/>
        <v>208</v>
      </c>
      <c r="AF138" s="93">
        <f t="shared" si="230"/>
        <v>208</v>
      </c>
      <c r="AG138" s="93">
        <f t="shared" si="231"/>
        <v>208</v>
      </c>
      <c r="AH138" s="93">
        <f t="shared" si="232"/>
        <v>208</v>
      </c>
      <c r="AI138" s="93">
        <f t="shared" si="233"/>
        <v>718</v>
      </c>
      <c r="AJ138" s="93">
        <f t="shared" si="234"/>
        <v>308</v>
      </c>
      <c r="AK138" s="93">
        <f t="shared" si="235"/>
        <v>615</v>
      </c>
      <c r="AL138" s="93">
        <f t="shared" si="236"/>
        <v>410</v>
      </c>
      <c r="AM138" s="93">
        <f t="shared" si="237"/>
        <v>30740</v>
      </c>
      <c r="AO138" s="99">
        <v>134</v>
      </c>
      <c r="AP138" s="99">
        <f t="shared" si="238"/>
        <v>522</v>
      </c>
      <c r="AQ138" s="99">
        <f t="shared" si="239"/>
        <v>366</v>
      </c>
      <c r="AR138" s="99">
        <f t="shared" si="240"/>
        <v>262</v>
      </c>
      <c r="AS138" s="99">
        <f t="shared" si="241"/>
        <v>262</v>
      </c>
      <c r="AT138" s="99">
        <f t="shared" si="242"/>
        <v>262</v>
      </c>
      <c r="AU138" s="99">
        <f t="shared" si="243"/>
        <v>262</v>
      </c>
      <c r="AV138" s="99">
        <f t="shared" si="244"/>
        <v>903</v>
      </c>
      <c r="AW138" s="99">
        <f t="shared" si="245"/>
        <v>387</v>
      </c>
      <c r="AX138" s="99">
        <f t="shared" si="246"/>
        <v>774</v>
      </c>
      <c r="AY138" s="99">
        <f t="shared" si="247"/>
        <v>516</v>
      </c>
      <c r="AZ138" s="99">
        <f t="shared" si="248"/>
        <v>38673</v>
      </c>
      <c r="BB138" s="105">
        <v>134</v>
      </c>
      <c r="BC138" s="105">
        <f t="shared" si="249"/>
        <v>669</v>
      </c>
      <c r="BD138" s="105">
        <f t="shared" si="250"/>
        <v>469</v>
      </c>
      <c r="BE138" s="105">
        <f t="shared" si="251"/>
        <v>336</v>
      </c>
      <c r="BF138" s="105">
        <f t="shared" si="252"/>
        <v>336</v>
      </c>
      <c r="BG138" s="105">
        <f t="shared" si="253"/>
        <v>336</v>
      </c>
      <c r="BH138" s="105">
        <f t="shared" si="254"/>
        <v>336</v>
      </c>
      <c r="BI138" s="105">
        <f t="shared" si="255"/>
        <v>1158</v>
      </c>
      <c r="BJ138" s="105">
        <f t="shared" si="256"/>
        <v>496</v>
      </c>
      <c r="BK138" s="105">
        <f t="shared" si="257"/>
        <v>992</v>
      </c>
      <c r="BL138" s="105">
        <f t="shared" si="258"/>
        <v>662</v>
      </c>
      <c r="BM138" s="105">
        <f t="shared" si="259"/>
        <v>49581</v>
      </c>
      <c r="BO138" s="111">
        <v>134</v>
      </c>
      <c r="BP138" s="111">
        <f t="shared" si="270"/>
        <v>856</v>
      </c>
      <c r="BQ138" s="111">
        <f t="shared" si="271"/>
        <v>600</v>
      </c>
      <c r="BR138" s="111">
        <f t="shared" si="272"/>
        <v>430</v>
      </c>
      <c r="BS138" s="111">
        <f t="shared" si="273"/>
        <v>430</v>
      </c>
      <c r="BT138" s="111">
        <f t="shared" si="274"/>
        <v>430</v>
      </c>
      <c r="BU138" s="111">
        <f t="shared" si="275"/>
        <v>430</v>
      </c>
      <c r="BV138" s="111">
        <f t="shared" si="276"/>
        <v>1482</v>
      </c>
      <c r="BW138" s="111">
        <f t="shared" si="277"/>
        <v>635</v>
      </c>
      <c r="BX138" s="111">
        <f t="shared" si="278"/>
        <v>1270</v>
      </c>
      <c r="BY138" s="111">
        <f t="shared" si="279"/>
        <v>847</v>
      </c>
      <c r="BZ138" s="111">
        <f t="shared" si="280"/>
        <v>63464</v>
      </c>
      <c r="CB138" s="117">
        <v>134</v>
      </c>
      <c r="CC138" s="117">
        <f t="shared" si="281"/>
        <v>1124</v>
      </c>
      <c r="CD138" s="117">
        <f t="shared" si="282"/>
        <v>788</v>
      </c>
      <c r="CE138" s="117">
        <f t="shared" si="283"/>
        <v>564</v>
      </c>
      <c r="CF138" s="117">
        <f t="shared" si="284"/>
        <v>564</v>
      </c>
      <c r="CG138" s="117">
        <f t="shared" si="285"/>
        <v>564</v>
      </c>
      <c r="CH138" s="117">
        <f t="shared" si="286"/>
        <v>564</v>
      </c>
      <c r="CI138" s="117">
        <f t="shared" si="287"/>
        <v>1945</v>
      </c>
      <c r="CJ138" s="117">
        <f t="shared" si="288"/>
        <v>833</v>
      </c>
      <c r="CK138" s="117">
        <f t="shared" si="289"/>
        <v>1667</v>
      </c>
      <c r="CL138" s="117">
        <f t="shared" si="290"/>
        <v>1112</v>
      </c>
      <c r="CM138" s="117">
        <f t="shared" si="291"/>
        <v>83297</v>
      </c>
    </row>
    <row r="139" ht="16.5" spans="1:91">
      <c r="A139" s="78">
        <v>135</v>
      </c>
      <c r="B139" s="78">
        <f t="shared" si="292"/>
        <v>270</v>
      </c>
      <c r="C139" s="86">
        <v>1.5</v>
      </c>
      <c r="D139" s="78">
        <f t="shared" si="260"/>
        <v>189</v>
      </c>
      <c r="E139" s="78">
        <f t="shared" si="261"/>
        <v>135</v>
      </c>
      <c r="F139" s="78">
        <f t="shared" si="262"/>
        <v>135</v>
      </c>
      <c r="G139" s="78">
        <f t="shared" si="263"/>
        <v>135</v>
      </c>
      <c r="H139" s="78">
        <f t="shared" si="264"/>
        <v>135</v>
      </c>
      <c r="I139" s="78">
        <f t="shared" si="265"/>
        <v>466</v>
      </c>
      <c r="J139" s="78">
        <f t="shared" si="266"/>
        <v>200</v>
      </c>
      <c r="K139" s="78">
        <f t="shared" si="267"/>
        <v>400</v>
      </c>
      <c r="L139" s="78">
        <f t="shared" si="268"/>
        <v>267</v>
      </c>
      <c r="M139" s="78">
        <f t="shared" si="269"/>
        <v>19980</v>
      </c>
      <c r="O139" s="87">
        <v>135</v>
      </c>
      <c r="P139" s="87">
        <f t="shared" si="216"/>
        <v>338</v>
      </c>
      <c r="Q139" s="87">
        <f t="shared" si="217"/>
        <v>236</v>
      </c>
      <c r="R139" s="87">
        <f t="shared" si="218"/>
        <v>169</v>
      </c>
      <c r="S139" s="87">
        <f t="shared" si="219"/>
        <v>169</v>
      </c>
      <c r="T139" s="87">
        <f t="shared" si="220"/>
        <v>169</v>
      </c>
      <c r="U139" s="87">
        <f t="shared" si="221"/>
        <v>169</v>
      </c>
      <c r="V139" s="87">
        <f t="shared" si="222"/>
        <v>583</v>
      </c>
      <c r="W139" s="87">
        <f t="shared" si="223"/>
        <v>250</v>
      </c>
      <c r="X139" s="87">
        <f t="shared" si="224"/>
        <v>500</v>
      </c>
      <c r="Y139" s="87">
        <f t="shared" si="225"/>
        <v>334</v>
      </c>
      <c r="Z139" s="87">
        <f t="shared" si="226"/>
        <v>24975</v>
      </c>
      <c r="AB139" s="93">
        <v>135</v>
      </c>
      <c r="AC139" s="93">
        <f t="shared" si="227"/>
        <v>419</v>
      </c>
      <c r="AD139" s="93">
        <f t="shared" si="228"/>
        <v>293</v>
      </c>
      <c r="AE139" s="93">
        <f t="shared" si="229"/>
        <v>210</v>
      </c>
      <c r="AF139" s="93">
        <f t="shared" si="230"/>
        <v>210</v>
      </c>
      <c r="AG139" s="93">
        <f t="shared" si="231"/>
        <v>210</v>
      </c>
      <c r="AH139" s="93">
        <f t="shared" si="232"/>
        <v>210</v>
      </c>
      <c r="AI139" s="93">
        <f t="shared" si="233"/>
        <v>723</v>
      </c>
      <c r="AJ139" s="93">
        <f t="shared" si="234"/>
        <v>310</v>
      </c>
      <c r="AK139" s="93">
        <f t="shared" si="235"/>
        <v>620</v>
      </c>
      <c r="AL139" s="93">
        <f t="shared" si="236"/>
        <v>414</v>
      </c>
      <c r="AM139" s="93">
        <f t="shared" si="237"/>
        <v>30969</v>
      </c>
      <c r="AO139" s="99">
        <v>135</v>
      </c>
      <c r="AP139" s="99">
        <f t="shared" si="238"/>
        <v>527</v>
      </c>
      <c r="AQ139" s="99">
        <f t="shared" si="239"/>
        <v>369</v>
      </c>
      <c r="AR139" s="99">
        <f t="shared" si="240"/>
        <v>264</v>
      </c>
      <c r="AS139" s="99">
        <f t="shared" si="241"/>
        <v>264</v>
      </c>
      <c r="AT139" s="99">
        <f t="shared" si="242"/>
        <v>264</v>
      </c>
      <c r="AU139" s="99">
        <f t="shared" si="243"/>
        <v>264</v>
      </c>
      <c r="AV139" s="99">
        <f t="shared" si="244"/>
        <v>910</v>
      </c>
      <c r="AW139" s="99">
        <f t="shared" si="245"/>
        <v>390</v>
      </c>
      <c r="AX139" s="99">
        <f t="shared" si="246"/>
        <v>780</v>
      </c>
      <c r="AY139" s="99">
        <f t="shared" si="247"/>
        <v>521</v>
      </c>
      <c r="AZ139" s="99">
        <f t="shared" si="248"/>
        <v>38961</v>
      </c>
      <c r="BB139" s="105">
        <v>135</v>
      </c>
      <c r="BC139" s="105">
        <f t="shared" si="249"/>
        <v>676</v>
      </c>
      <c r="BD139" s="105">
        <f t="shared" si="250"/>
        <v>473</v>
      </c>
      <c r="BE139" s="105">
        <f t="shared" si="251"/>
        <v>338</v>
      </c>
      <c r="BF139" s="105">
        <f t="shared" si="252"/>
        <v>338</v>
      </c>
      <c r="BG139" s="105">
        <f t="shared" si="253"/>
        <v>338</v>
      </c>
      <c r="BH139" s="105">
        <f t="shared" si="254"/>
        <v>338</v>
      </c>
      <c r="BI139" s="105">
        <f t="shared" si="255"/>
        <v>1167</v>
      </c>
      <c r="BJ139" s="105">
        <f t="shared" si="256"/>
        <v>500</v>
      </c>
      <c r="BK139" s="105">
        <f t="shared" si="257"/>
        <v>1000</v>
      </c>
      <c r="BL139" s="105">
        <f t="shared" si="258"/>
        <v>668</v>
      </c>
      <c r="BM139" s="105">
        <f t="shared" si="259"/>
        <v>49950</v>
      </c>
      <c r="BO139" s="111">
        <v>135</v>
      </c>
      <c r="BP139" s="111">
        <f t="shared" si="270"/>
        <v>865</v>
      </c>
      <c r="BQ139" s="111">
        <f t="shared" si="271"/>
        <v>605</v>
      </c>
      <c r="BR139" s="111">
        <f t="shared" si="272"/>
        <v>433</v>
      </c>
      <c r="BS139" s="111">
        <f t="shared" si="273"/>
        <v>433</v>
      </c>
      <c r="BT139" s="111">
        <f t="shared" si="274"/>
        <v>433</v>
      </c>
      <c r="BU139" s="111">
        <f t="shared" si="275"/>
        <v>433</v>
      </c>
      <c r="BV139" s="111">
        <f t="shared" si="276"/>
        <v>1494</v>
      </c>
      <c r="BW139" s="111">
        <f t="shared" si="277"/>
        <v>640</v>
      </c>
      <c r="BX139" s="111">
        <f t="shared" si="278"/>
        <v>1280</v>
      </c>
      <c r="BY139" s="111">
        <f t="shared" si="279"/>
        <v>855</v>
      </c>
      <c r="BZ139" s="111">
        <f t="shared" si="280"/>
        <v>63936</v>
      </c>
      <c r="CB139" s="117">
        <v>135</v>
      </c>
      <c r="CC139" s="117">
        <f t="shared" si="281"/>
        <v>1135</v>
      </c>
      <c r="CD139" s="117">
        <f t="shared" si="282"/>
        <v>794</v>
      </c>
      <c r="CE139" s="117">
        <f t="shared" si="283"/>
        <v>568</v>
      </c>
      <c r="CF139" s="117">
        <f t="shared" si="284"/>
        <v>568</v>
      </c>
      <c r="CG139" s="117">
        <f t="shared" si="285"/>
        <v>568</v>
      </c>
      <c r="CH139" s="117">
        <f t="shared" si="286"/>
        <v>568</v>
      </c>
      <c r="CI139" s="117">
        <f t="shared" si="287"/>
        <v>1961</v>
      </c>
      <c r="CJ139" s="117">
        <f t="shared" si="288"/>
        <v>840</v>
      </c>
      <c r="CK139" s="117">
        <f t="shared" si="289"/>
        <v>1680</v>
      </c>
      <c r="CL139" s="117">
        <f t="shared" si="290"/>
        <v>1122</v>
      </c>
      <c r="CM139" s="117">
        <f t="shared" si="291"/>
        <v>83916</v>
      </c>
    </row>
    <row r="140" ht="16.5" spans="1:91">
      <c r="A140" s="78">
        <v>136</v>
      </c>
      <c r="B140" s="78">
        <f t="shared" si="292"/>
        <v>272</v>
      </c>
      <c r="C140" s="86">
        <v>1.5</v>
      </c>
      <c r="D140" s="78">
        <f t="shared" si="260"/>
        <v>190</v>
      </c>
      <c r="E140" s="78">
        <f t="shared" si="261"/>
        <v>136</v>
      </c>
      <c r="F140" s="78">
        <f t="shared" si="262"/>
        <v>136</v>
      </c>
      <c r="G140" s="78">
        <f t="shared" si="263"/>
        <v>136</v>
      </c>
      <c r="H140" s="78">
        <f t="shared" si="264"/>
        <v>136</v>
      </c>
      <c r="I140" s="78">
        <f t="shared" si="265"/>
        <v>470</v>
      </c>
      <c r="J140" s="78">
        <f t="shared" si="266"/>
        <v>201</v>
      </c>
      <c r="K140" s="78">
        <f t="shared" si="267"/>
        <v>403</v>
      </c>
      <c r="L140" s="78">
        <f t="shared" si="268"/>
        <v>269</v>
      </c>
      <c r="M140" s="78">
        <f t="shared" si="269"/>
        <v>20128</v>
      </c>
      <c r="O140" s="87">
        <v>136</v>
      </c>
      <c r="P140" s="87">
        <f t="shared" si="216"/>
        <v>340</v>
      </c>
      <c r="Q140" s="87">
        <f t="shared" si="217"/>
        <v>238</v>
      </c>
      <c r="R140" s="87">
        <f t="shared" si="218"/>
        <v>170</v>
      </c>
      <c r="S140" s="87">
        <f t="shared" si="219"/>
        <v>170</v>
      </c>
      <c r="T140" s="87">
        <f t="shared" si="220"/>
        <v>170</v>
      </c>
      <c r="U140" s="87">
        <f t="shared" si="221"/>
        <v>170</v>
      </c>
      <c r="V140" s="87">
        <f t="shared" si="222"/>
        <v>588</v>
      </c>
      <c r="W140" s="87">
        <f t="shared" si="223"/>
        <v>251</v>
      </c>
      <c r="X140" s="87">
        <f t="shared" si="224"/>
        <v>504</v>
      </c>
      <c r="Y140" s="87">
        <f t="shared" si="225"/>
        <v>336</v>
      </c>
      <c r="Z140" s="87">
        <f t="shared" si="226"/>
        <v>25160</v>
      </c>
      <c r="AB140" s="93">
        <v>136</v>
      </c>
      <c r="AC140" s="93">
        <f t="shared" si="227"/>
        <v>422</v>
      </c>
      <c r="AD140" s="93">
        <f t="shared" si="228"/>
        <v>295</v>
      </c>
      <c r="AE140" s="93">
        <f t="shared" si="229"/>
        <v>211</v>
      </c>
      <c r="AF140" s="93">
        <f t="shared" si="230"/>
        <v>211</v>
      </c>
      <c r="AG140" s="93">
        <f t="shared" si="231"/>
        <v>211</v>
      </c>
      <c r="AH140" s="93">
        <f t="shared" si="232"/>
        <v>211</v>
      </c>
      <c r="AI140" s="93">
        <f t="shared" si="233"/>
        <v>729</v>
      </c>
      <c r="AJ140" s="93">
        <f t="shared" si="234"/>
        <v>311</v>
      </c>
      <c r="AK140" s="93">
        <f t="shared" si="235"/>
        <v>625</v>
      </c>
      <c r="AL140" s="93">
        <f t="shared" si="236"/>
        <v>417</v>
      </c>
      <c r="AM140" s="93">
        <f t="shared" si="237"/>
        <v>31198</v>
      </c>
      <c r="AO140" s="99">
        <v>136</v>
      </c>
      <c r="AP140" s="99">
        <f t="shared" si="238"/>
        <v>531</v>
      </c>
      <c r="AQ140" s="99">
        <f t="shared" si="239"/>
        <v>371</v>
      </c>
      <c r="AR140" s="99">
        <f t="shared" si="240"/>
        <v>265</v>
      </c>
      <c r="AS140" s="99">
        <f t="shared" si="241"/>
        <v>265</v>
      </c>
      <c r="AT140" s="99">
        <f t="shared" si="242"/>
        <v>265</v>
      </c>
      <c r="AU140" s="99">
        <f t="shared" si="243"/>
        <v>265</v>
      </c>
      <c r="AV140" s="99">
        <f t="shared" si="244"/>
        <v>917</v>
      </c>
      <c r="AW140" s="99">
        <f t="shared" si="245"/>
        <v>391</v>
      </c>
      <c r="AX140" s="99">
        <f t="shared" si="246"/>
        <v>786</v>
      </c>
      <c r="AY140" s="99">
        <f t="shared" si="247"/>
        <v>525</v>
      </c>
      <c r="AZ140" s="99">
        <f t="shared" si="248"/>
        <v>39249</v>
      </c>
      <c r="BB140" s="105">
        <v>136</v>
      </c>
      <c r="BC140" s="105">
        <f t="shared" si="249"/>
        <v>681</v>
      </c>
      <c r="BD140" s="105">
        <f t="shared" si="250"/>
        <v>476</v>
      </c>
      <c r="BE140" s="105">
        <f t="shared" si="251"/>
        <v>340</v>
      </c>
      <c r="BF140" s="105">
        <f t="shared" si="252"/>
        <v>340</v>
      </c>
      <c r="BG140" s="105">
        <f t="shared" si="253"/>
        <v>340</v>
      </c>
      <c r="BH140" s="105">
        <f t="shared" si="254"/>
        <v>340</v>
      </c>
      <c r="BI140" s="105">
        <f t="shared" si="255"/>
        <v>1176</v>
      </c>
      <c r="BJ140" s="105">
        <f t="shared" si="256"/>
        <v>501</v>
      </c>
      <c r="BK140" s="105">
        <f t="shared" si="257"/>
        <v>1008</v>
      </c>
      <c r="BL140" s="105">
        <f t="shared" si="258"/>
        <v>673</v>
      </c>
      <c r="BM140" s="105">
        <f t="shared" si="259"/>
        <v>50319</v>
      </c>
      <c r="BO140" s="111">
        <v>136</v>
      </c>
      <c r="BP140" s="111">
        <f t="shared" si="270"/>
        <v>872</v>
      </c>
      <c r="BQ140" s="111">
        <f t="shared" si="271"/>
        <v>609</v>
      </c>
      <c r="BR140" s="111">
        <f t="shared" si="272"/>
        <v>435</v>
      </c>
      <c r="BS140" s="111">
        <f t="shared" si="273"/>
        <v>435</v>
      </c>
      <c r="BT140" s="111">
        <f t="shared" si="274"/>
        <v>435</v>
      </c>
      <c r="BU140" s="111">
        <f t="shared" si="275"/>
        <v>435</v>
      </c>
      <c r="BV140" s="111">
        <f t="shared" si="276"/>
        <v>1505</v>
      </c>
      <c r="BW140" s="111">
        <f t="shared" si="277"/>
        <v>641</v>
      </c>
      <c r="BX140" s="111">
        <f t="shared" si="278"/>
        <v>1290</v>
      </c>
      <c r="BY140" s="111">
        <f t="shared" si="279"/>
        <v>861</v>
      </c>
      <c r="BZ140" s="111">
        <f t="shared" si="280"/>
        <v>64408</v>
      </c>
      <c r="CB140" s="117">
        <v>136</v>
      </c>
      <c r="CC140" s="117">
        <f t="shared" si="281"/>
        <v>1145</v>
      </c>
      <c r="CD140" s="117">
        <f t="shared" si="282"/>
        <v>799</v>
      </c>
      <c r="CE140" s="117">
        <f t="shared" si="283"/>
        <v>571</v>
      </c>
      <c r="CF140" s="117">
        <f t="shared" si="284"/>
        <v>571</v>
      </c>
      <c r="CG140" s="117">
        <f t="shared" si="285"/>
        <v>571</v>
      </c>
      <c r="CH140" s="117">
        <f t="shared" si="286"/>
        <v>571</v>
      </c>
      <c r="CI140" s="117">
        <f t="shared" si="287"/>
        <v>1975</v>
      </c>
      <c r="CJ140" s="117">
        <f t="shared" si="288"/>
        <v>841</v>
      </c>
      <c r="CK140" s="117">
        <f t="shared" si="289"/>
        <v>1693</v>
      </c>
      <c r="CL140" s="117">
        <f t="shared" si="290"/>
        <v>1130</v>
      </c>
      <c r="CM140" s="117">
        <f t="shared" si="291"/>
        <v>84536</v>
      </c>
    </row>
    <row r="141" ht="16.5" spans="1:91">
      <c r="A141" s="78">
        <v>137</v>
      </c>
      <c r="B141" s="78">
        <f t="shared" si="292"/>
        <v>274</v>
      </c>
      <c r="C141" s="86">
        <v>1.5</v>
      </c>
      <c r="D141" s="78">
        <f t="shared" si="260"/>
        <v>192</v>
      </c>
      <c r="E141" s="78">
        <f t="shared" si="261"/>
        <v>137</v>
      </c>
      <c r="F141" s="78">
        <f t="shared" si="262"/>
        <v>137</v>
      </c>
      <c r="G141" s="78">
        <f t="shared" si="263"/>
        <v>137</v>
      </c>
      <c r="H141" s="78">
        <f t="shared" si="264"/>
        <v>137</v>
      </c>
      <c r="I141" s="78">
        <f t="shared" si="265"/>
        <v>473</v>
      </c>
      <c r="J141" s="78">
        <f t="shared" si="266"/>
        <v>203</v>
      </c>
      <c r="K141" s="78">
        <f t="shared" si="267"/>
        <v>406</v>
      </c>
      <c r="L141" s="78">
        <f t="shared" si="268"/>
        <v>271</v>
      </c>
      <c r="M141" s="78">
        <f t="shared" si="269"/>
        <v>20276</v>
      </c>
      <c r="O141" s="87">
        <v>137</v>
      </c>
      <c r="P141" s="87">
        <f t="shared" si="216"/>
        <v>343</v>
      </c>
      <c r="Q141" s="87">
        <f t="shared" si="217"/>
        <v>240</v>
      </c>
      <c r="R141" s="87">
        <f t="shared" si="218"/>
        <v>171</v>
      </c>
      <c r="S141" s="87">
        <f t="shared" si="219"/>
        <v>171</v>
      </c>
      <c r="T141" s="87">
        <f t="shared" si="220"/>
        <v>171</v>
      </c>
      <c r="U141" s="87">
        <f t="shared" si="221"/>
        <v>171</v>
      </c>
      <c r="V141" s="87">
        <f t="shared" si="222"/>
        <v>591</v>
      </c>
      <c r="W141" s="87">
        <f t="shared" si="223"/>
        <v>254</v>
      </c>
      <c r="X141" s="87">
        <f t="shared" si="224"/>
        <v>508</v>
      </c>
      <c r="Y141" s="87">
        <f t="shared" si="225"/>
        <v>339</v>
      </c>
      <c r="Z141" s="87">
        <f t="shared" si="226"/>
        <v>25345</v>
      </c>
      <c r="AB141" s="93">
        <v>137</v>
      </c>
      <c r="AC141" s="93">
        <f t="shared" si="227"/>
        <v>425</v>
      </c>
      <c r="AD141" s="93">
        <f t="shared" si="228"/>
        <v>298</v>
      </c>
      <c r="AE141" s="93">
        <f t="shared" si="229"/>
        <v>212</v>
      </c>
      <c r="AF141" s="93">
        <f t="shared" si="230"/>
        <v>212</v>
      </c>
      <c r="AG141" s="93">
        <f t="shared" si="231"/>
        <v>212</v>
      </c>
      <c r="AH141" s="93">
        <f t="shared" si="232"/>
        <v>212</v>
      </c>
      <c r="AI141" s="93">
        <f t="shared" si="233"/>
        <v>733</v>
      </c>
      <c r="AJ141" s="93">
        <f t="shared" si="234"/>
        <v>315</v>
      </c>
      <c r="AK141" s="93">
        <f t="shared" si="235"/>
        <v>630</v>
      </c>
      <c r="AL141" s="93">
        <f t="shared" si="236"/>
        <v>420</v>
      </c>
      <c r="AM141" s="93">
        <f t="shared" si="237"/>
        <v>31428</v>
      </c>
      <c r="AO141" s="99">
        <v>137</v>
      </c>
      <c r="AP141" s="99">
        <f t="shared" si="238"/>
        <v>535</v>
      </c>
      <c r="AQ141" s="99">
        <f t="shared" si="239"/>
        <v>375</v>
      </c>
      <c r="AR141" s="99">
        <f t="shared" si="240"/>
        <v>267</v>
      </c>
      <c r="AS141" s="99">
        <f t="shared" si="241"/>
        <v>267</v>
      </c>
      <c r="AT141" s="99">
        <f t="shared" si="242"/>
        <v>267</v>
      </c>
      <c r="AU141" s="99">
        <f t="shared" si="243"/>
        <v>267</v>
      </c>
      <c r="AV141" s="99">
        <f t="shared" si="244"/>
        <v>922</v>
      </c>
      <c r="AW141" s="99">
        <f t="shared" si="245"/>
        <v>396</v>
      </c>
      <c r="AX141" s="99">
        <f t="shared" si="246"/>
        <v>793</v>
      </c>
      <c r="AY141" s="99">
        <f t="shared" si="247"/>
        <v>528</v>
      </c>
      <c r="AZ141" s="99">
        <f t="shared" si="248"/>
        <v>39538</v>
      </c>
      <c r="BB141" s="105">
        <v>137</v>
      </c>
      <c r="BC141" s="105">
        <f t="shared" si="249"/>
        <v>686</v>
      </c>
      <c r="BD141" s="105">
        <f t="shared" si="250"/>
        <v>481</v>
      </c>
      <c r="BE141" s="105">
        <f t="shared" si="251"/>
        <v>342</v>
      </c>
      <c r="BF141" s="105">
        <f t="shared" si="252"/>
        <v>342</v>
      </c>
      <c r="BG141" s="105">
        <f t="shared" si="253"/>
        <v>342</v>
      </c>
      <c r="BH141" s="105">
        <f t="shared" si="254"/>
        <v>342</v>
      </c>
      <c r="BI141" s="105">
        <f t="shared" si="255"/>
        <v>1182</v>
      </c>
      <c r="BJ141" s="105">
        <f t="shared" si="256"/>
        <v>508</v>
      </c>
      <c r="BK141" s="105">
        <f t="shared" si="257"/>
        <v>1017</v>
      </c>
      <c r="BL141" s="105">
        <f t="shared" si="258"/>
        <v>677</v>
      </c>
      <c r="BM141" s="105">
        <f t="shared" si="259"/>
        <v>50690</v>
      </c>
      <c r="BO141" s="111">
        <v>137</v>
      </c>
      <c r="BP141" s="111">
        <f t="shared" si="270"/>
        <v>878</v>
      </c>
      <c r="BQ141" s="111">
        <f t="shared" si="271"/>
        <v>616</v>
      </c>
      <c r="BR141" s="111">
        <f t="shared" si="272"/>
        <v>438</v>
      </c>
      <c r="BS141" s="111">
        <f t="shared" si="273"/>
        <v>438</v>
      </c>
      <c r="BT141" s="111">
        <f t="shared" si="274"/>
        <v>438</v>
      </c>
      <c r="BU141" s="111">
        <f t="shared" si="275"/>
        <v>438</v>
      </c>
      <c r="BV141" s="111">
        <f t="shared" si="276"/>
        <v>1513</v>
      </c>
      <c r="BW141" s="111">
        <f t="shared" si="277"/>
        <v>650</v>
      </c>
      <c r="BX141" s="111">
        <f t="shared" si="278"/>
        <v>1302</v>
      </c>
      <c r="BY141" s="111">
        <f t="shared" si="279"/>
        <v>867</v>
      </c>
      <c r="BZ141" s="111">
        <f t="shared" si="280"/>
        <v>64883</v>
      </c>
      <c r="CB141" s="117">
        <v>137</v>
      </c>
      <c r="CC141" s="117">
        <f t="shared" si="281"/>
        <v>1152</v>
      </c>
      <c r="CD141" s="117">
        <f t="shared" si="282"/>
        <v>809</v>
      </c>
      <c r="CE141" s="117">
        <f t="shared" si="283"/>
        <v>575</v>
      </c>
      <c r="CF141" s="117">
        <f t="shared" si="284"/>
        <v>575</v>
      </c>
      <c r="CG141" s="117">
        <f t="shared" si="285"/>
        <v>575</v>
      </c>
      <c r="CH141" s="117">
        <f t="shared" si="286"/>
        <v>575</v>
      </c>
      <c r="CI141" s="117">
        <f t="shared" si="287"/>
        <v>1986</v>
      </c>
      <c r="CJ141" s="117">
        <f t="shared" si="288"/>
        <v>853</v>
      </c>
      <c r="CK141" s="117">
        <f t="shared" si="289"/>
        <v>1709</v>
      </c>
      <c r="CL141" s="117">
        <f t="shared" si="290"/>
        <v>1138</v>
      </c>
      <c r="CM141" s="117">
        <f t="shared" si="291"/>
        <v>85159</v>
      </c>
    </row>
    <row r="142" ht="16.5" spans="1:91">
      <c r="A142" s="78">
        <v>138</v>
      </c>
      <c r="B142" s="78">
        <f t="shared" si="292"/>
        <v>276</v>
      </c>
      <c r="C142" s="86">
        <v>1.5</v>
      </c>
      <c r="D142" s="78">
        <f t="shared" si="260"/>
        <v>193</v>
      </c>
      <c r="E142" s="78">
        <f t="shared" si="261"/>
        <v>138</v>
      </c>
      <c r="F142" s="78">
        <f t="shared" si="262"/>
        <v>138</v>
      </c>
      <c r="G142" s="78">
        <f t="shared" si="263"/>
        <v>138</v>
      </c>
      <c r="H142" s="78">
        <f t="shared" si="264"/>
        <v>138</v>
      </c>
      <c r="I142" s="78">
        <f t="shared" si="265"/>
        <v>477</v>
      </c>
      <c r="J142" s="78">
        <f t="shared" si="266"/>
        <v>204</v>
      </c>
      <c r="K142" s="78">
        <f t="shared" si="267"/>
        <v>408</v>
      </c>
      <c r="L142" s="78">
        <f t="shared" si="268"/>
        <v>272</v>
      </c>
      <c r="M142" s="78">
        <f t="shared" si="269"/>
        <v>20424</v>
      </c>
      <c r="O142" s="87">
        <v>138</v>
      </c>
      <c r="P142" s="87">
        <f t="shared" si="216"/>
        <v>345</v>
      </c>
      <c r="Q142" s="87">
        <f t="shared" si="217"/>
        <v>241</v>
      </c>
      <c r="R142" s="87">
        <f t="shared" si="218"/>
        <v>173</v>
      </c>
      <c r="S142" s="87">
        <f t="shared" si="219"/>
        <v>173</v>
      </c>
      <c r="T142" s="87">
        <f t="shared" si="220"/>
        <v>173</v>
      </c>
      <c r="U142" s="87">
        <f t="shared" si="221"/>
        <v>173</v>
      </c>
      <c r="V142" s="87">
        <f t="shared" si="222"/>
        <v>596</v>
      </c>
      <c r="W142" s="87">
        <f t="shared" si="223"/>
        <v>255</v>
      </c>
      <c r="X142" s="87">
        <f t="shared" si="224"/>
        <v>510</v>
      </c>
      <c r="Y142" s="87">
        <f t="shared" si="225"/>
        <v>340</v>
      </c>
      <c r="Z142" s="87">
        <f t="shared" si="226"/>
        <v>25530</v>
      </c>
      <c r="AB142" s="93">
        <v>138</v>
      </c>
      <c r="AC142" s="93">
        <f t="shared" si="227"/>
        <v>428</v>
      </c>
      <c r="AD142" s="93">
        <f t="shared" si="228"/>
        <v>299</v>
      </c>
      <c r="AE142" s="93">
        <f t="shared" si="229"/>
        <v>215</v>
      </c>
      <c r="AF142" s="93">
        <f t="shared" si="230"/>
        <v>215</v>
      </c>
      <c r="AG142" s="93">
        <f t="shared" si="231"/>
        <v>215</v>
      </c>
      <c r="AH142" s="93">
        <f t="shared" si="232"/>
        <v>215</v>
      </c>
      <c r="AI142" s="93">
        <f t="shared" si="233"/>
        <v>739</v>
      </c>
      <c r="AJ142" s="93">
        <f t="shared" si="234"/>
        <v>316</v>
      </c>
      <c r="AK142" s="93">
        <f t="shared" si="235"/>
        <v>632</v>
      </c>
      <c r="AL142" s="93">
        <f t="shared" si="236"/>
        <v>422</v>
      </c>
      <c r="AM142" s="93">
        <f t="shared" si="237"/>
        <v>31657</v>
      </c>
      <c r="AO142" s="99">
        <v>138</v>
      </c>
      <c r="AP142" s="99">
        <f t="shared" si="238"/>
        <v>538</v>
      </c>
      <c r="AQ142" s="99">
        <f t="shared" si="239"/>
        <v>376</v>
      </c>
      <c r="AR142" s="99">
        <f t="shared" si="240"/>
        <v>270</v>
      </c>
      <c r="AS142" s="99">
        <f t="shared" si="241"/>
        <v>270</v>
      </c>
      <c r="AT142" s="99">
        <f t="shared" si="242"/>
        <v>270</v>
      </c>
      <c r="AU142" s="99">
        <f t="shared" si="243"/>
        <v>270</v>
      </c>
      <c r="AV142" s="99">
        <f t="shared" si="244"/>
        <v>930</v>
      </c>
      <c r="AW142" s="99">
        <f t="shared" si="245"/>
        <v>398</v>
      </c>
      <c r="AX142" s="99">
        <f t="shared" si="246"/>
        <v>795</v>
      </c>
      <c r="AY142" s="99">
        <f t="shared" si="247"/>
        <v>531</v>
      </c>
      <c r="AZ142" s="99">
        <f t="shared" si="248"/>
        <v>39827</v>
      </c>
      <c r="BB142" s="105">
        <v>138</v>
      </c>
      <c r="BC142" s="105">
        <f t="shared" si="249"/>
        <v>690</v>
      </c>
      <c r="BD142" s="105">
        <f t="shared" si="250"/>
        <v>482</v>
      </c>
      <c r="BE142" s="105">
        <f t="shared" si="251"/>
        <v>346</v>
      </c>
      <c r="BF142" s="105">
        <f t="shared" si="252"/>
        <v>346</v>
      </c>
      <c r="BG142" s="105">
        <f t="shared" si="253"/>
        <v>346</v>
      </c>
      <c r="BH142" s="105">
        <f t="shared" si="254"/>
        <v>346</v>
      </c>
      <c r="BI142" s="105">
        <f t="shared" si="255"/>
        <v>1192</v>
      </c>
      <c r="BJ142" s="105">
        <f t="shared" si="256"/>
        <v>510</v>
      </c>
      <c r="BK142" s="105">
        <f t="shared" si="257"/>
        <v>1019</v>
      </c>
      <c r="BL142" s="105">
        <f t="shared" si="258"/>
        <v>681</v>
      </c>
      <c r="BM142" s="105">
        <f t="shared" si="259"/>
        <v>51060</v>
      </c>
      <c r="BO142" s="111">
        <v>138</v>
      </c>
      <c r="BP142" s="111">
        <f t="shared" si="270"/>
        <v>883</v>
      </c>
      <c r="BQ142" s="111">
        <f t="shared" si="271"/>
        <v>617</v>
      </c>
      <c r="BR142" s="111">
        <f t="shared" si="272"/>
        <v>443</v>
      </c>
      <c r="BS142" s="111">
        <f t="shared" si="273"/>
        <v>443</v>
      </c>
      <c r="BT142" s="111">
        <f t="shared" si="274"/>
        <v>443</v>
      </c>
      <c r="BU142" s="111">
        <f t="shared" si="275"/>
        <v>443</v>
      </c>
      <c r="BV142" s="111">
        <f t="shared" si="276"/>
        <v>1526</v>
      </c>
      <c r="BW142" s="111">
        <f t="shared" si="277"/>
        <v>653</v>
      </c>
      <c r="BX142" s="111">
        <f t="shared" si="278"/>
        <v>1304</v>
      </c>
      <c r="BY142" s="111">
        <f t="shared" si="279"/>
        <v>872</v>
      </c>
      <c r="BZ142" s="111">
        <f t="shared" si="280"/>
        <v>65357</v>
      </c>
      <c r="CB142" s="117">
        <v>138</v>
      </c>
      <c r="CC142" s="117">
        <f t="shared" si="281"/>
        <v>1159</v>
      </c>
      <c r="CD142" s="117">
        <f t="shared" si="282"/>
        <v>810</v>
      </c>
      <c r="CE142" s="117">
        <f t="shared" si="283"/>
        <v>581</v>
      </c>
      <c r="CF142" s="117">
        <f t="shared" si="284"/>
        <v>581</v>
      </c>
      <c r="CG142" s="117">
        <f t="shared" si="285"/>
        <v>581</v>
      </c>
      <c r="CH142" s="117">
        <f t="shared" si="286"/>
        <v>581</v>
      </c>
      <c r="CI142" s="117">
        <f t="shared" si="287"/>
        <v>2003</v>
      </c>
      <c r="CJ142" s="117">
        <f t="shared" si="288"/>
        <v>857</v>
      </c>
      <c r="CK142" s="117">
        <f t="shared" si="289"/>
        <v>1712</v>
      </c>
      <c r="CL142" s="117">
        <f t="shared" si="290"/>
        <v>1145</v>
      </c>
      <c r="CM142" s="117">
        <f t="shared" si="291"/>
        <v>85781</v>
      </c>
    </row>
    <row r="143" ht="16.5" spans="1:91">
      <c r="A143" s="78">
        <v>139</v>
      </c>
      <c r="B143" s="78">
        <f t="shared" si="292"/>
        <v>278</v>
      </c>
      <c r="C143" s="86">
        <v>1.5</v>
      </c>
      <c r="D143" s="78">
        <f t="shared" si="260"/>
        <v>195</v>
      </c>
      <c r="E143" s="78">
        <f t="shared" si="261"/>
        <v>139</v>
      </c>
      <c r="F143" s="78">
        <f t="shared" si="262"/>
        <v>139</v>
      </c>
      <c r="G143" s="78">
        <f t="shared" si="263"/>
        <v>139</v>
      </c>
      <c r="H143" s="78">
        <f t="shared" si="264"/>
        <v>139</v>
      </c>
      <c r="I143" s="78">
        <f t="shared" si="265"/>
        <v>480</v>
      </c>
      <c r="J143" s="78">
        <f t="shared" si="266"/>
        <v>206</v>
      </c>
      <c r="K143" s="78">
        <f t="shared" si="267"/>
        <v>411</v>
      </c>
      <c r="L143" s="78">
        <f t="shared" si="268"/>
        <v>274</v>
      </c>
      <c r="M143" s="78">
        <f t="shared" si="269"/>
        <v>20572</v>
      </c>
      <c r="O143" s="87">
        <v>139</v>
      </c>
      <c r="P143" s="87">
        <f t="shared" si="216"/>
        <v>348</v>
      </c>
      <c r="Q143" s="87">
        <f t="shared" si="217"/>
        <v>244</v>
      </c>
      <c r="R143" s="87">
        <f t="shared" si="218"/>
        <v>174</v>
      </c>
      <c r="S143" s="87">
        <f t="shared" si="219"/>
        <v>174</v>
      </c>
      <c r="T143" s="87">
        <f t="shared" si="220"/>
        <v>174</v>
      </c>
      <c r="U143" s="87">
        <f t="shared" si="221"/>
        <v>174</v>
      </c>
      <c r="V143" s="87">
        <f t="shared" si="222"/>
        <v>600</v>
      </c>
      <c r="W143" s="87">
        <f t="shared" si="223"/>
        <v>258</v>
      </c>
      <c r="X143" s="87">
        <f t="shared" si="224"/>
        <v>514</v>
      </c>
      <c r="Y143" s="87">
        <f t="shared" si="225"/>
        <v>343</v>
      </c>
      <c r="Z143" s="87">
        <f t="shared" si="226"/>
        <v>25715</v>
      </c>
      <c r="AB143" s="93">
        <v>139</v>
      </c>
      <c r="AC143" s="93">
        <f t="shared" si="227"/>
        <v>432</v>
      </c>
      <c r="AD143" s="93">
        <f t="shared" si="228"/>
        <v>303</v>
      </c>
      <c r="AE143" s="93">
        <f t="shared" si="229"/>
        <v>216</v>
      </c>
      <c r="AF143" s="93">
        <f t="shared" si="230"/>
        <v>216</v>
      </c>
      <c r="AG143" s="93">
        <f t="shared" si="231"/>
        <v>216</v>
      </c>
      <c r="AH143" s="93">
        <f t="shared" si="232"/>
        <v>216</v>
      </c>
      <c r="AI143" s="93">
        <f t="shared" si="233"/>
        <v>744</v>
      </c>
      <c r="AJ143" s="93">
        <f t="shared" si="234"/>
        <v>320</v>
      </c>
      <c r="AK143" s="93">
        <f t="shared" si="235"/>
        <v>637</v>
      </c>
      <c r="AL143" s="93">
        <f t="shared" si="236"/>
        <v>425</v>
      </c>
      <c r="AM143" s="93">
        <f t="shared" si="237"/>
        <v>31887</v>
      </c>
      <c r="AO143" s="99">
        <v>139</v>
      </c>
      <c r="AP143" s="99">
        <f t="shared" si="238"/>
        <v>543</v>
      </c>
      <c r="AQ143" s="99">
        <f t="shared" si="239"/>
        <v>381</v>
      </c>
      <c r="AR143" s="99">
        <f t="shared" si="240"/>
        <v>272</v>
      </c>
      <c r="AS143" s="99">
        <f t="shared" si="241"/>
        <v>272</v>
      </c>
      <c r="AT143" s="99">
        <f t="shared" si="242"/>
        <v>272</v>
      </c>
      <c r="AU143" s="99">
        <f t="shared" si="243"/>
        <v>272</v>
      </c>
      <c r="AV143" s="99">
        <f t="shared" si="244"/>
        <v>936</v>
      </c>
      <c r="AW143" s="99">
        <f t="shared" si="245"/>
        <v>403</v>
      </c>
      <c r="AX143" s="99">
        <f t="shared" si="246"/>
        <v>801</v>
      </c>
      <c r="AY143" s="99">
        <f t="shared" si="247"/>
        <v>535</v>
      </c>
      <c r="AZ143" s="99">
        <f t="shared" si="248"/>
        <v>40116</v>
      </c>
      <c r="BB143" s="105">
        <v>139</v>
      </c>
      <c r="BC143" s="105">
        <f t="shared" si="249"/>
        <v>696</v>
      </c>
      <c r="BD143" s="105">
        <f t="shared" si="250"/>
        <v>488</v>
      </c>
      <c r="BE143" s="105">
        <f t="shared" si="251"/>
        <v>349</v>
      </c>
      <c r="BF143" s="105">
        <f t="shared" si="252"/>
        <v>349</v>
      </c>
      <c r="BG143" s="105">
        <f t="shared" si="253"/>
        <v>349</v>
      </c>
      <c r="BH143" s="105">
        <f t="shared" si="254"/>
        <v>349</v>
      </c>
      <c r="BI143" s="105">
        <f t="shared" si="255"/>
        <v>1200</v>
      </c>
      <c r="BJ143" s="105">
        <f t="shared" si="256"/>
        <v>517</v>
      </c>
      <c r="BK143" s="105">
        <f t="shared" si="257"/>
        <v>1027</v>
      </c>
      <c r="BL143" s="105">
        <f t="shared" si="258"/>
        <v>686</v>
      </c>
      <c r="BM143" s="105">
        <f t="shared" si="259"/>
        <v>51431</v>
      </c>
      <c r="BO143" s="111">
        <v>139</v>
      </c>
      <c r="BP143" s="111">
        <f t="shared" si="270"/>
        <v>891</v>
      </c>
      <c r="BQ143" s="111">
        <f t="shared" si="271"/>
        <v>625</v>
      </c>
      <c r="BR143" s="111">
        <f t="shared" si="272"/>
        <v>447</v>
      </c>
      <c r="BS143" s="111">
        <f t="shared" si="273"/>
        <v>447</v>
      </c>
      <c r="BT143" s="111">
        <f t="shared" si="274"/>
        <v>447</v>
      </c>
      <c r="BU143" s="111">
        <f t="shared" si="275"/>
        <v>447</v>
      </c>
      <c r="BV143" s="111">
        <f t="shared" si="276"/>
        <v>1536</v>
      </c>
      <c r="BW143" s="111">
        <f t="shared" si="277"/>
        <v>662</v>
      </c>
      <c r="BX143" s="111">
        <f t="shared" si="278"/>
        <v>1315</v>
      </c>
      <c r="BY143" s="111">
        <f t="shared" si="279"/>
        <v>878</v>
      </c>
      <c r="BZ143" s="111">
        <f t="shared" si="280"/>
        <v>65832</v>
      </c>
      <c r="CB143" s="117">
        <v>139</v>
      </c>
      <c r="CC143" s="117">
        <f t="shared" si="281"/>
        <v>1169</v>
      </c>
      <c r="CD143" s="117">
        <f t="shared" si="282"/>
        <v>820</v>
      </c>
      <c r="CE143" s="117">
        <f t="shared" si="283"/>
        <v>587</v>
      </c>
      <c r="CF143" s="117">
        <f t="shared" si="284"/>
        <v>587</v>
      </c>
      <c r="CG143" s="117">
        <f t="shared" si="285"/>
        <v>587</v>
      </c>
      <c r="CH143" s="117">
        <f t="shared" si="286"/>
        <v>587</v>
      </c>
      <c r="CI143" s="117">
        <f t="shared" si="287"/>
        <v>2016</v>
      </c>
      <c r="CJ143" s="117">
        <f t="shared" si="288"/>
        <v>869</v>
      </c>
      <c r="CK143" s="117">
        <f t="shared" si="289"/>
        <v>1726</v>
      </c>
      <c r="CL143" s="117">
        <f t="shared" si="290"/>
        <v>1152</v>
      </c>
      <c r="CM143" s="117">
        <f t="shared" si="291"/>
        <v>86405</v>
      </c>
    </row>
    <row r="144" ht="16.5" spans="1:91">
      <c r="A144" s="78">
        <v>140</v>
      </c>
      <c r="B144" s="78">
        <f t="shared" si="292"/>
        <v>280</v>
      </c>
      <c r="C144" s="86">
        <v>1.5</v>
      </c>
      <c r="D144" s="78">
        <f t="shared" si="260"/>
        <v>196</v>
      </c>
      <c r="E144" s="78">
        <f t="shared" si="261"/>
        <v>140</v>
      </c>
      <c r="F144" s="78">
        <f t="shared" si="262"/>
        <v>140</v>
      </c>
      <c r="G144" s="78">
        <f t="shared" si="263"/>
        <v>140</v>
      </c>
      <c r="H144" s="78">
        <f t="shared" si="264"/>
        <v>140</v>
      </c>
      <c r="I144" s="78">
        <f t="shared" si="265"/>
        <v>483</v>
      </c>
      <c r="J144" s="78">
        <f t="shared" si="266"/>
        <v>207</v>
      </c>
      <c r="K144" s="78">
        <f t="shared" si="267"/>
        <v>414</v>
      </c>
      <c r="L144" s="78">
        <f t="shared" si="268"/>
        <v>276</v>
      </c>
      <c r="M144" s="78">
        <f t="shared" si="269"/>
        <v>20720</v>
      </c>
      <c r="O144" s="87">
        <v>140</v>
      </c>
      <c r="P144" s="87">
        <f t="shared" si="216"/>
        <v>350</v>
      </c>
      <c r="Q144" s="87">
        <f t="shared" si="217"/>
        <v>245</v>
      </c>
      <c r="R144" s="87">
        <f t="shared" si="218"/>
        <v>175</v>
      </c>
      <c r="S144" s="87">
        <f t="shared" si="219"/>
        <v>175</v>
      </c>
      <c r="T144" s="87">
        <f t="shared" si="220"/>
        <v>175</v>
      </c>
      <c r="U144" s="87">
        <f t="shared" si="221"/>
        <v>175</v>
      </c>
      <c r="V144" s="87">
        <f t="shared" si="222"/>
        <v>604</v>
      </c>
      <c r="W144" s="87">
        <f t="shared" si="223"/>
        <v>259</v>
      </c>
      <c r="X144" s="87">
        <f t="shared" si="224"/>
        <v>518</v>
      </c>
      <c r="Y144" s="87">
        <f t="shared" si="225"/>
        <v>345</v>
      </c>
      <c r="Z144" s="87">
        <f t="shared" si="226"/>
        <v>25900</v>
      </c>
      <c r="AB144" s="93">
        <v>140</v>
      </c>
      <c r="AC144" s="93">
        <f t="shared" si="227"/>
        <v>434</v>
      </c>
      <c r="AD144" s="93">
        <f t="shared" si="228"/>
        <v>304</v>
      </c>
      <c r="AE144" s="93">
        <f t="shared" si="229"/>
        <v>217</v>
      </c>
      <c r="AF144" s="93">
        <f t="shared" si="230"/>
        <v>217</v>
      </c>
      <c r="AG144" s="93">
        <f t="shared" si="231"/>
        <v>217</v>
      </c>
      <c r="AH144" s="93">
        <f t="shared" si="232"/>
        <v>217</v>
      </c>
      <c r="AI144" s="93">
        <f t="shared" si="233"/>
        <v>749</v>
      </c>
      <c r="AJ144" s="93">
        <f t="shared" si="234"/>
        <v>321</v>
      </c>
      <c r="AK144" s="93">
        <f t="shared" si="235"/>
        <v>642</v>
      </c>
      <c r="AL144" s="93">
        <f t="shared" si="236"/>
        <v>428</v>
      </c>
      <c r="AM144" s="93">
        <f t="shared" si="237"/>
        <v>32116</v>
      </c>
      <c r="AO144" s="99">
        <v>140</v>
      </c>
      <c r="AP144" s="99">
        <f t="shared" si="238"/>
        <v>546</v>
      </c>
      <c r="AQ144" s="99">
        <f t="shared" si="239"/>
        <v>382</v>
      </c>
      <c r="AR144" s="99">
        <f t="shared" si="240"/>
        <v>273</v>
      </c>
      <c r="AS144" s="99">
        <f t="shared" si="241"/>
        <v>273</v>
      </c>
      <c r="AT144" s="99">
        <f t="shared" si="242"/>
        <v>273</v>
      </c>
      <c r="AU144" s="99">
        <f t="shared" si="243"/>
        <v>273</v>
      </c>
      <c r="AV144" s="99">
        <f t="shared" si="244"/>
        <v>942</v>
      </c>
      <c r="AW144" s="99">
        <f t="shared" si="245"/>
        <v>404</v>
      </c>
      <c r="AX144" s="99">
        <f t="shared" si="246"/>
        <v>808</v>
      </c>
      <c r="AY144" s="99">
        <f t="shared" si="247"/>
        <v>538</v>
      </c>
      <c r="AZ144" s="99">
        <f t="shared" si="248"/>
        <v>40404</v>
      </c>
      <c r="BB144" s="105">
        <v>140</v>
      </c>
      <c r="BC144" s="105">
        <f t="shared" si="249"/>
        <v>700</v>
      </c>
      <c r="BD144" s="105">
        <f t="shared" si="250"/>
        <v>490</v>
      </c>
      <c r="BE144" s="105">
        <f t="shared" si="251"/>
        <v>350</v>
      </c>
      <c r="BF144" s="105">
        <f t="shared" si="252"/>
        <v>350</v>
      </c>
      <c r="BG144" s="105">
        <f t="shared" si="253"/>
        <v>350</v>
      </c>
      <c r="BH144" s="105">
        <f t="shared" si="254"/>
        <v>350</v>
      </c>
      <c r="BI144" s="105">
        <f t="shared" si="255"/>
        <v>1208</v>
      </c>
      <c r="BJ144" s="105">
        <f t="shared" si="256"/>
        <v>518</v>
      </c>
      <c r="BK144" s="105">
        <f t="shared" si="257"/>
        <v>1036</v>
      </c>
      <c r="BL144" s="105">
        <f t="shared" si="258"/>
        <v>690</v>
      </c>
      <c r="BM144" s="105">
        <f t="shared" si="259"/>
        <v>51800</v>
      </c>
      <c r="BO144" s="111">
        <v>140</v>
      </c>
      <c r="BP144" s="111">
        <f t="shared" si="270"/>
        <v>896</v>
      </c>
      <c r="BQ144" s="111">
        <f t="shared" si="271"/>
        <v>627</v>
      </c>
      <c r="BR144" s="111">
        <f t="shared" si="272"/>
        <v>448</v>
      </c>
      <c r="BS144" s="111">
        <f t="shared" si="273"/>
        <v>448</v>
      </c>
      <c r="BT144" s="111">
        <f t="shared" si="274"/>
        <v>448</v>
      </c>
      <c r="BU144" s="111">
        <f t="shared" si="275"/>
        <v>448</v>
      </c>
      <c r="BV144" s="111">
        <f t="shared" si="276"/>
        <v>1546</v>
      </c>
      <c r="BW144" s="111">
        <f t="shared" si="277"/>
        <v>663</v>
      </c>
      <c r="BX144" s="111">
        <f t="shared" si="278"/>
        <v>1326</v>
      </c>
      <c r="BY144" s="111">
        <f t="shared" si="279"/>
        <v>883</v>
      </c>
      <c r="BZ144" s="111">
        <f t="shared" si="280"/>
        <v>66304</v>
      </c>
      <c r="CB144" s="117">
        <v>140</v>
      </c>
      <c r="CC144" s="117">
        <f t="shared" si="281"/>
        <v>1176</v>
      </c>
      <c r="CD144" s="117">
        <f t="shared" si="282"/>
        <v>823</v>
      </c>
      <c r="CE144" s="117">
        <f t="shared" si="283"/>
        <v>588</v>
      </c>
      <c r="CF144" s="117">
        <f t="shared" si="284"/>
        <v>588</v>
      </c>
      <c r="CG144" s="117">
        <f t="shared" si="285"/>
        <v>588</v>
      </c>
      <c r="CH144" s="117">
        <f t="shared" si="286"/>
        <v>588</v>
      </c>
      <c r="CI144" s="117">
        <f t="shared" si="287"/>
        <v>2029</v>
      </c>
      <c r="CJ144" s="117">
        <f t="shared" si="288"/>
        <v>870</v>
      </c>
      <c r="CK144" s="117">
        <f t="shared" si="289"/>
        <v>1740</v>
      </c>
      <c r="CL144" s="117">
        <f t="shared" si="290"/>
        <v>1159</v>
      </c>
      <c r="CM144" s="117">
        <f t="shared" si="291"/>
        <v>87024</v>
      </c>
    </row>
    <row r="145" ht="16.5" spans="1:91">
      <c r="A145" s="78">
        <v>141</v>
      </c>
      <c r="B145" s="78">
        <f t="shared" si="292"/>
        <v>282</v>
      </c>
      <c r="C145" s="86">
        <v>1.5</v>
      </c>
      <c r="D145" s="78">
        <f t="shared" si="260"/>
        <v>197</v>
      </c>
      <c r="E145" s="78">
        <f t="shared" si="261"/>
        <v>141</v>
      </c>
      <c r="F145" s="78">
        <f t="shared" si="262"/>
        <v>141</v>
      </c>
      <c r="G145" s="78">
        <f t="shared" si="263"/>
        <v>141</v>
      </c>
      <c r="H145" s="78">
        <f t="shared" si="264"/>
        <v>141</v>
      </c>
      <c r="I145" s="78">
        <f t="shared" si="265"/>
        <v>487</v>
      </c>
      <c r="J145" s="78">
        <f t="shared" si="266"/>
        <v>209</v>
      </c>
      <c r="K145" s="78">
        <f t="shared" si="267"/>
        <v>417</v>
      </c>
      <c r="L145" s="78">
        <f t="shared" si="268"/>
        <v>278</v>
      </c>
      <c r="M145" s="78">
        <f t="shared" si="269"/>
        <v>20868</v>
      </c>
      <c r="O145" s="87">
        <v>141</v>
      </c>
      <c r="P145" s="87">
        <f t="shared" si="216"/>
        <v>353</v>
      </c>
      <c r="Q145" s="87">
        <f t="shared" si="217"/>
        <v>246</v>
      </c>
      <c r="R145" s="87">
        <f t="shared" si="218"/>
        <v>176</v>
      </c>
      <c r="S145" s="87">
        <f t="shared" si="219"/>
        <v>176</v>
      </c>
      <c r="T145" s="87">
        <f t="shared" si="220"/>
        <v>176</v>
      </c>
      <c r="U145" s="87">
        <f t="shared" si="221"/>
        <v>176</v>
      </c>
      <c r="V145" s="87">
        <f t="shared" si="222"/>
        <v>609</v>
      </c>
      <c r="W145" s="87">
        <f t="shared" si="223"/>
        <v>261</v>
      </c>
      <c r="X145" s="87">
        <f t="shared" si="224"/>
        <v>521</v>
      </c>
      <c r="Y145" s="87">
        <f t="shared" si="225"/>
        <v>348</v>
      </c>
      <c r="Z145" s="87">
        <f t="shared" si="226"/>
        <v>26085</v>
      </c>
      <c r="AB145" s="93">
        <v>141</v>
      </c>
      <c r="AC145" s="93">
        <f t="shared" si="227"/>
        <v>438</v>
      </c>
      <c r="AD145" s="93">
        <f t="shared" si="228"/>
        <v>305</v>
      </c>
      <c r="AE145" s="93">
        <f t="shared" si="229"/>
        <v>218</v>
      </c>
      <c r="AF145" s="93">
        <f t="shared" si="230"/>
        <v>218</v>
      </c>
      <c r="AG145" s="93">
        <f t="shared" si="231"/>
        <v>218</v>
      </c>
      <c r="AH145" s="93">
        <f t="shared" si="232"/>
        <v>218</v>
      </c>
      <c r="AI145" s="93">
        <f t="shared" si="233"/>
        <v>755</v>
      </c>
      <c r="AJ145" s="93">
        <f t="shared" si="234"/>
        <v>324</v>
      </c>
      <c r="AK145" s="93">
        <f t="shared" si="235"/>
        <v>646</v>
      </c>
      <c r="AL145" s="93">
        <f t="shared" si="236"/>
        <v>432</v>
      </c>
      <c r="AM145" s="93">
        <f t="shared" si="237"/>
        <v>32345</v>
      </c>
      <c r="AO145" s="99">
        <v>141</v>
      </c>
      <c r="AP145" s="99">
        <f t="shared" si="238"/>
        <v>551</v>
      </c>
      <c r="AQ145" s="99">
        <f t="shared" si="239"/>
        <v>384</v>
      </c>
      <c r="AR145" s="99">
        <f t="shared" si="240"/>
        <v>274</v>
      </c>
      <c r="AS145" s="99">
        <f t="shared" si="241"/>
        <v>274</v>
      </c>
      <c r="AT145" s="99">
        <f t="shared" si="242"/>
        <v>274</v>
      </c>
      <c r="AU145" s="99">
        <f t="shared" si="243"/>
        <v>274</v>
      </c>
      <c r="AV145" s="99">
        <f t="shared" si="244"/>
        <v>950</v>
      </c>
      <c r="AW145" s="99">
        <f t="shared" si="245"/>
        <v>408</v>
      </c>
      <c r="AX145" s="99">
        <f t="shared" si="246"/>
        <v>813</v>
      </c>
      <c r="AY145" s="99">
        <f t="shared" si="247"/>
        <v>543</v>
      </c>
      <c r="AZ145" s="99">
        <f t="shared" si="248"/>
        <v>40692</v>
      </c>
      <c r="BB145" s="105">
        <v>141</v>
      </c>
      <c r="BC145" s="105">
        <f t="shared" si="249"/>
        <v>706</v>
      </c>
      <c r="BD145" s="105">
        <f t="shared" si="250"/>
        <v>492</v>
      </c>
      <c r="BE145" s="105">
        <f t="shared" si="251"/>
        <v>351</v>
      </c>
      <c r="BF145" s="105">
        <f t="shared" si="252"/>
        <v>351</v>
      </c>
      <c r="BG145" s="105">
        <f t="shared" si="253"/>
        <v>351</v>
      </c>
      <c r="BH145" s="105">
        <f t="shared" si="254"/>
        <v>351</v>
      </c>
      <c r="BI145" s="105">
        <f t="shared" si="255"/>
        <v>1218</v>
      </c>
      <c r="BJ145" s="105">
        <f t="shared" si="256"/>
        <v>523</v>
      </c>
      <c r="BK145" s="105">
        <f t="shared" si="257"/>
        <v>1042</v>
      </c>
      <c r="BL145" s="105">
        <f t="shared" si="258"/>
        <v>696</v>
      </c>
      <c r="BM145" s="105">
        <f t="shared" si="259"/>
        <v>52169</v>
      </c>
      <c r="BO145" s="111">
        <v>141</v>
      </c>
      <c r="BP145" s="111">
        <f t="shared" si="270"/>
        <v>904</v>
      </c>
      <c r="BQ145" s="111">
        <f t="shared" si="271"/>
        <v>630</v>
      </c>
      <c r="BR145" s="111">
        <f t="shared" si="272"/>
        <v>449</v>
      </c>
      <c r="BS145" s="111">
        <f t="shared" si="273"/>
        <v>449</v>
      </c>
      <c r="BT145" s="111">
        <f t="shared" si="274"/>
        <v>449</v>
      </c>
      <c r="BU145" s="111">
        <f t="shared" si="275"/>
        <v>449</v>
      </c>
      <c r="BV145" s="111">
        <f t="shared" si="276"/>
        <v>1559</v>
      </c>
      <c r="BW145" s="111">
        <f t="shared" si="277"/>
        <v>669</v>
      </c>
      <c r="BX145" s="111">
        <f t="shared" si="278"/>
        <v>1334</v>
      </c>
      <c r="BY145" s="111">
        <f t="shared" si="279"/>
        <v>891</v>
      </c>
      <c r="BZ145" s="111">
        <f t="shared" si="280"/>
        <v>66776</v>
      </c>
      <c r="CB145" s="117">
        <v>141</v>
      </c>
      <c r="CC145" s="117">
        <f t="shared" si="281"/>
        <v>1187</v>
      </c>
      <c r="CD145" s="117">
        <f t="shared" si="282"/>
        <v>827</v>
      </c>
      <c r="CE145" s="117">
        <f t="shared" si="283"/>
        <v>589</v>
      </c>
      <c r="CF145" s="117">
        <f t="shared" si="284"/>
        <v>589</v>
      </c>
      <c r="CG145" s="117">
        <f t="shared" si="285"/>
        <v>589</v>
      </c>
      <c r="CH145" s="117">
        <f t="shared" si="286"/>
        <v>589</v>
      </c>
      <c r="CI145" s="117">
        <f t="shared" si="287"/>
        <v>2046</v>
      </c>
      <c r="CJ145" s="117">
        <f t="shared" si="288"/>
        <v>878</v>
      </c>
      <c r="CK145" s="117">
        <f t="shared" si="289"/>
        <v>1751</v>
      </c>
      <c r="CL145" s="117">
        <f t="shared" si="290"/>
        <v>1169</v>
      </c>
      <c r="CM145" s="117">
        <f t="shared" si="291"/>
        <v>87644</v>
      </c>
    </row>
    <row r="146" ht="16.5" spans="1:91">
      <c r="A146" s="78">
        <v>142</v>
      </c>
      <c r="B146" s="78">
        <f t="shared" si="292"/>
        <v>284</v>
      </c>
      <c r="C146" s="86">
        <v>1.5</v>
      </c>
      <c r="D146" s="78">
        <f t="shared" si="260"/>
        <v>199</v>
      </c>
      <c r="E146" s="78">
        <f t="shared" si="261"/>
        <v>142</v>
      </c>
      <c r="F146" s="78">
        <f t="shared" si="262"/>
        <v>142</v>
      </c>
      <c r="G146" s="78">
        <f t="shared" si="263"/>
        <v>142</v>
      </c>
      <c r="H146" s="78">
        <f t="shared" si="264"/>
        <v>142</v>
      </c>
      <c r="I146" s="78">
        <f t="shared" si="265"/>
        <v>490</v>
      </c>
      <c r="J146" s="78">
        <f t="shared" si="266"/>
        <v>210</v>
      </c>
      <c r="K146" s="78">
        <f t="shared" si="267"/>
        <v>420</v>
      </c>
      <c r="L146" s="78">
        <f t="shared" si="268"/>
        <v>280</v>
      </c>
      <c r="M146" s="78">
        <f t="shared" si="269"/>
        <v>21016</v>
      </c>
      <c r="O146" s="87">
        <v>142</v>
      </c>
      <c r="P146" s="87">
        <f t="shared" si="216"/>
        <v>355</v>
      </c>
      <c r="Q146" s="87">
        <f t="shared" si="217"/>
        <v>249</v>
      </c>
      <c r="R146" s="87">
        <f t="shared" si="218"/>
        <v>178</v>
      </c>
      <c r="S146" s="87">
        <f t="shared" si="219"/>
        <v>178</v>
      </c>
      <c r="T146" s="87">
        <f t="shared" si="220"/>
        <v>178</v>
      </c>
      <c r="U146" s="87">
        <f t="shared" si="221"/>
        <v>178</v>
      </c>
      <c r="V146" s="87">
        <f t="shared" si="222"/>
        <v>613</v>
      </c>
      <c r="W146" s="87">
        <f t="shared" si="223"/>
        <v>263</v>
      </c>
      <c r="X146" s="87">
        <f t="shared" si="224"/>
        <v>525</v>
      </c>
      <c r="Y146" s="87">
        <f t="shared" si="225"/>
        <v>350</v>
      </c>
      <c r="Z146" s="87">
        <f t="shared" si="226"/>
        <v>26270</v>
      </c>
      <c r="AB146" s="93">
        <v>142</v>
      </c>
      <c r="AC146" s="93">
        <f t="shared" si="227"/>
        <v>440</v>
      </c>
      <c r="AD146" s="93">
        <f t="shared" si="228"/>
        <v>309</v>
      </c>
      <c r="AE146" s="93">
        <f t="shared" si="229"/>
        <v>221</v>
      </c>
      <c r="AF146" s="93">
        <f t="shared" si="230"/>
        <v>221</v>
      </c>
      <c r="AG146" s="93">
        <f t="shared" si="231"/>
        <v>221</v>
      </c>
      <c r="AH146" s="93">
        <f t="shared" si="232"/>
        <v>221</v>
      </c>
      <c r="AI146" s="93">
        <f t="shared" si="233"/>
        <v>760</v>
      </c>
      <c r="AJ146" s="93">
        <f t="shared" si="234"/>
        <v>326</v>
      </c>
      <c r="AK146" s="93">
        <f t="shared" si="235"/>
        <v>651</v>
      </c>
      <c r="AL146" s="93">
        <f t="shared" si="236"/>
        <v>434</v>
      </c>
      <c r="AM146" s="93">
        <f t="shared" si="237"/>
        <v>32575</v>
      </c>
      <c r="AO146" s="99">
        <v>142</v>
      </c>
      <c r="AP146" s="99">
        <f t="shared" si="238"/>
        <v>554</v>
      </c>
      <c r="AQ146" s="99">
        <f t="shared" si="239"/>
        <v>389</v>
      </c>
      <c r="AR146" s="99">
        <f t="shared" si="240"/>
        <v>278</v>
      </c>
      <c r="AS146" s="99">
        <f t="shared" si="241"/>
        <v>278</v>
      </c>
      <c r="AT146" s="99">
        <f t="shared" si="242"/>
        <v>278</v>
      </c>
      <c r="AU146" s="99">
        <f t="shared" si="243"/>
        <v>278</v>
      </c>
      <c r="AV146" s="99">
        <f t="shared" si="244"/>
        <v>956</v>
      </c>
      <c r="AW146" s="99">
        <f t="shared" si="245"/>
        <v>410</v>
      </c>
      <c r="AX146" s="99">
        <f t="shared" si="246"/>
        <v>819</v>
      </c>
      <c r="AY146" s="99">
        <f t="shared" si="247"/>
        <v>546</v>
      </c>
      <c r="AZ146" s="99">
        <f t="shared" si="248"/>
        <v>40981</v>
      </c>
      <c r="BB146" s="105">
        <v>142</v>
      </c>
      <c r="BC146" s="105">
        <f t="shared" si="249"/>
        <v>710</v>
      </c>
      <c r="BD146" s="105">
        <f t="shared" si="250"/>
        <v>499</v>
      </c>
      <c r="BE146" s="105">
        <f t="shared" si="251"/>
        <v>356</v>
      </c>
      <c r="BF146" s="105">
        <f t="shared" si="252"/>
        <v>356</v>
      </c>
      <c r="BG146" s="105">
        <f t="shared" si="253"/>
        <v>356</v>
      </c>
      <c r="BH146" s="105">
        <f t="shared" si="254"/>
        <v>356</v>
      </c>
      <c r="BI146" s="105">
        <f t="shared" si="255"/>
        <v>1226</v>
      </c>
      <c r="BJ146" s="105">
        <f t="shared" si="256"/>
        <v>526</v>
      </c>
      <c r="BK146" s="105">
        <f t="shared" si="257"/>
        <v>1050</v>
      </c>
      <c r="BL146" s="105">
        <f t="shared" si="258"/>
        <v>700</v>
      </c>
      <c r="BM146" s="105">
        <f t="shared" si="259"/>
        <v>52540</v>
      </c>
      <c r="BO146" s="111">
        <v>142</v>
      </c>
      <c r="BP146" s="111">
        <f t="shared" si="270"/>
        <v>909</v>
      </c>
      <c r="BQ146" s="111">
        <f t="shared" si="271"/>
        <v>639</v>
      </c>
      <c r="BR146" s="111">
        <f t="shared" si="272"/>
        <v>456</v>
      </c>
      <c r="BS146" s="111">
        <f t="shared" si="273"/>
        <v>456</v>
      </c>
      <c r="BT146" s="111">
        <f t="shared" si="274"/>
        <v>456</v>
      </c>
      <c r="BU146" s="111">
        <f t="shared" si="275"/>
        <v>456</v>
      </c>
      <c r="BV146" s="111">
        <f t="shared" si="276"/>
        <v>1569</v>
      </c>
      <c r="BW146" s="111">
        <f t="shared" si="277"/>
        <v>673</v>
      </c>
      <c r="BX146" s="111">
        <f t="shared" si="278"/>
        <v>1344</v>
      </c>
      <c r="BY146" s="111">
        <f t="shared" si="279"/>
        <v>896</v>
      </c>
      <c r="BZ146" s="111">
        <f t="shared" si="280"/>
        <v>67251</v>
      </c>
      <c r="CB146" s="117">
        <v>142</v>
      </c>
      <c r="CC146" s="117">
        <f t="shared" si="281"/>
        <v>1193</v>
      </c>
      <c r="CD146" s="117">
        <f t="shared" si="282"/>
        <v>839</v>
      </c>
      <c r="CE146" s="117">
        <f t="shared" si="283"/>
        <v>599</v>
      </c>
      <c r="CF146" s="117">
        <f t="shared" si="284"/>
        <v>599</v>
      </c>
      <c r="CG146" s="117">
        <f t="shared" si="285"/>
        <v>599</v>
      </c>
      <c r="CH146" s="117">
        <f t="shared" si="286"/>
        <v>599</v>
      </c>
      <c r="CI146" s="117">
        <f t="shared" si="287"/>
        <v>2059</v>
      </c>
      <c r="CJ146" s="117">
        <f t="shared" si="288"/>
        <v>883</v>
      </c>
      <c r="CK146" s="117">
        <f t="shared" si="289"/>
        <v>1764</v>
      </c>
      <c r="CL146" s="117">
        <f t="shared" si="290"/>
        <v>1176</v>
      </c>
      <c r="CM146" s="117">
        <f t="shared" si="291"/>
        <v>88267</v>
      </c>
    </row>
    <row r="147" ht="16.5" spans="1:91">
      <c r="A147" s="78">
        <v>143</v>
      </c>
      <c r="B147" s="78">
        <f t="shared" si="292"/>
        <v>286</v>
      </c>
      <c r="C147" s="86">
        <v>1.5</v>
      </c>
      <c r="D147" s="78">
        <f t="shared" si="260"/>
        <v>200</v>
      </c>
      <c r="E147" s="78">
        <f t="shared" si="261"/>
        <v>143</v>
      </c>
      <c r="F147" s="78">
        <f t="shared" si="262"/>
        <v>143</v>
      </c>
      <c r="G147" s="78">
        <f t="shared" si="263"/>
        <v>143</v>
      </c>
      <c r="H147" s="78">
        <f t="shared" si="264"/>
        <v>143</v>
      </c>
      <c r="I147" s="78">
        <f t="shared" si="265"/>
        <v>494</v>
      </c>
      <c r="J147" s="78">
        <f t="shared" si="266"/>
        <v>212</v>
      </c>
      <c r="K147" s="78">
        <f t="shared" si="267"/>
        <v>423</v>
      </c>
      <c r="L147" s="78">
        <f t="shared" si="268"/>
        <v>282</v>
      </c>
      <c r="M147" s="78">
        <f t="shared" si="269"/>
        <v>21164</v>
      </c>
      <c r="O147" s="87">
        <v>143</v>
      </c>
      <c r="P147" s="87">
        <f t="shared" si="216"/>
        <v>358</v>
      </c>
      <c r="Q147" s="87">
        <f t="shared" si="217"/>
        <v>250</v>
      </c>
      <c r="R147" s="87">
        <f t="shared" si="218"/>
        <v>179</v>
      </c>
      <c r="S147" s="87">
        <f t="shared" si="219"/>
        <v>179</v>
      </c>
      <c r="T147" s="87">
        <f t="shared" si="220"/>
        <v>179</v>
      </c>
      <c r="U147" s="87">
        <f t="shared" si="221"/>
        <v>179</v>
      </c>
      <c r="V147" s="87">
        <f t="shared" si="222"/>
        <v>618</v>
      </c>
      <c r="W147" s="87">
        <f t="shared" si="223"/>
        <v>265</v>
      </c>
      <c r="X147" s="87">
        <f t="shared" si="224"/>
        <v>529</v>
      </c>
      <c r="Y147" s="87">
        <f t="shared" si="225"/>
        <v>353</v>
      </c>
      <c r="Z147" s="87">
        <f t="shared" si="226"/>
        <v>26455</v>
      </c>
      <c r="AB147" s="93">
        <v>143</v>
      </c>
      <c r="AC147" s="93">
        <f t="shared" si="227"/>
        <v>444</v>
      </c>
      <c r="AD147" s="93">
        <f t="shared" si="228"/>
        <v>310</v>
      </c>
      <c r="AE147" s="93">
        <f t="shared" si="229"/>
        <v>222</v>
      </c>
      <c r="AF147" s="93">
        <f t="shared" si="230"/>
        <v>222</v>
      </c>
      <c r="AG147" s="93">
        <f t="shared" si="231"/>
        <v>222</v>
      </c>
      <c r="AH147" s="93">
        <f t="shared" si="232"/>
        <v>222</v>
      </c>
      <c r="AI147" s="93">
        <f t="shared" si="233"/>
        <v>766</v>
      </c>
      <c r="AJ147" s="93">
        <f t="shared" si="234"/>
        <v>329</v>
      </c>
      <c r="AK147" s="93">
        <f t="shared" si="235"/>
        <v>656</v>
      </c>
      <c r="AL147" s="93">
        <f t="shared" si="236"/>
        <v>438</v>
      </c>
      <c r="AM147" s="93">
        <f t="shared" si="237"/>
        <v>32804</v>
      </c>
      <c r="AO147" s="99">
        <v>143</v>
      </c>
      <c r="AP147" s="99">
        <f t="shared" si="238"/>
        <v>559</v>
      </c>
      <c r="AQ147" s="99">
        <f t="shared" si="239"/>
        <v>390</v>
      </c>
      <c r="AR147" s="99">
        <f t="shared" si="240"/>
        <v>279</v>
      </c>
      <c r="AS147" s="99">
        <f t="shared" si="241"/>
        <v>279</v>
      </c>
      <c r="AT147" s="99">
        <f t="shared" si="242"/>
        <v>279</v>
      </c>
      <c r="AU147" s="99">
        <f t="shared" si="243"/>
        <v>279</v>
      </c>
      <c r="AV147" s="99">
        <f t="shared" si="244"/>
        <v>964</v>
      </c>
      <c r="AW147" s="99">
        <f t="shared" si="245"/>
        <v>414</v>
      </c>
      <c r="AX147" s="99">
        <f t="shared" si="246"/>
        <v>825</v>
      </c>
      <c r="AY147" s="99">
        <f t="shared" si="247"/>
        <v>551</v>
      </c>
      <c r="AZ147" s="99">
        <f t="shared" si="248"/>
        <v>41270</v>
      </c>
      <c r="BB147" s="105">
        <v>143</v>
      </c>
      <c r="BC147" s="105">
        <f t="shared" si="249"/>
        <v>717</v>
      </c>
      <c r="BD147" s="105">
        <f t="shared" si="250"/>
        <v>500</v>
      </c>
      <c r="BE147" s="105">
        <f t="shared" si="251"/>
        <v>358</v>
      </c>
      <c r="BF147" s="105">
        <f t="shared" si="252"/>
        <v>358</v>
      </c>
      <c r="BG147" s="105">
        <f t="shared" si="253"/>
        <v>358</v>
      </c>
      <c r="BH147" s="105">
        <f t="shared" si="254"/>
        <v>358</v>
      </c>
      <c r="BI147" s="105">
        <f t="shared" si="255"/>
        <v>1236</v>
      </c>
      <c r="BJ147" s="105">
        <f t="shared" si="256"/>
        <v>531</v>
      </c>
      <c r="BK147" s="105">
        <f t="shared" si="257"/>
        <v>1058</v>
      </c>
      <c r="BL147" s="105">
        <f t="shared" si="258"/>
        <v>706</v>
      </c>
      <c r="BM147" s="105">
        <f t="shared" si="259"/>
        <v>52910</v>
      </c>
      <c r="BO147" s="111">
        <v>143</v>
      </c>
      <c r="BP147" s="111">
        <f t="shared" si="270"/>
        <v>918</v>
      </c>
      <c r="BQ147" s="111">
        <f t="shared" si="271"/>
        <v>640</v>
      </c>
      <c r="BR147" s="111">
        <f t="shared" si="272"/>
        <v>458</v>
      </c>
      <c r="BS147" s="111">
        <f t="shared" si="273"/>
        <v>458</v>
      </c>
      <c r="BT147" s="111">
        <f t="shared" si="274"/>
        <v>458</v>
      </c>
      <c r="BU147" s="111">
        <f t="shared" si="275"/>
        <v>458</v>
      </c>
      <c r="BV147" s="111">
        <f t="shared" si="276"/>
        <v>1582</v>
      </c>
      <c r="BW147" s="111">
        <f t="shared" si="277"/>
        <v>680</v>
      </c>
      <c r="BX147" s="111">
        <f t="shared" si="278"/>
        <v>1354</v>
      </c>
      <c r="BY147" s="111">
        <f t="shared" si="279"/>
        <v>904</v>
      </c>
      <c r="BZ147" s="111">
        <f t="shared" si="280"/>
        <v>67725</v>
      </c>
      <c r="CB147" s="117">
        <v>143</v>
      </c>
      <c r="CC147" s="117">
        <f t="shared" si="281"/>
        <v>1205</v>
      </c>
      <c r="CD147" s="117">
        <f t="shared" si="282"/>
        <v>840</v>
      </c>
      <c r="CE147" s="117">
        <f t="shared" si="283"/>
        <v>601</v>
      </c>
      <c r="CF147" s="117">
        <f t="shared" si="284"/>
        <v>601</v>
      </c>
      <c r="CG147" s="117">
        <f t="shared" si="285"/>
        <v>601</v>
      </c>
      <c r="CH147" s="117">
        <f t="shared" si="286"/>
        <v>601</v>
      </c>
      <c r="CI147" s="117">
        <f t="shared" si="287"/>
        <v>2076</v>
      </c>
      <c r="CJ147" s="117">
        <f t="shared" si="288"/>
        <v>893</v>
      </c>
      <c r="CK147" s="117">
        <f t="shared" si="289"/>
        <v>1777</v>
      </c>
      <c r="CL147" s="117">
        <f t="shared" si="290"/>
        <v>1187</v>
      </c>
      <c r="CM147" s="117">
        <f t="shared" si="291"/>
        <v>88889</v>
      </c>
    </row>
    <row r="148" ht="16.5" spans="1:91">
      <c r="A148" s="78">
        <v>144</v>
      </c>
      <c r="B148" s="78">
        <f t="shared" si="292"/>
        <v>288</v>
      </c>
      <c r="C148" s="86">
        <v>1.5</v>
      </c>
      <c r="D148" s="78">
        <f t="shared" si="260"/>
        <v>202</v>
      </c>
      <c r="E148" s="78">
        <f t="shared" si="261"/>
        <v>144</v>
      </c>
      <c r="F148" s="78">
        <f t="shared" si="262"/>
        <v>144</v>
      </c>
      <c r="G148" s="78">
        <f t="shared" si="263"/>
        <v>144</v>
      </c>
      <c r="H148" s="78">
        <f t="shared" si="264"/>
        <v>144</v>
      </c>
      <c r="I148" s="78">
        <f t="shared" si="265"/>
        <v>497</v>
      </c>
      <c r="J148" s="78">
        <f t="shared" si="266"/>
        <v>213</v>
      </c>
      <c r="K148" s="78">
        <f t="shared" si="267"/>
        <v>426</v>
      </c>
      <c r="L148" s="78">
        <f t="shared" si="268"/>
        <v>284</v>
      </c>
      <c r="M148" s="78">
        <f t="shared" si="269"/>
        <v>21312</v>
      </c>
      <c r="O148" s="87">
        <v>144</v>
      </c>
      <c r="P148" s="87">
        <f t="shared" si="216"/>
        <v>360</v>
      </c>
      <c r="Q148" s="87">
        <f t="shared" si="217"/>
        <v>253</v>
      </c>
      <c r="R148" s="87">
        <f t="shared" si="218"/>
        <v>180</v>
      </c>
      <c r="S148" s="87">
        <f t="shared" si="219"/>
        <v>180</v>
      </c>
      <c r="T148" s="87">
        <f t="shared" si="220"/>
        <v>180</v>
      </c>
      <c r="U148" s="87">
        <f t="shared" si="221"/>
        <v>180</v>
      </c>
      <c r="V148" s="87">
        <f t="shared" si="222"/>
        <v>621</v>
      </c>
      <c r="W148" s="87">
        <f t="shared" si="223"/>
        <v>266</v>
      </c>
      <c r="X148" s="87">
        <f t="shared" si="224"/>
        <v>533</v>
      </c>
      <c r="Y148" s="87">
        <f t="shared" si="225"/>
        <v>355</v>
      </c>
      <c r="Z148" s="87">
        <f t="shared" si="226"/>
        <v>26640</v>
      </c>
      <c r="AB148" s="93">
        <v>144</v>
      </c>
      <c r="AC148" s="93">
        <f t="shared" si="227"/>
        <v>446</v>
      </c>
      <c r="AD148" s="93">
        <f t="shared" si="228"/>
        <v>314</v>
      </c>
      <c r="AE148" s="93">
        <f t="shared" si="229"/>
        <v>223</v>
      </c>
      <c r="AF148" s="93">
        <f t="shared" si="230"/>
        <v>223</v>
      </c>
      <c r="AG148" s="93">
        <f t="shared" si="231"/>
        <v>223</v>
      </c>
      <c r="AH148" s="93">
        <f t="shared" si="232"/>
        <v>223</v>
      </c>
      <c r="AI148" s="93">
        <f t="shared" si="233"/>
        <v>770</v>
      </c>
      <c r="AJ148" s="93">
        <f t="shared" si="234"/>
        <v>330</v>
      </c>
      <c r="AK148" s="93">
        <f t="shared" si="235"/>
        <v>661</v>
      </c>
      <c r="AL148" s="93">
        <f t="shared" si="236"/>
        <v>440</v>
      </c>
      <c r="AM148" s="93">
        <f t="shared" si="237"/>
        <v>33034</v>
      </c>
      <c r="AO148" s="99">
        <v>144</v>
      </c>
      <c r="AP148" s="99">
        <f t="shared" si="238"/>
        <v>561</v>
      </c>
      <c r="AQ148" s="99">
        <f t="shared" si="239"/>
        <v>395</v>
      </c>
      <c r="AR148" s="99">
        <f t="shared" si="240"/>
        <v>281</v>
      </c>
      <c r="AS148" s="99">
        <f t="shared" si="241"/>
        <v>281</v>
      </c>
      <c r="AT148" s="99">
        <f t="shared" si="242"/>
        <v>281</v>
      </c>
      <c r="AU148" s="99">
        <f t="shared" si="243"/>
        <v>281</v>
      </c>
      <c r="AV148" s="99">
        <f t="shared" si="244"/>
        <v>969</v>
      </c>
      <c r="AW148" s="99">
        <f t="shared" si="245"/>
        <v>415</v>
      </c>
      <c r="AX148" s="99">
        <f t="shared" si="246"/>
        <v>832</v>
      </c>
      <c r="AY148" s="99">
        <f t="shared" si="247"/>
        <v>554</v>
      </c>
      <c r="AZ148" s="99">
        <f t="shared" si="248"/>
        <v>41559</v>
      </c>
      <c r="BB148" s="105">
        <v>144</v>
      </c>
      <c r="BC148" s="105">
        <f t="shared" si="249"/>
        <v>719</v>
      </c>
      <c r="BD148" s="105">
        <f t="shared" si="250"/>
        <v>506</v>
      </c>
      <c r="BE148" s="105">
        <f t="shared" si="251"/>
        <v>360</v>
      </c>
      <c r="BF148" s="105">
        <f t="shared" si="252"/>
        <v>360</v>
      </c>
      <c r="BG148" s="105">
        <f t="shared" si="253"/>
        <v>360</v>
      </c>
      <c r="BH148" s="105">
        <f t="shared" si="254"/>
        <v>360</v>
      </c>
      <c r="BI148" s="105">
        <f t="shared" si="255"/>
        <v>1242</v>
      </c>
      <c r="BJ148" s="105">
        <f t="shared" si="256"/>
        <v>532</v>
      </c>
      <c r="BK148" s="105">
        <f t="shared" si="257"/>
        <v>1067</v>
      </c>
      <c r="BL148" s="105">
        <f t="shared" si="258"/>
        <v>710</v>
      </c>
      <c r="BM148" s="105">
        <f t="shared" si="259"/>
        <v>53281</v>
      </c>
      <c r="BO148" s="111">
        <v>144</v>
      </c>
      <c r="BP148" s="111">
        <f t="shared" si="270"/>
        <v>920</v>
      </c>
      <c r="BQ148" s="111">
        <f t="shared" si="271"/>
        <v>648</v>
      </c>
      <c r="BR148" s="111">
        <f t="shared" si="272"/>
        <v>461</v>
      </c>
      <c r="BS148" s="111">
        <f t="shared" si="273"/>
        <v>461</v>
      </c>
      <c r="BT148" s="111">
        <f t="shared" si="274"/>
        <v>461</v>
      </c>
      <c r="BU148" s="111">
        <f t="shared" si="275"/>
        <v>461</v>
      </c>
      <c r="BV148" s="111">
        <f t="shared" si="276"/>
        <v>1590</v>
      </c>
      <c r="BW148" s="111">
        <f t="shared" si="277"/>
        <v>681</v>
      </c>
      <c r="BX148" s="111">
        <f t="shared" si="278"/>
        <v>1366</v>
      </c>
      <c r="BY148" s="111">
        <f t="shared" si="279"/>
        <v>909</v>
      </c>
      <c r="BZ148" s="111">
        <f t="shared" si="280"/>
        <v>68200</v>
      </c>
      <c r="CB148" s="117">
        <v>144</v>
      </c>
      <c r="CC148" s="117">
        <f t="shared" si="281"/>
        <v>1208</v>
      </c>
      <c r="CD148" s="117">
        <f t="shared" si="282"/>
        <v>851</v>
      </c>
      <c r="CE148" s="117">
        <f t="shared" si="283"/>
        <v>605</v>
      </c>
      <c r="CF148" s="117">
        <f t="shared" si="284"/>
        <v>605</v>
      </c>
      <c r="CG148" s="117">
        <f t="shared" si="285"/>
        <v>605</v>
      </c>
      <c r="CH148" s="117">
        <f t="shared" si="286"/>
        <v>605</v>
      </c>
      <c r="CI148" s="117">
        <f t="shared" si="287"/>
        <v>2087</v>
      </c>
      <c r="CJ148" s="117">
        <f t="shared" si="288"/>
        <v>894</v>
      </c>
      <c r="CK148" s="117">
        <f t="shared" si="289"/>
        <v>1793</v>
      </c>
      <c r="CL148" s="117">
        <f t="shared" si="290"/>
        <v>1193</v>
      </c>
      <c r="CM148" s="117">
        <f t="shared" si="291"/>
        <v>89513</v>
      </c>
    </row>
    <row r="149" ht="16.5" spans="1:91">
      <c r="A149" s="78">
        <v>145</v>
      </c>
      <c r="B149" s="78">
        <f t="shared" si="292"/>
        <v>290</v>
      </c>
      <c r="C149" s="86">
        <v>1.5</v>
      </c>
      <c r="D149" s="78">
        <f t="shared" si="260"/>
        <v>203</v>
      </c>
      <c r="E149" s="78">
        <f t="shared" si="261"/>
        <v>145</v>
      </c>
      <c r="F149" s="78">
        <f t="shared" si="262"/>
        <v>145</v>
      </c>
      <c r="G149" s="78">
        <f t="shared" si="263"/>
        <v>145</v>
      </c>
      <c r="H149" s="78">
        <f t="shared" si="264"/>
        <v>145</v>
      </c>
      <c r="I149" s="78">
        <f t="shared" si="265"/>
        <v>501</v>
      </c>
      <c r="J149" s="78">
        <f t="shared" si="266"/>
        <v>215</v>
      </c>
      <c r="K149" s="78">
        <f t="shared" si="267"/>
        <v>429</v>
      </c>
      <c r="L149" s="78">
        <f t="shared" si="268"/>
        <v>286</v>
      </c>
      <c r="M149" s="78">
        <f t="shared" si="269"/>
        <v>21460</v>
      </c>
      <c r="O149" s="87">
        <v>145</v>
      </c>
      <c r="P149" s="87">
        <f t="shared" si="216"/>
        <v>363</v>
      </c>
      <c r="Q149" s="87">
        <f t="shared" si="217"/>
        <v>254</v>
      </c>
      <c r="R149" s="87">
        <f t="shared" si="218"/>
        <v>181</v>
      </c>
      <c r="S149" s="87">
        <f t="shared" si="219"/>
        <v>181</v>
      </c>
      <c r="T149" s="87">
        <f t="shared" si="220"/>
        <v>181</v>
      </c>
      <c r="U149" s="87">
        <f t="shared" si="221"/>
        <v>181</v>
      </c>
      <c r="V149" s="87">
        <f t="shared" si="222"/>
        <v>626</v>
      </c>
      <c r="W149" s="87">
        <f t="shared" si="223"/>
        <v>269</v>
      </c>
      <c r="X149" s="87">
        <f t="shared" si="224"/>
        <v>536</v>
      </c>
      <c r="Y149" s="87">
        <f t="shared" si="225"/>
        <v>358</v>
      </c>
      <c r="Z149" s="87">
        <f t="shared" si="226"/>
        <v>26825</v>
      </c>
      <c r="AB149" s="93">
        <v>145</v>
      </c>
      <c r="AC149" s="93">
        <f t="shared" si="227"/>
        <v>450</v>
      </c>
      <c r="AD149" s="93">
        <f t="shared" si="228"/>
        <v>315</v>
      </c>
      <c r="AE149" s="93">
        <f t="shared" si="229"/>
        <v>224</v>
      </c>
      <c r="AF149" s="93">
        <f t="shared" si="230"/>
        <v>224</v>
      </c>
      <c r="AG149" s="93">
        <f t="shared" si="231"/>
        <v>224</v>
      </c>
      <c r="AH149" s="93">
        <f t="shared" si="232"/>
        <v>224</v>
      </c>
      <c r="AI149" s="93">
        <f t="shared" si="233"/>
        <v>776</v>
      </c>
      <c r="AJ149" s="93">
        <f t="shared" si="234"/>
        <v>334</v>
      </c>
      <c r="AK149" s="93">
        <f t="shared" si="235"/>
        <v>665</v>
      </c>
      <c r="AL149" s="93">
        <f t="shared" si="236"/>
        <v>444</v>
      </c>
      <c r="AM149" s="93">
        <f t="shared" si="237"/>
        <v>33263</v>
      </c>
      <c r="AO149" s="99">
        <v>145</v>
      </c>
      <c r="AP149" s="99">
        <f t="shared" si="238"/>
        <v>566</v>
      </c>
      <c r="AQ149" s="99">
        <f t="shared" si="239"/>
        <v>396</v>
      </c>
      <c r="AR149" s="99">
        <f t="shared" si="240"/>
        <v>282</v>
      </c>
      <c r="AS149" s="99">
        <f t="shared" si="241"/>
        <v>282</v>
      </c>
      <c r="AT149" s="99">
        <f t="shared" si="242"/>
        <v>282</v>
      </c>
      <c r="AU149" s="99">
        <f t="shared" si="243"/>
        <v>282</v>
      </c>
      <c r="AV149" s="99">
        <f t="shared" si="244"/>
        <v>976</v>
      </c>
      <c r="AW149" s="99">
        <f t="shared" si="245"/>
        <v>420</v>
      </c>
      <c r="AX149" s="99">
        <f t="shared" si="246"/>
        <v>837</v>
      </c>
      <c r="AY149" s="99">
        <f t="shared" si="247"/>
        <v>559</v>
      </c>
      <c r="AZ149" s="99">
        <f t="shared" si="248"/>
        <v>41847</v>
      </c>
      <c r="BB149" s="105">
        <v>145</v>
      </c>
      <c r="BC149" s="105">
        <f t="shared" si="249"/>
        <v>726</v>
      </c>
      <c r="BD149" s="105">
        <f t="shared" si="250"/>
        <v>508</v>
      </c>
      <c r="BE149" s="105">
        <f t="shared" si="251"/>
        <v>362</v>
      </c>
      <c r="BF149" s="105">
        <f t="shared" si="252"/>
        <v>362</v>
      </c>
      <c r="BG149" s="105">
        <f t="shared" si="253"/>
        <v>362</v>
      </c>
      <c r="BH149" s="105">
        <f t="shared" si="254"/>
        <v>362</v>
      </c>
      <c r="BI149" s="105">
        <f t="shared" si="255"/>
        <v>1251</v>
      </c>
      <c r="BJ149" s="105">
        <f t="shared" si="256"/>
        <v>538</v>
      </c>
      <c r="BK149" s="105">
        <f t="shared" si="257"/>
        <v>1073</v>
      </c>
      <c r="BL149" s="105">
        <f t="shared" si="258"/>
        <v>717</v>
      </c>
      <c r="BM149" s="105">
        <f t="shared" si="259"/>
        <v>53650</v>
      </c>
      <c r="BO149" s="111">
        <v>145</v>
      </c>
      <c r="BP149" s="111">
        <f t="shared" si="270"/>
        <v>929</v>
      </c>
      <c r="BQ149" s="111">
        <f t="shared" si="271"/>
        <v>650</v>
      </c>
      <c r="BR149" s="111">
        <f t="shared" si="272"/>
        <v>463</v>
      </c>
      <c r="BS149" s="111">
        <f t="shared" si="273"/>
        <v>463</v>
      </c>
      <c r="BT149" s="111">
        <f t="shared" si="274"/>
        <v>463</v>
      </c>
      <c r="BU149" s="111">
        <f t="shared" si="275"/>
        <v>463</v>
      </c>
      <c r="BV149" s="111">
        <f t="shared" si="276"/>
        <v>1601</v>
      </c>
      <c r="BW149" s="111">
        <f t="shared" si="277"/>
        <v>689</v>
      </c>
      <c r="BX149" s="111">
        <f t="shared" si="278"/>
        <v>1373</v>
      </c>
      <c r="BY149" s="111">
        <f t="shared" si="279"/>
        <v>918</v>
      </c>
      <c r="BZ149" s="111">
        <f t="shared" si="280"/>
        <v>68672</v>
      </c>
      <c r="CB149" s="117">
        <v>145</v>
      </c>
      <c r="CC149" s="117">
        <f t="shared" si="281"/>
        <v>1219</v>
      </c>
      <c r="CD149" s="117">
        <f t="shared" si="282"/>
        <v>853</v>
      </c>
      <c r="CE149" s="117">
        <f t="shared" si="283"/>
        <v>608</v>
      </c>
      <c r="CF149" s="117">
        <f t="shared" si="284"/>
        <v>608</v>
      </c>
      <c r="CG149" s="117">
        <f t="shared" si="285"/>
        <v>608</v>
      </c>
      <c r="CH149" s="117">
        <f t="shared" si="286"/>
        <v>608</v>
      </c>
      <c r="CI149" s="117">
        <f t="shared" si="287"/>
        <v>2101</v>
      </c>
      <c r="CJ149" s="117">
        <f t="shared" si="288"/>
        <v>904</v>
      </c>
      <c r="CK149" s="117">
        <f t="shared" si="289"/>
        <v>1802</v>
      </c>
      <c r="CL149" s="117">
        <f t="shared" si="290"/>
        <v>1205</v>
      </c>
      <c r="CM149" s="117">
        <f t="shared" si="291"/>
        <v>90132</v>
      </c>
    </row>
    <row r="150" ht="16.5" spans="1:91">
      <c r="A150" s="78">
        <v>146</v>
      </c>
      <c r="B150" s="78">
        <f t="shared" si="292"/>
        <v>292</v>
      </c>
      <c r="C150" s="86">
        <v>1.5</v>
      </c>
      <c r="D150" s="78">
        <f t="shared" si="260"/>
        <v>204</v>
      </c>
      <c r="E150" s="78">
        <f t="shared" si="261"/>
        <v>146</v>
      </c>
      <c r="F150" s="78">
        <f t="shared" si="262"/>
        <v>146</v>
      </c>
      <c r="G150" s="78">
        <f t="shared" si="263"/>
        <v>146</v>
      </c>
      <c r="H150" s="78">
        <f t="shared" si="264"/>
        <v>146</v>
      </c>
      <c r="I150" s="78">
        <f t="shared" si="265"/>
        <v>504</v>
      </c>
      <c r="J150" s="78">
        <f t="shared" si="266"/>
        <v>216</v>
      </c>
      <c r="K150" s="78">
        <f t="shared" si="267"/>
        <v>432</v>
      </c>
      <c r="L150" s="78">
        <f t="shared" si="268"/>
        <v>288</v>
      </c>
      <c r="M150" s="78">
        <f t="shared" si="269"/>
        <v>21608</v>
      </c>
      <c r="O150" s="87">
        <v>146</v>
      </c>
      <c r="P150" s="87">
        <f t="shared" si="216"/>
        <v>365</v>
      </c>
      <c r="Q150" s="87">
        <f t="shared" si="217"/>
        <v>255</v>
      </c>
      <c r="R150" s="87">
        <f t="shared" si="218"/>
        <v>183</v>
      </c>
      <c r="S150" s="87">
        <f t="shared" si="219"/>
        <v>183</v>
      </c>
      <c r="T150" s="87">
        <f t="shared" si="220"/>
        <v>183</v>
      </c>
      <c r="U150" s="87">
        <f t="shared" si="221"/>
        <v>183</v>
      </c>
      <c r="V150" s="87">
        <f t="shared" si="222"/>
        <v>630</v>
      </c>
      <c r="W150" s="87">
        <f t="shared" si="223"/>
        <v>270</v>
      </c>
      <c r="X150" s="87">
        <f t="shared" si="224"/>
        <v>540</v>
      </c>
      <c r="Y150" s="87">
        <f t="shared" si="225"/>
        <v>360</v>
      </c>
      <c r="Z150" s="87">
        <f t="shared" si="226"/>
        <v>27010</v>
      </c>
      <c r="AB150" s="93">
        <v>146</v>
      </c>
      <c r="AC150" s="93">
        <f t="shared" si="227"/>
        <v>453</v>
      </c>
      <c r="AD150" s="93">
        <f t="shared" si="228"/>
        <v>316</v>
      </c>
      <c r="AE150" s="93">
        <f t="shared" si="229"/>
        <v>227</v>
      </c>
      <c r="AF150" s="93">
        <f t="shared" si="230"/>
        <v>227</v>
      </c>
      <c r="AG150" s="93">
        <f t="shared" si="231"/>
        <v>227</v>
      </c>
      <c r="AH150" s="93">
        <f t="shared" si="232"/>
        <v>227</v>
      </c>
      <c r="AI150" s="93">
        <f t="shared" si="233"/>
        <v>781</v>
      </c>
      <c r="AJ150" s="93">
        <f t="shared" si="234"/>
        <v>335</v>
      </c>
      <c r="AK150" s="93">
        <f t="shared" si="235"/>
        <v>670</v>
      </c>
      <c r="AL150" s="93">
        <f t="shared" si="236"/>
        <v>446</v>
      </c>
      <c r="AM150" s="93">
        <f t="shared" si="237"/>
        <v>33492</v>
      </c>
      <c r="AO150" s="99">
        <v>146</v>
      </c>
      <c r="AP150" s="99">
        <f t="shared" si="238"/>
        <v>570</v>
      </c>
      <c r="AQ150" s="99">
        <f t="shared" si="239"/>
        <v>398</v>
      </c>
      <c r="AR150" s="99">
        <f t="shared" si="240"/>
        <v>286</v>
      </c>
      <c r="AS150" s="99">
        <f t="shared" si="241"/>
        <v>286</v>
      </c>
      <c r="AT150" s="99">
        <f t="shared" si="242"/>
        <v>286</v>
      </c>
      <c r="AU150" s="99">
        <f t="shared" si="243"/>
        <v>286</v>
      </c>
      <c r="AV150" s="99">
        <f t="shared" si="244"/>
        <v>983</v>
      </c>
      <c r="AW150" s="99">
        <f t="shared" si="245"/>
        <v>421</v>
      </c>
      <c r="AX150" s="99">
        <f t="shared" si="246"/>
        <v>843</v>
      </c>
      <c r="AY150" s="99">
        <f t="shared" si="247"/>
        <v>561</v>
      </c>
      <c r="AZ150" s="99">
        <f t="shared" si="248"/>
        <v>42135</v>
      </c>
      <c r="BB150" s="105">
        <v>146</v>
      </c>
      <c r="BC150" s="105">
        <f t="shared" si="249"/>
        <v>731</v>
      </c>
      <c r="BD150" s="105">
        <f t="shared" si="250"/>
        <v>510</v>
      </c>
      <c r="BE150" s="105">
        <f t="shared" si="251"/>
        <v>367</v>
      </c>
      <c r="BF150" s="105">
        <f t="shared" si="252"/>
        <v>367</v>
      </c>
      <c r="BG150" s="105">
        <f t="shared" si="253"/>
        <v>367</v>
      </c>
      <c r="BH150" s="105">
        <f t="shared" si="254"/>
        <v>367</v>
      </c>
      <c r="BI150" s="105">
        <f t="shared" si="255"/>
        <v>1260</v>
      </c>
      <c r="BJ150" s="105">
        <f t="shared" si="256"/>
        <v>540</v>
      </c>
      <c r="BK150" s="105">
        <f t="shared" si="257"/>
        <v>1081</v>
      </c>
      <c r="BL150" s="105">
        <f t="shared" si="258"/>
        <v>719</v>
      </c>
      <c r="BM150" s="105">
        <f t="shared" si="259"/>
        <v>54019</v>
      </c>
      <c r="BO150" s="111">
        <v>146</v>
      </c>
      <c r="BP150" s="111">
        <f t="shared" si="270"/>
        <v>936</v>
      </c>
      <c r="BQ150" s="111">
        <f t="shared" si="271"/>
        <v>653</v>
      </c>
      <c r="BR150" s="111">
        <f t="shared" si="272"/>
        <v>470</v>
      </c>
      <c r="BS150" s="111">
        <f t="shared" si="273"/>
        <v>470</v>
      </c>
      <c r="BT150" s="111">
        <f t="shared" si="274"/>
        <v>470</v>
      </c>
      <c r="BU150" s="111">
        <f t="shared" si="275"/>
        <v>470</v>
      </c>
      <c r="BV150" s="111">
        <f t="shared" si="276"/>
        <v>1613</v>
      </c>
      <c r="BW150" s="111">
        <f t="shared" si="277"/>
        <v>691</v>
      </c>
      <c r="BX150" s="111">
        <f t="shared" si="278"/>
        <v>1384</v>
      </c>
      <c r="BY150" s="111">
        <f t="shared" si="279"/>
        <v>920</v>
      </c>
      <c r="BZ150" s="111">
        <f t="shared" si="280"/>
        <v>69144</v>
      </c>
      <c r="CB150" s="117">
        <v>146</v>
      </c>
      <c r="CC150" s="117">
        <f t="shared" si="281"/>
        <v>1229</v>
      </c>
      <c r="CD150" s="117">
        <f t="shared" si="282"/>
        <v>857</v>
      </c>
      <c r="CE150" s="117">
        <f t="shared" si="283"/>
        <v>617</v>
      </c>
      <c r="CF150" s="117">
        <f t="shared" si="284"/>
        <v>617</v>
      </c>
      <c r="CG150" s="117">
        <f t="shared" si="285"/>
        <v>617</v>
      </c>
      <c r="CH150" s="117">
        <f t="shared" si="286"/>
        <v>617</v>
      </c>
      <c r="CI150" s="117">
        <f t="shared" si="287"/>
        <v>2117</v>
      </c>
      <c r="CJ150" s="117">
        <f t="shared" si="288"/>
        <v>907</v>
      </c>
      <c r="CK150" s="117">
        <f t="shared" si="289"/>
        <v>1817</v>
      </c>
      <c r="CL150" s="117">
        <f t="shared" si="290"/>
        <v>1208</v>
      </c>
      <c r="CM150" s="117">
        <f t="shared" si="291"/>
        <v>90752</v>
      </c>
    </row>
    <row r="151" ht="16.5" spans="1:91">
      <c r="A151" s="78">
        <v>147</v>
      </c>
      <c r="B151" s="78">
        <f t="shared" si="292"/>
        <v>294</v>
      </c>
      <c r="C151" s="86">
        <v>1.5</v>
      </c>
      <c r="D151" s="78">
        <f t="shared" si="260"/>
        <v>206</v>
      </c>
      <c r="E151" s="78">
        <f t="shared" si="261"/>
        <v>147</v>
      </c>
      <c r="F151" s="78">
        <f t="shared" si="262"/>
        <v>147</v>
      </c>
      <c r="G151" s="78">
        <f t="shared" si="263"/>
        <v>147</v>
      </c>
      <c r="H151" s="78">
        <f t="shared" si="264"/>
        <v>147</v>
      </c>
      <c r="I151" s="78">
        <f t="shared" si="265"/>
        <v>508</v>
      </c>
      <c r="J151" s="78">
        <f t="shared" si="266"/>
        <v>218</v>
      </c>
      <c r="K151" s="78">
        <f t="shared" si="267"/>
        <v>435</v>
      </c>
      <c r="L151" s="78">
        <f t="shared" si="268"/>
        <v>290</v>
      </c>
      <c r="M151" s="78">
        <f t="shared" si="269"/>
        <v>21756</v>
      </c>
      <c r="O151" s="87">
        <v>147</v>
      </c>
      <c r="P151" s="87">
        <f t="shared" si="216"/>
        <v>368</v>
      </c>
      <c r="Q151" s="87">
        <f t="shared" si="217"/>
        <v>258</v>
      </c>
      <c r="R151" s="87">
        <f t="shared" si="218"/>
        <v>184</v>
      </c>
      <c r="S151" s="87">
        <f t="shared" si="219"/>
        <v>184</v>
      </c>
      <c r="T151" s="87">
        <f t="shared" si="220"/>
        <v>184</v>
      </c>
      <c r="U151" s="87">
        <f t="shared" si="221"/>
        <v>184</v>
      </c>
      <c r="V151" s="87">
        <f t="shared" si="222"/>
        <v>635</v>
      </c>
      <c r="W151" s="87">
        <f t="shared" si="223"/>
        <v>273</v>
      </c>
      <c r="X151" s="87">
        <f t="shared" si="224"/>
        <v>544</v>
      </c>
      <c r="Y151" s="87">
        <f t="shared" si="225"/>
        <v>363</v>
      </c>
      <c r="Z151" s="87">
        <f t="shared" si="226"/>
        <v>27195</v>
      </c>
      <c r="AB151" s="93">
        <v>147</v>
      </c>
      <c r="AC151" s="93">
        <f t="shared" si="227"/>
        <v>456</v>
      </c>
      <c r="AD151" s="93">
        <f t="shared" si="228"/>
        <v>320</v>
      </c>
      <c r="AE151" s="93">
        <f t="shared" si="229"/>
        <v>228</v>
      </c>
      <c r="AF151" s="93">
        <f t="shared" si="230"/>
        <v>228</v>
      </c>
      <c r="AG151" s="93">
        <f t="shared" si="231"/>
        <v>228</v>
      </c>
      <c r="AH151" s="93">
        <f t="shared" si="232"/>
        <v>228</v>
      </c>
      <c r="AI151" s="93">
        <f t="shared" si="233"/>
        <v>787</v>
      </c>
      <c r="AJ151" s="93">
        <f t="shared" si="234"/>
        <v>339</v>
      </c>
      <c r="AK151" s="93">
        <f t="shared" si="235"/>
        <v>675</v>
      </c>
      <c r="AL151" s="93">
        <f t="shared" si="236"/>
        <v>450</v>
      </c>
      <c r="AM151" s="93">
        <f t="shared" si="237"/>
        <v>33722</v>
      </c>
      <c r="AO151" s="99">
        <v>147</v>
      </c>
      <c r="AP151" s="99">
        <f t="shared" si="238"/>
        <v>574</v>
      </c>
      <c r="AQ151" s="99">
        <f t="shared" si="239"/>
        <v>403</v>
      </c>
      <c r="AR151" s="99">
        <f t="shared" si="240"/>
        <v>287</v>
      </c>
      <c r="AS151" s="99">
        <f t="shared" si="241"/>
        <v>287</v>
      </c>
      <c r="AT151" s="99">
        <f t="shared" si="242"/>
        <v>287</v>
      </c>
      <c r="AU151" s="99">
        <f t="shared" si="243"/>
        <v>287</v>
      </c>
      <c r="AV151" s="99">
        <f t="shared" si="244"/>
        <v>990</v>
      </c>
      <c r="AW151" s="99">
        <f t="shared" si="245"/>
        <v>426</v>
      </c>
      <c r="AX151" s="99">
        <f t="shared" si="246"/>
        <v>849</v>
      </c>
      <c r="AY151" s="99">
        <f t="shared" si="247"/>
        <v>566</v>
      </c>
      <c r="AZ151" s="99">
        <f t="shared" si="248"/>
        <v>42424</v>
      </c>
      <c r="BB151" s="105">
        <v>147</v>
      </c>
      <c r="BC151" s="105">
        <f t="shared" si="249"/>
        <v>736</v>
      </c>
      <c r="BD151" s="105">
        <f t="shared" si="250"/>
        <v>517</v>
      </c>
      <c r="BE151" s="105">
        <f t="shared" si="251"/>
        <v>368</v>
      </c>
      <c r="BF151" s="105">
        <f t="shared" si="252"/>
        <v>368</v>
      </c>
      <c r="BG151" s="105">
        <f t="shared" si="253"/>
        <v>368</v>
      </c>
      <c r="BH151" s="105">
        <f t="shared" si="254"/>
        <v>368</v>
      </c>
      <c r="BI151" s="105">
        <f t="shared" si="255"/>
        <v>1269</v>
      </c>
      <c r="BJ151" s="105">
        <f t="shared" si="256"/>
        <v>546</v>
      </c>
      <c r="BK151" s="105">
        <f t="shared" si="257"/>
        <v>1088</v>
      </c>
      <c r="BL151" s="105">
        <f t="shared" si="258"/>
        <v>726</v>
      </c>
      <c r="BM151" s="105">
        <f t="shared" si="259"/>
        <v>54390</v>
      </c>
      <c r="BO151" s="111">
        <v>147</v>
      </c>
      <c r="BP151" s="111">
        <f t="shared" si="270"/>
        <v>942</v>
      </c>
      <c r="BQ151" s="111">
        <f t="shared" si="271"/>
        <v>662</v>
      </c>
      <c r="BR151" s="111">
        <f t="shared" si="272"/>
        <v>471</v>
      </c>
      <c r="BS151" s="111">
        <f t="shared" si="273"/>
        <v>471</v>
      </c>
      <c r="BT151" s="111">
        <f t="shared" si="274"/>
        <v>471</v>
      </c>
      <c r="BU151" s="111">
        <f t="shared" si="275"/>
        <v>471</v>
      </c>
      <c r="BV151" s="111">
        <f t="shared" si="276"/>
        <v>1624</v>
      </c>
      <c r="BW151" s="111">
        <f t="shared" si="277"/>
        <v>699</v>
      </c>
      <c r="BX151" s="111">
        <f t="shared" si="278"/>
        <v>1393</v>
      </c>
      <c r="BY151" s="111">
        <f t="shared" si="279"/>
        <v>929</v>
      </c>
      <c r="BZ151" s="111">
        <f t="shared" si="280"/>
        <v>69619</v>
      </c>
      <c r="CB151" s="117">
        <v>147</v>
      </c>
      <c r="CC151" s="117">
        <f t="shared" si="281"/>
        <v>1236</v>
      </c>
      <c r="CD151" s="117">
        <f t="shared" si="282"/>
        <v>869</v>
      </c>
      <c r="CE151" s="117">
        <f t="shared" si="283"/>
        <v>618</v>
      </c>
      <c r="CF151" s="117">
        <f t="shared" si="284"/>
        <v>618</v>
      </c>
      <c r="CG151" s="117">
        <f t="shared" si="285"/>
        <v>618</v>
      </c>
      <c r="CH151" s="117">
        <f t="shared" si="286"/>
        <v>618</v>
      </c>
      <c r="CI151" s="117">
        <f t="shared" si="287"/>
        <v>2132</v>
      </c>
      <c r="CJ151" s="117">
        <f t="shared" si="288"/>
        <v>917</v>
      </c>
      <c r="CK151" s="117">
        <f t="shared" si="289"/>
        <v>1828</v>
      </c>
      <c r="CL151" s="117">
        <f t="shared" si="290"/>
        <v>1219</v>
      </c>
      <c r="CM151" s="117">
        <f t="shared" si="291"/>
        <v>91375</v>
      </c>
    </row>
    <row r="152" ht="16.5" spans="1:91">
      <c r="A152" s="78">
        <v>148</v>
      </c>
      <c r="B152" s="78">
        <f t="shared" si="292"/>
        <v>296</v>
      </c>
      <c r="C152" s="86">
        <v>1.5</v>
      </c>
      <c r="D152" s="78">
        <f t="shared" si="260"/>
        <v>207</v>
      </c>
      <c r="E152" s="78">
        <f t="shared" si="261"/>
        <v>148</v>
      </c>
      <c r="F152" s="78">
        <f t="shared" si="262"/>
        <v>148</v>
      </c>
      <c r="G152" s="78">
        <f t="shared" si="263"/>
        <v>148</v>
      </c>
      <c r="H152" s="78">
        <f t="shared" si="264"/>
        <v>148</v>
      </c>
      <c r="I152" s="78">
        <f t="shared" si="265"/>
        <v>511</v>
      </c>
      <c r="J152" s="78">
        <f t="shared" si="266"/>
        <v>219</v>
      </c>
      <c r="K152" s="78">
        <f t="shared" si="267"/>
        <v>438</v>
      </c>
      <c r="L152" s="78">
        <f t="shared" si="268"/>
        <v>292</v>
      </c>
      <c r="M152" s="78">
        <f t="shared" si="269"/>
        <v>21904</v>
      </c>
      <c r="O152" s="87">
        <v>148</v>
      </c>
      <c r="P152" s="87">
        <f t="shared" si="216"/>
        <v>370</v>
      </c>
      <c r="Q152" s="87">
        <f t="shared" si="217"/>
        <v>259</v>
      </c>
      <c r="R152" s="87">
        <f t="shared" si="218"/>
        <v>185</v>
      </c>
      <c r="S152" s="87">
        <f t="shared" si="219"/>
        <v>185</v>
      </c>
      <c r="T152" s="87">
        <f t="shared" si="220"/>
        <v>185</v>
      </c>
      <c r="U152" s="87">
        <f t="shared" si="221"/>
        <v>185</v>
      </c>
      <c r="V152" s="87">
        <f t="shared" si="222"/>
        <v>639</v>
      </c>
      <c r="W152" s="87">
        <f t="shared" si="223"/>
        <v>274</v>
      </c>
      <c r="X152" s="87">
        <f t="shared" si="224"/>
        <v>548</v>
      </c>
      <c r="Y152" s="87">
        <f t="shared" si="225"/>
        <v>365</v>
      </c>
      <c r="Z152" s="87">
        <f t="shared" si="226"/>
        <v>27380</v>
      </c>
      <c r="AB152" s="93">
        <v>148</v>
      </c>
      <c r="AC152" s="93">
        <f t="shared" si="227"/>
        <v>459</v>
      </c>
      <c r="AD152" s="93">
        <f t="shared" si="228"/>
        <v>321</v>
      </c>
      <c r="AE152" s="93">
        <f t="shared" si="229"/>
        <v>229</v>
      </c>
      <c r="AF152" s="93">
        <f t="shared" si="230"/>
        <v>229</v>
      </c>
      <c r="AG152" s="93">
        <f t="shared" si="231"/>
        <v>229</v>
      </c>
      <c r="AH152" s="93">
        <f t="shared" si="232"/>
        <v>229</v>
      </c>
      <c r="AI152" s="93">
        <f t="shared" si="233"/>
        <v>792</v>
      </c>
      <c r="AJ152" s="93">
        <f t="shared" si="234"/>
        <v>340</v>
      </c>
      <c r="AK152" s="93">
        <f t="shared" si="235"/>
        <v>680</v>
      </c>
      <c r="AL152" s="93">
        <f t="shared" si="236"/>
        <v>453</v>
      </c>
      <c r="AM152" s="93">
        <f t="shared" si="237"/>
        <v>33951</v>
      </c>
      <c r="AO152" s="99">
        <v>148</v>
      </c>
      <c r="AP152" s="99">
        <f t="shared" si="238"/>
        <v>577</v>
      </c>
      <c r="AQ152" s="99">
        <f t="shared" si="239"/>
        <v>404</v>
      </c>
      <c r="AR152" s="99">
        <f t="shared" si="240"/>
        <v>288</v>
      </c>
      <c r="AS152" s="99">
        <f t="shared" si="241"/>
        <v>288</v>
      </c>
      <c r="AT152" s="99">
        <f t="shared" si="242"/>
        <v>288</v>
      </c>
      <c r="AU152" s="99">
        <f t="shared" si="243"/>
        <v>288</v>
      </c>
      <c r="AV152" s="99">
        <f t="shared" si="244"/>
        <v>996</v>
      </c>
      <c r="AW152" s="99">
        <f t="shared" si="245"/>
        <v>428</v>
      </c>
      <c r="AX152" s="99">
        <f t="shared" si="246"/>
        <v>855</v>
      </c>
      <c r="AY152" s="99">
        <f t="shared" si="247"/>
        <v>570</v>
      </c>
      <c r="AZ152" s="99">
        <f t="shared" si="248"/>
        <v>42713</v>
      </c>
      <c r="BB152" s="105">
        <v>148</v>
      </c>
      <c r="BC152" s="105">
        <f t="shared" si="249"/>
        <v>740</v>
      </c>
      <c r="BD152" s="105">
        <f t="shared" si="250"/>
        <v>518</v>
      </c>
      <c r="BE152" s="105">
        <f t="shared" si="251"/>
        <v>369</v>
      </c>
      <c r="BF152" s="105">
        <f t="shared" si="252"/>
        <v>369</v>
      </c>
      <c r="BG152" s="105">
        <f t="shared" si="253"/>
        <v>369</v>
      </c>
      <c r="BH152" s="105">
        <f t="shared" si="254"/>
        <v>369</v>
      </c>
      <c r="BI152" s="105">
        <f t="shared" si="255"/>
        <v>1277</v>
      </c>
      <c r="BJ152" s="105">
        <f t="shared" si="256"/>
        <v>549</v>
      </c>
      <c r="BK152" s="105">
        <f t="shared" si="257"/>
        <v>1096</v>
      </c>
      <c r="BL152" s="105">
        <f t="shared" si="258"/>
        <v>731</v>
      </c>
      <c r="BM152" s="105">
        <f t="shared" si="259"/>
        <v>54760</v>
      </c>
      <c r="BO152" s="111">
        <v>148</v>
      </c>
      <c r="BP152" s="111">
        <f t="shared" si="270"/>
        <v>947</v>
      </c>
      <c r="BQ152" s="111">
        <f t="shared" si="271"/>
        <v>663</v>
      </c>
      <c r="BR152" s="111">
        <f t="shared" si="272"/>
        <v>472</v>
      </c>
      <c r="BS152" s="111">
        <f t="shared" si="273"/>
        <v>472</v>
      </c>
      <c r="BT152" s="111">
        <f t="shared" si="274"/>
        <v>472</v>
      </c>
      <c r="BU152" s="111">
        <f t="shared" si="275"/>
        <v>472</v>
      </c>
      <c r="BV152" s="111">
        <f t="shared" si="276"/>
        <v>1635</v>
      </c>
      <c r="BW152" s="111">
        <f t="shared" si="277"/>
        <v>703</v>
      </c>
      <c r="BX152" s="111">
        <f t="shared" si="278"/>
        <v>1403</v>
      </c>
      <c r="BY152" s="111">
        <f t="shared" si="279"/>
        <v>936</v>
      </c>
      <c r="BZ152" s="111">
        <f t="shared" si="280"/>
        <v>70093</v>
      </c>
      <c r="CB152" s="117">
        <v>148</v>
      </c>
      <c r="CC152" s="117">
        <f t="shared" si="281"/>
        <v>1243</v>
      </c>
      <c r="CD152" s="117">
        <f t="shared" si="282"/>
        <v>870</v>
      </c>
      <c r="CE152" s="117">
        <f t="shared" si="283"/>
        <v>620</v>
      </c>
      <c r="CF152" s="117">
        <f t="shared" si="284"/>
        <v>620</v>
      </c>
      <c r="CG152" s="117">
        <f t="shared" si="285"/>
        <v>620</v>
      </c>
      <c r="CH152" s="117">
        <f t="shared" si="286"/>
        <v>620</v>
      </c>
      <c r="CI152" s="117">
        <f t="shared" si="287"/>
        <v>2146</v>
      </c>
      <c r="CJ152" s="117">
        <f t="shared" si="288"/>
        <v>923</v>
      </c>
      <c r="CK152" s="117">
        <f t="shared" si="289"/>
        <v>1841</v>
      </c>
      <c r="CL152" s="117">
        <f t="shared" si="290"/>
        <v>1229</v>
      </c>
      <c r="CM152" s="117">
        <f t="shared" si="291"/>
        <v>91997</v>
      </c>
    </row>
    <row r="153" ht="16.5" spans="1:91">
      <c r="A153" s="78">
        <v>149</v>
      </c>
      <c r="B153" s="78">
        <f t="shared" si="292"/>
        <v>298</v>
      </c>
      <c r="C153" s="86">
        <v>1.5</v>
      </c>
      <c r="D153" s="78">
        <f t="shared" si="260"/>
        <v>209</v>
      </c>
      <c r="E153" s="78">
        <f t="shared" si="261"/>
        <v>149</v>
      </c>
      <c r="F153" s="78">
        <f t="shared" si="262"/>
        <v>149</v>
      </c>
      <c r="G153" s="78">
        <f t="shared" si="263"/>
        <v>149</v>
      </c>
      <c r="H153" s="78">
        <f t="shared" si="264"/>
        <v>149</v>
      </c>
      <c r="I153" s="78">
        <f t="shared" si="265"/>
        <v>515</v>
      </c>
      <c r="J153" s="78">
        <f t="shared" si="266"/>
        <v>221</v>
      </c>
      <c r="K153" s="78">
        <f t="shared" si="267"/>
        <v>441</v>
      </c>
      <c r="L153" s="78">
        <f t="shared" si="268"/>
        <v>294</v>
      </c>
      <c r="M153" s="78">
        <f t="shared" si="269"/>
        <v>22052</v>
      </c>
      <c r="O153" s="87">
        <v>149</v>
      </c>
      <c r="P153" s="87">
        <f t="shared" si="216"/>
        <v>373</v>
      </c>
      <c r="Q153" s="87">
        <f t="shared" si="217"/>
        <v>261</v>
      </c>
      <c r="R153" s="87">
        <f t="shared" si="218"/>
        <v>186</v>
      </c>
      <c r="S153" s="87">
        <f t="shared" si="219"/>
        <v>186</v>
      </c>
      <c r="T153" s="87">
        <f t="shared" si="220"/>
        <v>186</v>
      </c>
      <c r="U153" s="87">
        <f t="shared" si="221"/>
        <v>186</v>
      </c>
      <c r="V153" s="87">
        <f t="shared" si="222"/>
        <v>644</v>
      </c>
      <c r="W153" s="87">
        <f t="shared" si="223"/>
        <v>276</v>
      </c>
      <c r="X153" s="87">
        <f t="shared" si="224"/>
        <v>551</v>
      </c>
      <c r="Y153" s="87">
        <f t="shared" si="225"/>
        <v>368</v>
      </c>
      <c r="Z153" s="87">
        <f t="shared" si="226"/>
        <v>27565</v>
      </c>
      <c r="AB153" s="93">
        <v>149</v>
      </c>
      <c r="AC153" s="93">
        <f t="shared" si="227"/>
        <v>463</v>
      </c>
      <c r="AD153" s="93">
        <f t="shared" si="228"/>
        <v>324</v>
      </c>
      <c r="AE153" s="93">
        <f t="shared" si="229"/>
        <v>231</v>
      </c>
      <c r="AF153" s="93">
        <f t="shared" si="230"/>
        <v>231</v>
      </c>
      <c r="AG153" s="93">
        <f t="shared" si="231"/>
        <v>231</v>
      </c>
      <c r="AH153" s="93">
        <f t="shared" si="232"/>
        <v>231</v>
      </c>
      <c r="AI153" s="93">
        <f t="shared" si="233"/>
        <v>799</v>
      </c>
      <c r="AJ153" s="93">
        <f t="shared" si="234"/>
        <v>342</v>
      </c>
      <c r="AK153" s="93">
        <f t="shared" si="235"/>
        <v>683</v>
      </c>
      <c r="AL153" s="93">
        <f t="shared" si="236"/>
        <v>456</v>
      </c>
      <c r="AM153" s="93">
        <f t="shared" si="237"/>
        <v>34181</v>
      </c>
      <c r="AO153" s="99">
        <v>149</v>
      </c>
      <c r="AP153" s="99">
        <f t="shared" si="238"/>
        <v>582</v>
      </c>
      <c r="AQ153" s="99">
        <f t="shared" si="239"/>
        <v>408</v>
      </c>
      <c r="AR153" s="99">
        <f t="shared" si="240"/>
        <v>291</v>
      </c>
      <c r="AS153" s="99">
        <f t="shared" si="241"/>
        <v>291</v>
      </c>
      <c r="AT153" s="99">
        <f t="shared" si="242"/>
        <v>291</v>
      </c>
      <c r="AU153" s="99">
        <f t="shared" si="243"/>
        <v>291</v>
      </c>
      <c r="AV153" s="99">
        <f t="shared" si="244"/>
        <v>1005</v>
      </c>
      <c r="AW153" s="99">
        <f t="shared" si="245"/>
        <v>430</v>
      </c>
      <c r="AX153" s="99">
        <f t="shared" si="246"/>
        <v>859</v>
      </c>
      <c r="AY153" s="99">
        <f t="shared" si="247"/>
        <v>574</v>
      </c>
      <c r="AZ153" s="99">
        <f t="shared" si="248"/>
        <v>43002</v>
      </c>
      <c r="BB153" s="105">
        <v>149</v>
      </c>
      <c r="BC153" s="105">
        <f t="shared" si="249"/>
        <v>746</v>
      </c>
      <c r="BD153" s="105">
        <f t="shared" si="250"/>
        <v>523</v>
      </c>
      <c r="BE153" s="105">
        <f t="shared" si="251"/>
        <v>373</v>
      </c>
      <c r="BF153" s="105">
        <f t="shared" si="252"/>
        <v>373</v>
      </c>
      <c r="BG153" s="105">
        <f t="shared" si="253"/>
        <v>373</v>
      </c>
      <c r="BH153" s="105">
        <f t="shared" si="254"/>
        <v>373</v>
      </c>
      <c r="BI153" s="105">
        <f t="shared" si="255"/>
        <v>1288</v>
      </c>
      <c r="BJ153" s="105">
        <f t="shared" si="256"/>
        <v>551</v>
      </c>
      <c r="BK153" s="105">
        <f t="shared" si="257"/>
        <v>1101</v>
      </c>
      <c r="BL153" s="105">
        <f t="shared" si="258"/>
        <v>736</v>
      </c>
      <c r="BM153" s="105">
        <f t="shared" si="259"/>
        <v>55131</v>
      </c>
      <c r="BO153" s="111">
        <v>149</v>
      </c>
      <c r="BP153" s="111">
        <f t="shared" si="270"/>
        <v>955</v>
      </c>
      <c r="BQ153" s="111">
        <f t="shared" si="271"/>
        <v>669</v>
      </c>
      <c r="BR153" s="111">
        <f t="shared" si="272"/>
        <v>477</v>
      </c>
      <c r="BS153" s="111">
        <f t="shared" si="273"/>
        <v>477</v>
      </c>
      <c r="BT153" s="111">
        <f t="shared" si="274"/>
        <v>477</v>
      </c>
      <c r="BU153" s="111">
        <f t="shared" si="275"/>
        <v>477</v>
      </c>
      <c r="BV153" s="111">
        <f t="shared" si="276"/>
        <v>1649</v>
      </c>
      <c r="BW153" s="111">
        <f t="shared" si="277"/>
        <v>705</v>
      </c>
      <c r="BX153" s="111">
        <f t="shared" si="278"/>
        <v>1409</v>
      </c>
      <c r="BY153" s="111">
        <f t="shared" si="279"/>
        <v>942</v>
      </c>
      <c r="BZ153" s="111">
        <f t="shared" si="280"/>
        <v>70568</v>
      </c>
      <c r="CB153" s="117">
        <v>149</v>
      </c>
      <c r="CC153" s="117">
        <f t="shared" si="281"/>
        <v>1253</v>
      </c>
      <c r="CD153" s="117">
        <f t="shared" si="282"/>
        <v>878</v>
      </c>
      <c r="CE153" s="117">
        <f t="shared" si="283"/>
        <v>626</v>
      </c>
      <c r="CF153" s="117">
        <f t="shared" si="284"/>
        <v>626</v>
      </c>
      <c r="CG153" s="117">
        <f t="shared" si="285"/>
        <v>626</v>
      </c>
      <c r="CH153" s="117">
        <f t="shared" si="286"/>
        <v>626</v>
      </c>
      <c r="CI153" s="117">
        <f t="shared" si="287"/>
        <v>2164</v>
      </c>
      <c r="CJ153" s="117">
        <f t="shared" si="288"/>
        <v>925</v>
      </c>
      <c r="CK153" s="117">
        <f t="shared" si="289"/>
        <v>1849</v>
      </c>
      <c r="CL153" s="117">
        <f t="shared" si="290"/>
        <v>1236</v>
      </c>
      <c r="CM153" s="117">
        <f t="shared" si="291"/>
        <v>92621</v>
      </c>
    </row>
    <row r="154" ht="16.5" spans="1:91">
      <c r="A154" s="78">
        <v>150</v>
      </c>
      <c r="B154" s="78">
        <f t="shared" si="292"/>
        <v>300</v>
      </c>
      <c r="C154" s="86">
        <v>1.5</v>
      </c>
      <c r="D154" s="78">
        <f t="shared" si="260"/>
        <v>210</v>
      </c>
      <c r="E154" s="78">
        <f t="shared" si="261"/>
        <v>150</v>
      </c>
      <c r="F154" s="78">
        <f t="shared" si="262"/>
        <v>150</v>
      </c>
      <c r="G154" s="78">
        <f t="shared" si="263"/>
        <v>150</v>
      </c>
      <c r="H154" s="78">
        <f t="shared" si="264"/>
        <v>150</v>
      </c>
      <c r="I154" s="78">
        <f t="shared" si="265"/>
        <v>518</v>
      </c>
      <c r="J154" s="78">
        <f t="shared" si="266"/>
        <v>222</v>
      </c>
      <c r="K154" s="78">
        <f t="shared" si="267"/>
        <v>444</v>
      </c>
      <c r="L154" s="78">
        <f t="shared" si="268"/>
        <v>296</v>
      </c>
      <c r="M154" s="78">
        <f t="shared" si="269"/>
        <v>22200</v>
      </c>
      <c r="O154" s="87">
        <v>150</v>
      </c>
      <c r="P154" s="87">
        <f t="shared" si="216"/>
        <v>375</v>
      </c>
      <c r="Q154" s="87">
        <f t="shared" si="217"/>
        <v>263</v>
      </c>
      <c r="R154" s="87">
        <f t="shared" si="218"/>
        <v>188</v>
      </c>
      <c r="S154" s="87">
        <f t="shared" si="219"/>
        <v>188</v>
      </c>
      <c r="T154" s="87">
        <f t="shared" si="220"/>
        <v>188</v>
      </c>
      <c r="U154" s="87">
        <f t="shared" si="221"/>
        <v>188</v>
      </c>
      <c r="V154" s="87">
        <f t="shared" si="222"/>
        <v>648</v>
      </c>
      <c r="W154" s="87">
        <f t="shared" si="223"/>
        <v>278</v>
      </c>
      <c r="X154" s="87">
        <f t="shared" si="224"/>
        <v>555</v>
      </c>
      <c r="Y154" s="87">
        <f t="shared" si="225"/>
        <v>370</v>
      </c>
      <c r="Z154" s="87">
        <f t="shared" si="226"/>
        <v>27750</v>
      </c>
      <c r="AB154" s="93">
        <v>150</v>
      </c>
      <c r="AC154" s="93">
        <f t="shared" si="227"/>
        <v>465</v>
      </c>
      <c r="AD154" s="93">
        <f t="shared" si="228"/>
        <v>326</v>
      </c>
      <c r="AE154" s="93">
        <f t="shared" si="229"/>
        <v>233</v>
      </c>
      <c r="AF154" s="93">
        <f t="shared" si="230"/>
        <v>233</v>
      </c>
      <c r="AG154" s="93">
        <f t="shared" si="231"/>
        <v>233</v>
      </c>
      <c r="AH154" s="93">
        <f t="shared" si="232"/>
        <v>233</v>
      </c>
      <c r="AI154" s="93">
        <f t="shared" si="233"/>
        <v>804</v>
      </c>
      <c r="AJ154" s="93">
        <f t="shared" si="234"/>
        <v>345</v>
      </c>
      <c r="AK154" s="93">
        <f t="shared" si="235"/>
        <v>688</v>
      </c>
      <c r="AL154" s="93">
        <f t="shared" si="236"/>
        <v>459</v>
      </c>
      <c r="AM154" s="93">
        <f t="shared" si="237"/>
        <v>34410</v>
      </c>
      <c r="AO154" s="99">
        <v>150</v>
      </c>
      <c r="AP154" s="99">
        <f t="shared" si="238"/>
        <v>585</v>
      </c>
      <c r="AQ154" s="99">
        <f t="shared" si="239"/>
        <v>410</v>
      </c>
      <c r="AR154" s="99">
        <f t="shared" si="240"/>
        <v>293</v>
      </c>
      <c r="AS154" s="99">
        <f t="shared" si="241"/>
        <v>293</v>
      </c>
      <c r="AT154" s="99">
        <f t="shared" si="242"/>
        <v>293</v>
      </c>
      <c r="AU154" s="99">
        <f t="shared" si="243"/>
        <v>293</v>
      </c>
      <c r="AV154" s="99">
        <f t="shared" si="244"/>
        <v>1011</v>
      </c>
      <c r="AW154" s="99">
        <f t="shared" si="245"/>
        <v>434</v>
      </c>
      <c r="AX154" s="99">
        <f t="shared" si="246"/>
        <v>866</v>
      </c>
      <c r="AY154" s="99">
        <f t="shared" si="247"/>
        <v>577</v>
      </c>
      <c r="AZ154" s="99">
        <f t="shared" si="248"/>
        <v>43290</v>
      </c>
      <c r="BB154" s="105">
        <v>150</v>
      </c>
      <c r="BC154" s="105">
        <f t="shared" si="249"/>
        <v>750</v>
      </c>
      <c r="BD154" s="105">
        <f t="shared" si="250"/>
        <v>526</v>
      </c>
      <c r="BE154" s="105">
        <f t="shared" si="251"/>
        <v>376</v>
      </c>
      <c r="BF154" s="105">
        <f t="shared" si="252"/>
        <v>376</v>
      </c>
      <c r="BG154" s="105">
        <f t="shared" si="253"/>
        <v>376</v>
      </c>
      <c r="BH154" s="105">
        <f t="shared" si="254"/>
        <v>376</v>
      </c>
      <c r="BI154" s="105">
        <f t="shared" si="255"/>
        <v>1296</v>
      </c>
      <c r="BJ154" s="105">
        <f t="shared" si="256"/>
        <v>556</v>
      </c>
      <c r="BK154" s="105">
        <f t="shared" si="257"/>
        <v>1110</v>
      </c>
      <c r="BL154" s="105">
        <f t="shared" si="258"/>
        <v>740</v>
      </c>
      <c r="BM154" s="105">
        <f t="shared" si="259"/>
        <v>55500</v>
      </c>
      <c r="BO154" s="111">
        <v>150</v>
      </c>
      <c r="BP154" s="111">
        <f t="shared" si="270"/>
        <v>960</v>
      </c>
      <c r="BQ154" s="111">
        <f t="shared" si="271"/>
        <v>673</v>
      </c>
      <c r="BR154" s="111">
        <f t="shared" si="272"/>
        <v>481</v>
      </c>
      <c r="BS154" s="111">
        <f t="shared" si="273"/>
        <v>481</v>
      </c>
      <c r="BT154" s="111">
        <f t="shared" si="274"/>
        <v>481</v>
      </c>
      <c r="BU154" s="111">
        <f t="shared" si="275"/>
        <v>481</v>
      </c>
      <c r="BV154" s="111">
        <f t="shared" si="276"/>
        <v>1659</v>
      </c>
      <c r="BW154" s="111">
        <f t="shared" si="277"/>
        <v>712</v>
      </c>
      <c r="BX154" s="111">
        <f t="shared" si="278"/>
        <v>1421</v>
      </c>
      <c r="BY154" s="111">
        <f t="shared" si="279"/>
        <v>947</v>
      </c>
      <c r="BZ154" s="111">
        <f t="shared" si="280"/>
        <v>71040</v>
      </c>
      <c r="CB154" s="117">
        <v>150</v>
      </c>
      <c r="CC154" s="117">
        <f t="shared" si="281"/>
        <v>1260</v>
      </c>
      <c r="CD154" s="117">
        <f t="shared" si="282"/>
        <v>883</v>
      </c>
      <c r="CE154" s="117">
        <f t="shared" si="283"/>
        <v>631</v>
      </c>
      <c r="CF154" s="117">
        <f t="shared" si="284"/>
        <v>631</v>
      </c>
      <c r="CG154" s="117">
        <f t="shared" si="285"/>
        <v>631</v>
      </c>
      <c r="CH154" s="117">
        <f t="shared" si="286"/>
        <v>631</v>
      </c>
      <c r="CI154" s="117">
        <f t="shared" si="287"/>
        <v>2177</v>
      </c>
      <c r="CJ154" s="117">
        <f t="shared" si="288"/>
        <v>935</v>
      </c>
      <c r="CK154" s="117">
        <f t="shared" si="289"/>
        <v>1865</v>
      </c>
      <c r="CL154" s="117">
        <f t="shared" si="290"/>
        <v>1243</v>
      </c>
      <c r="CM154" s="117">
        <f t="shared" si="291"/>
        <v>93240</v>
      </c>
    </row>
    <row r="155" ht="16.5" spans="1:15">
      <c r="A155" s="78">
        <v>151</v>
      </c>
      <c r="B155" s="78">
        <f t="shared" ref="B155:B186" si="293">ROUND(B154+C155,0)</f>
        <v>302</v>
      </c>
      <c r="C155" s="86">
        <v>1.5</v>
      </c>
      <c r="D155" s="78">
        <f t="shared" ref="D155:D186" si="294">ROUND(B155/$B$4*$D$4,0)</f>
        <v>211</v>
      </c>
      <c r="E155" s="78">
        <f t="shared" ref="E155:E186" si="295">ROUND(B155/$B$4*$E$4,0)</f>
        <v>151</v>
      </c>
      <c r="F155" s="78">
        <f t="shared" ref="F155:F186" si="296">ROUND(B155/$B$4*$F$4,0)</f>
        <v>151</v>
      </c>
      <c r="G155" s="78">
        <f t="shared" ref="G155:G186" si="297">ROUND(B155/$B$4*$G$4,0)</f>
        <v>151</v>
      </c>
      <c r="H155" s="78">
        <f t="shared" ref="H155:H186" si="298">ROUND(B155/$B$4*$H$4,0)</f>
        <v>151</v>
      </c>
      <c r="I155" s="78">
        <f t="shared" ref="I155:I186" si="299">ROUND(B155*($B$4+$D$4+$E$4+$F$4+$G$4+$H$4)/$B$2*$I$2*$I$4,0)</f>
        <v>521</v>
      </c>
      <c r="J155" s="78">
        <f t="shared" ref="J155:J186" si="300">ROUND(I155/$I$4*$J$4,0)</f>
        <v>223</v>
      </c>
      <c r="K155" s="78">
        <f t="shared" ref="K155:K186" si="301">ROUND(B155*($B$4+$D$4+$E$4+$F$4+$G$4+$H$4)/$B$2*$K$2*$K$4,0)</f>
        <v>447</v>
      </c>
      <c r="L155" s="78">
        <f t="shared" ref="L155:L186" si="302">ROUND(K155/$K$4*$L$4,0)</f>
        <v>298</v>
      </c>
      <c r="M155" s="78">
        <f t="shared" ref="M155:M186" si="303">ROUND(B155*($B$4+$D$4+$E$4+$F$4+$G$4+$H$4)/$B$2*$M$2,0)</f>
        <v>22348</v>
      </c>
      <c r="O155" s="87">
        <v>151</v>
      </c>
    </row>
    <row r="156" ht="16.5" spans="1:15">
      <c r="A156" s="78">
        <v>152</v>
      </c>
      <c r="B156" s="78">
        <f t="shared" si="293"/>
        <v>304</v>
      </c>
      <c r="C156" s="86">
        <v>1.5</v>
      </c>
      <c r="D156" s="78">
        <f t="shared" si="294"/>
        <v>213</v>
      </c>
      <c r="E156" s="78">
        <f t="shared" si="295"/>
        <v>152</v>
      </c>
      <c r="F156" s="78">
        <f t="shared" si="296"/>
        <v>152</v>
      </c>
      <c r="G156" s="78">
        <f t="shared" si="297"/>
        <v>152</v>
      </c>
      <c r="H156" s="78">
        <f t="shared" si="298"/>
        <v>152</v>
      </c>
      <c r="I156" s="78">
        <f t="shared" si="299"/>
        <v>525</v>
      </c>
      <c r="J156" s="78">
        <f t="shared" si="300"/>
        <v>225</v>
      </c>
      <c r="K156" s="78">
        <f t="shared" si="301"/>
        <v>450</v>
      </c>
      <c r="L156" s="78">
        <f t="shared" si="302"/>
        <v>300</v>
      </c>
      <c r="M156" s="78">
        <f t="shared" si="303"/>
        <v>22496</v>
      </c>
      <c r="O156" s="87">
        <v>152</v>
      </c>
    </row>
    <row r="157" ht="16.5" spans="1:15">
      <c r="A157" s="78">
        <v>153</v>
      </c>
      <c r="B157" s="78">
        <f t="shared" si="293"/>
        <v>306</v>
      </c>
      <c r="C157" s="86">
        <v>1.5</v>
      </c>
      <c r="D157" s="78">
        <f t="shared" si="294"/>
        <v>214</v>
      </c>
      <c r="E157" s="78">
        <f t="shared" si="295"/>
        <v>153</v>
      </c>
      <c r="F157" s="78">
        <f t="shared" si="296"/>
        <v>153</v>
      </c>
      <c r="G157" s="78">
        <f t="shared" si="297"/>
        <v>153</v>
      </c>
      <c r="H157" s="78">
        <f t="shared" si="298"/>
        <v>153</v>
      </c>
      <c r="I157" s="78">
        <f t="shared" si="299"/>
        <v>528</v>
      </c>
      <c r="J157" s="78">
        <f t="shared" si="300"/>
        <v>226</v>
      </c>
      <c r="K157" s="78">
        <f t="shared" si="301"/>
        <v>453</v>
      </c>
      <c r="L157" s="78">
        <f t="shared" si="302"/>
        <v>302</v>
      </c>
      <c r="M157" s="78">
        <f t="shared" si="303"/>
        <v>22644</v>
      </c>
      <c r="O157" s="87">
        <v>153</v>
      </c>
    </row>
    <row r="158" ht="16.5" spans="1:15">
      <c r="A158" s="78">
        <v>154</v>
      </c>
      <c r="B158" s="78">
        <f t="shared" si="293"/>
        <v>308</v>
      </c>
      <c r="C158" s="86">
        <v>1.5</v>
      </c>
      <c r="D158" s="78">
        <f t="shared" si="294"/>
        <v>216</v>
      </c>
      <c r="E158" s="78">
        <f t="shared" si="295"/>
        <v>154</v>
      </c>
      <c r="F158" s="78">
        <f t="shared" si="296"/>
        <v>154</v>
      </c>
      <c r="G158" s="78">
        <f t="shared" si="297"/>
        <v>154</v>
      </c>
      <c r="H158" s="78">
        <f t="shared" si="298"/>
        <v>154</v>
      </c>
      <c r="I158" s="78">
        <f t="shared" si="299"/>
        <v>532</v>
      </c>
      <c r="J158" s="78">
        <f t="shared" si="300"/>
        <v>228</v>
      </c>
      <c r="K158" s="78">
        <f t="shared" si="301"/>
        <v>456</v>
      </c>
      <c r="L158" s="78">
        <f t="shared" si="302"/>
        <v>304</v>
      </c>
      <c r="M158" s="78">
        <f t="shared" si="303"/>
        <v>22792</v>
      </c>
      <c r="O158" s="87">
        <v>154</v>
      </c>
    </row>
    <row r="159" ht="16.5" spans="1:15">
      <c r="A159" s="78">
        <v>155</v>
      </c>
      <c r="B159" s="78">
        <f t="shared" si="293"/>
        <v>310</v>
      </c>
      <c r="C159" s="86">
        <v>1.5</v>
      </c>
      <c r="D159" s="78">
        <f t="shared" si="294"/>
        <v>217</v>
      </c>
      <c r="E159" s="78">
        <f t="shared" si="295"/>
        <v>155</v>
      </c>
      <c r="F159" s="78">
        <f t="shared" si="296"/>
        <v>155</v>
      </c>
      <c r="G159" s="78">
        <f t="shared" si="297"/>
        <v>155</v>
      </c>
      <c r="H159" s="78">
        <f t="shared" si="298"/>
        <v>155</v>
      </c>
      <c r="I159" s="78">
        <f t="shared" si="299"/>
        <v>535</v>
      </c>
      <c r="J159" s="78">
        <f t="shared" si="300"/>
        <v>229</v>
      </c>
      <c r="K159" s="78">
        <f t="shared" si="301"/>
        <v>459</v>
      </c>
      <c r="L159" s="78">
        <f t="shared" si="302"/>
        <v>306</v>
      </c>
      <c r="M159" s="78">
        <f t="shared" si="303"/>
        <v>22940</v>
      </c>
      <c r="O159" s="87">
        <v>155</v>
      </c>
    </row>
    <row r="160" ht="16.5" spans="1:15">
      <c r="A160" s="78">
        <v>156</v>
      </c>
      <c r="B160" s="78">
        <f t="shared" si="293"/>
        <v>312</v>
      </c>
      <c r="C160" s="86">
        <v>1.5</v>
      </c>
      <c r="D160" s="78">
        <f t="shared" si="294"/>
        <v>218</v>
      </c>
      <c r="E160" s="78">
        <f t="shared" si="295"/>
        <v>156</v>
      </c>
      <c r="F160" s="78">
        <f t="shared" si="296"/>
        <v>156</v>
      </c>
      <c r="G160" s="78">
        <f t="shared" si="297"/>
        <v>156</v>
      </c>
      <c r="H160" s="78">
        <f t="shared" si="298"/>
        <v>156</v>
      </c>
      <c r="I160" s="78">
        <f t="shared" si="299"/>
        <v>539</v>
      </c>
      <c r="J160" s="78">
        <f t="shared" si="300"/>
        <v>231</v>
      </c>
      <c r="K160" s="78">
        <f t="shared" si="301"/>
        <v>462</v>
      </c>
      <c r="L160" s="78">
        <f t="shared" si="302"/>
        <v>308</v>
      </c>
      <c r="M160" s="78">
        <f t="shared" si="303"/>
        <v>23088</v>
      </c>
      <c r="O160" s="87">
        <v>156</v>
      </c>
    </row>
    <row r="161" ht="16.5" spans="1:15">
      <c r="A161" s="78">
        <v>157</v>
      </c>
      <c r="B161" s="78">
        <f t="shared" si="293"/>
        <v>314</v>
      </c>
      <c r="C161" s="86">
        <v>1.5</v>
      </c>
      <c r="D161" s="78">
        <f t="shared" si="294"/>
        <v>220</v>
      </c>
      <c r="E161" s="78">
        <f t="shared" si="295"/>
        <v>157</v>
      </c>
      <c r="F161" s="78">
        <f t="shared" si="296"/>
        <v>157</v>
      </c>
      <c r="G161" s="78">
        <f t="shared" si="297"/>
        <v>157</v>
      </c>
      <c r="H161" s="78">
        <f t="shared" si="298"/>
        <v>157</v>
      </c>
      <c r="I161" s="78">
        <f t="shared" si="299"/>
        <v>542</v>
      </c>
      <c r="J161" s="78">
        <f t="shared" si="300"/>
        <v>232</v>
      </c>
      <c r="K161" s="78">
        <f t="shared" si="301"/>
        <v>465</v>
      </c>
      <c r="L161" s="78">
        <f t="shared" si="302"/>
        <v>310</v>
      </c>
      <c r="M161" s="78">
        <f t="shared" si="303"/>
        <v>23236</v>
      </c>
      <c r="O161" s="87">
        <v>157</v>
      </c>
    </row>
    <row r="162" ht="16.5" spans="1:15">
      <c r="A162" s="78">
        <v>158</v>
      </c>
      <c r="B162" s="78">
        <f t="shared" si="293"/>
        <v>316</v>
      </c>
      <c r="C162" s="86">
        <v>1.5</v>
      </c>
      <c r="D162" s="78">
        <f t="shared" si="294"/>
        <v>221</v>
      </c>
      <c r="E162" s="78">
        <f t="shared" si="295"/>
        <v>158</v>
      </c>
      <c r="F162" s="78">
        <f t="shared" si="296"/>
        <v>158</v>
      </c>
      <c r="G162" s="78">
        <f t="shared" si="297"/>
        <v>158</v>
      </c>
      <c r="H162" s="78">
        <f t="shared" si="298"/>
        <v>158</v>
      </c>
      <c r="I162" s="78">
        <f t="shared" si="299"/>
        <v>546</v>
      </c>
      <c r="J162" s="78">
        <f t="shared" si="300"/>
        <v>234</v>
      </c>
      <c r="K162" s="78">
        <f t="shared" si="301"/>
        <v>468</v>
      </c>
      <c r="L162" s="78">
        <f t="shared" si="302"/>
        <v>312</v>
      </c>
      <c r="M162" s="78">
        <f t="shared" si="303"/>
        <v>23384</v>
      </c>
      <c r="O162" s="87">
        <v>158</v>
      </c>
    </row>
    <row r="163" ht="16.5" spans="1:15">
      <c r="A163" s="78">
        <v>159</v>
      </c>
      <c r="B163" s="78">
        <f t="shared" si="293"/>
        <v>318</v>
      </c>
      <c r="C163" s="86">
        <v>1.5</v>
      </c>
      <c r="D163" s="78">
        <f t="shared" si="294"/>
        <v>223</v>
      </c>
      <c r="E163" s="78">
        <f t="shared" si="295"/>
        <v>159</v>
      </c>
      <c r="F163" s="78">
        <f t="shared" si="296"/>
        <v>159</v>
      </c>
      <c r="G163" s="78">
        <f t="shared" si="297"/>
        <v>159</v>
      </c>
      <c r="H163" s="78">
        <f t="shared" si="298"/>
        <v>159</v>
      </c>
      <c r="I163" s="78">
        <f t="shared" si="299"/>
        <v>549</v>
      </c>
      <c r="J163" s="78">
        <f t="shared" si="300"/>
        <v>235</v>
      </c>
      <c r="K163" s="78">
        <f t="shared" si="301"/>
        <v>471</v>
      </c>
      <c r="L163" s="78">
        <f t="shared" si="302"/>
        <v>314</v>
      </c>
      <c r="M163" s="78">
        <f t="shared" si="303"/>
        <v>23532</v>
      </c>
      <c r="O163" s="87">
        <v>159</v>
      </c>
    </row>
    <row r="164" ht="16.5" spans="1:15">
      <c r="A164" s="78">
        <v>160</v>
      </c>
      <c r="B164" s="78">
        <f t="shared" si="293"/>
        <v>320</v>
      </c>
      <c r="C164" s="86">
        <v>1.5</v>
      </c>
      <c r="D164" s="78">
        <f t="shared" si="294"/>
        <v>224</v>
      </c>
      <c r="E164" s="78">
        <f t="shared" si="295"/>
        <v>160</v>
      </c>
      <c r="F164" s="78">
        <f t="shared" si="296"/>
        <v>160</v>
      </c>
      <c r="G164" s="78">
        <f t="shared" si="297"/>
        <v>160</v>
      </c>
      <c r="H164" s="78">
        <f t="shared" si="298"/>
        <v>160</v>
      </c>
      <c r="I164" s="78">
        <f t="shared" si="299"/>
        <v>553</v>
      </c>
      <c r="J164" s="78">
        <f t="shared" si="300"/>
        <v>237</v>
      </c>
      <c r="K164" s="78">
        <f t="shared" si="301"/>
        <v>474</v>
      </c>
      <c r="L164" s="78">
        <f t="shared" si="302"/>
        <v>316</v>
      </c>
      <c r="M164" s="78">
        <f t="shared" si="303"/>
        <v>23680</v>
      </c>
      <c r="O164" s="87">
        <v>160</v>
      </c>
    </row>
    <row r="165" ht="16.5" spans="1:15">
      <c r="A165" s="78">
        <v>161</v>
      </c>
      <c r="B165" s="78">
        <f t="shared" si="293"/>
        <v>322</v>
      </c>
      <c r="C165" s="86">
        <v>1.5</v>
      </c>
      <c r="D165" s="78">
        <f t="shared" si="294"/>
        <v>225</v>
      </c>
      <c r="E165" s="78">
        <f t="shared" si="295"/>
        <v>161</v>
      </c>
      <c r="F165" s="78">
        <f t="shared" si="296"/>
        <v>161</v>
      </c>
      <c r="G165" s="78">
        <f t="shared" si="297"/>
        <v>161</v>
      </c>
      <c r="H165" s="78">
        <f t="shared" si="298"/>
        <v>161</v>
      </c>
      <c r="I165" s="78">
        <f t="shared" si="299"/>
        <v>556</v>
      </c>
      <c r="J165" s="78">
        <f t="shared" si="300"/>
        <v>238</v>
      </c>
      <c r="K165" s="78">
        <f t="shared" si="301"/>
        <v>477</v>
      </c>
      <c r="L165" s="78">
        <f t="shared" si="302"/>
        <v>318</v>
      </c>
      <c r="M165" s="78">
        <f t="shared" si="303"/>
        <v>23828</v>
      </c>
      <c r="O165" s="87">
        <v>161</v>
      </c>
    </row>
    <row r="166" ht="16.5" spans="1:15">
      <c r="A166" s="78">
        <v>162</v>
      </c>
      <c r="B166" s="78">
        <f t="shared" si="293"/>
        <v>324</v>
      </c>
      <c r="C166" s="86">
        <v>1.5</v>
      </c>
      <c r="D166" s="78">
        <f t="shared" si="294"/>
        <v>227</v>
      </c>
      <c r="E166" s="78">
        <f t="shared" si="295"/>
        <v>162</v>
      </c>
      <c r="F166" s="78">
        <f t="shared" si="296"/>
        <v>162</v>
      </c>
      <c r="G166" s="78">
        <f t="shared" si="297"/>
        <v>162</v>
      </c>
      <c r="H166" s="78">
        <f t="shared" si="298"/>
        <v>162</v>
      </c>
      <c r="I166" s="78">
        <f t="shared" si="299"/>
        <v>559</v>
      </c>
      <c r="J166" s="78">
        <f t="shared" si="300"/>
        <v>240</v>
      </c>
      <c r="K166" s="78">
        <f t="shared" si="301"/>
        <v>480</v>
      </c>
      <c r="L166" s="78">
        <f t="shared" si="302"/>
        <v>320</v>
      </c>
      <c r="M166" s="78">
        <f t="shared" si="303"/>
        <v>23976</v>
      </c>
      <c r="O166" s="87">
        <v>162</v>
      </c>
    </row>
    <row r="167" ht="16.5" spans="1:15">
      <c r="A167" s="78">
        <v>163</v>
      </c>
      <c r="B167" s="78">
        <f t="shared" si="293"/>
        <v>326</v>
      </c>
      <c r="C167" s="86">
        <v>1.5</v>
      </c>
      <c r="D167" s="78">
        <f t="shared" si="294"/>
        <v>228</v>
      </c>
      <c r="E167" s="78">
        <f t="shared" si="295"/>
        <v>163</v>
      </c>
      <c r="F167" s="78">
        <f t="shared" si="296"/>
        <v>163</v>
      </c>
      <c r="G167" s="78">
        <f t="shared" si="297"/>
        <v>163</v>
      </c>
      <c r="H167" s="78">
        <f t="shared" si="298"/>
        <v>163</v>
      </c>
      <c r="I167" s="78">
        <f t="shared" si="299"/>
        <v>563</v>
      </c>
      <c r="J167" s="78">
        <f t="shared" si="300"/>
        <v>241</v>
      </c>
      <c r="K167" s="78">
        <f t="shared" si="301"/>
        <v>482</v>
      </c>
      <c r="L167" s="78">
        <f t="shared" si="302"/>
        <v>321</v>
      </c>
      <c r="M167" s="78">
        <f t="shared" si="303"/>
        <v>24124</v>
      </c>
      <c r="O167" s="87">
        <v>163</v>
      </c>
    </row>
    <row r="168" ht="16.5" spans="1:15">
      <c r="A168" s="78">
        <v>164</v>
      </c>
      <c r="B168" s="78">
        <f t="shared" si="293"/>
        <v>328</v>
      </c>
      <c r="C168" s="86">
        <v>1.5</v>
      </c>
      <c r="D168" s="78">
        <f t="shared" si="294"/>
        <v>230</v>
      </c>
      <c r="E168" s="78">
        <f t="shared" si="295"/>
        <v>164</v>
      </c>
      <c r="F168" s="78">
        <f t="shared" si="296"/>
        <v>164</v>
      </c>
      <c r="G168" s="78">
        <f t="shared" si="297"/>
        <v>164</v>
      </c>
      <c r="H168" s="78">
        <f t="shared" si="298"/>
        <v>164</v>
      </c>
      <c r="I168" s="78">
        <f t="shared" si="299"/>
        <v>566</v>
      </c>
      <c r="J168" s="78">
        <f t="shared" si="300"/>
        <v>243</v>
      </c>
      <c r="K168" s="78">
        <f t="shared" si="301"/>
        <v>485</v>
      </c>
      <c r="L168" s="78">
        <f t="shared" si="302"/>
        <v>323</v>
      </c>
      <c r="M168" s="78">
        <f t="shared" si="303"/>
        <v>24272</v>
      </c>
      <c r="O168" s="87">
        <v>164</v>
      </c>
    </row>
    <row r="169" ht="16.5" spans="1:15">
      <c r="A169" s="78">
        <v>165</v>
      </c>
      <c r="B169" s="78">
        <f t="shared" si="293"/>
        <v>330</v>
      </c>
      <c r="C169" s="86">
        <v>1.5</v>
      </c>
      <c r="D169" s="78">
        <f t="shared" si="294"/>
        <v>231</v>
      </c>
      <c r="E169" s="78">
        <f t="shared" si="295"/>
        <v>165</v>
      </c>
      <c r="F169" s="78">
        <f t="shared" si="296"/>
        <v>165</v>
      </c>
      <c r="G169" s="78">
        <f t="shared" si="297"/>
        <v>165</v>
      </c>
      <c r="H169" s="78">
        <f t="shared" si="298"/>
        <v>165</v>
      </c>
      <c r="I169" s="78">
        <f t="shared" si="299"/>
        <v>570</v>
      </c>
      <c r="J169" s="78">
        <f t="shared" si="300"/>
        <v>244</v>
      </c>
      <c r="K169" s="78">
        <f t="shared" si="301"/>
        <v>488</v>
      </c>
      <c r="L169" s="78">
        <f t="shared" si="302"/>
        <v>325</v>
      </c>
      <c r="M169" s="78">
        <f t="shared" si="303"/>
        <v>24420</v>
      </c>
      <c r="O169" s="87">
        <v>165</v>
      </c>
    </row>
    <row r="170" ht="16.5" spans="1:15">
      <c r="A170" s="78">
        <v>166</v>
      </c>
      <c r="B170" s="78">
        <f t="shared" si="293"/>
        <v>332</v>
      </c>
      <c r="C170" s="86">
        <v>1.5</v>
      </c>
      <c r="D170" s="78">
        <f t="shared" si="294"/>
        <v>232</v>
      </c>
      <c r="E170" s="78">
        <f t="shared" si="295"/>
        <v>166</v>
      </c>
      <c r="F170" s="78">
        <f t="shared" si="296"/>
        <v>166</v>
      </c>
      <c r="G170" s="78">
        <f t="shared" si="297"/>
        <v>166</v>
      </c>
      <c r="H170" s="78">
        <f t="shared" si="298"/>
        <v>166</v>
      </c>
      <c r="I170" s="78">
        <f t="shared" si="299"/>
        <v>573</v>
      </c>
      <c r="J170" s="78">
        <f t="shared" si="300"/>
        <v>246</v>
      </c>
      <c r="K170" s="78">
        <f t="shared" si="301"/>
        <v>491</v>
      </c>
      <c r="L170" s="78">
        <f t="shared" si="302"/>
        <v>327</v>
      </c>
      <c r="M170" s="78">
        <f t="shared" si="303"/>
        <v>24568</v>
      </c>
      <c r="O170" s="87">
        <v>166</v>
      </c>
    </row>
    <row r="171" ht="16.5" spans="1:15">
      <c r="A171" s="78">
        <v>167</v>
      </c>
      <c r="B171" s="78">
        <f t="shared" si="293"/>
        <v>334</v>
      </c>
      <c r="C171" s="86">
        <v>1.5</v>
      </c>
      <c r="D171" s="78">
        <f t="shared" si="294"/>
        <v>234</v>
      </c>
      <c r="E171" s="78">
        <f t="shared" si="295"/>
        <v>167</v>
      </c>
      <c r="F171" s="78">
        <f t="shared" si="296"/>
        <v>167</v>
      </c>
      <c r="G171" s="78">
        <f t="shared" si="297"/>
        <v>167</v>
      </c>
      <c r="H171" s="78">
        <f t="shared" si="298"/>
        <v>167</v>
      </c>
      <c r="I171" s="78">
        <f t="shared" si="299"/>
        <v>577</v>
      </c>
      <c r="J171" s="78">
        <f t="shared" si="300"/>
        <v>247</v>
      </c>
      <c r="K171" s="78">
        <f t="shared" si="301"/>
        <v>494</v>
      </c>
      <c r="L171" s="78">
        <f t="shared" si="302"/>
        <v>329</v>
      </c>
      <c r="M171" s="78">
        <f t="shared" si="303"/>
        <v>24716</v>
      </c>
      <c r="O171" s="87">
        <v>167</v>
      </c>
    </row>
    <row r="172" ht="16.5" spans="1:15">
      <c r="A172" s="78">
        <v>168</v>
      </c>
      <c r="B172" s="78">
        <f t="shared" si="293"/>
        <v>336</v>
      </c>
      <c r="C172" s="86">
        <v>1.5</v>
      </c>
      <c r="D172" s="78">
        <f t="shared" si="294"/>
        <v>235</v>
      </c>
      <c r="E172" s="78">
        <f t="shared" si="295"/>
        <v>168</v>
      </c>
      <c r="F172" s="78">
        <f t="shared" si="296"/>
        <v>168</v>
      </c>
      <c r="G172" s="78">
        <f t="shared" si="297"/>
        <v>168</v>
      </c>
      <c r="H172" s="78">
        <f t="shared" si="298"/>
        <v>168</v>
      </c>
      <c r="I172" s="78">
        <f t="shared" si="299"/>
        <v>580</v>
      </c>
      <c r="J172" s="78">
        <f t="shared" si="300"/>
        <v>249</v>
      </c>
      <c r="K172" s="78">
        <f t="shared" si="301"/>
        <v>497</v>
      </c>
      <c r="L172" s="78">
        <f t="shared" si="302"/>
        <v>331</v>
      </c>
      <c r="M172" s="78">
        <f t="shared" si="303"/>
        <v>24864</v>
      </c>
      <c r="O172" s="87">
        <v>168</v>
      </c>
    </row>
    <row r="173" ht="16.5" spans="1:15">
      <c r="A173" s="78">
        <v>169</v>
      </c>
      <c r="B173" s="78">
        <f t="shared" si="293"/>
        <v>338</v>
      </c>
      <c r="C173" s="86">
        <v>1.5</v>
      </c>
      <c r="D173" s="78">
        <f t="shared" si="294"/>
        <v>237</v>
      </c>
      <c r="E173" s="78">
        <f t="shared" si="295"/>
        <v>169</v>
      </c>
      <c r="F173" s="78">
        <f t="shared" si="296"/>
        <v>169</v>
      </c>
      <c r="G173" s="78">
        <f t="shared" si="297"/>
        <v>169</v>
      </c>
      <c r="H173" s="78">
        <f t="shared" si="298"/>
        <v>169</v>
      </c>
      <c r="I173" s="78">
        <f t="shared" si="299"/>
        <v>584</v>
      </c>
      <c r="J173" s="78">
        <f t="shared" si="300"/>
        <v>250</v>
      </c>
      <c r="K173" s="78">
        <f t="shared" si="301"/>
        <v>500</v>
      </c>
      <c r="L173" s="78">
        <f t="shared" si="302"/>
        <v>333</v>
      </c>
      <c r="M173" s="78">
        <f t="shared" si="303"/>
        <v>25012</v>
      </c>
      <c r="O173" s="87">
        <v>169</v>
      </c>
    </row>
    <row r="174" ht="16.5" spans="1:15">
      <c r="A174" s="78">
        <v>170</v>
      </c>
      <c r="B174" s="78">
        <f t="shared" si="293"/>
        <v>340</v>
      </c>
      <c r="C174" s="86">
        <v>1.5</v>
      </c>
      <c r="D174" s="78">
        <f t="shared" si="294"/>
        <v>238</v>
      </c>
      <c r="E174" s="78">
        <f t="shared" si="295"/>
        <v>170</v>
      </c>
      <c r="F174" s="78">
        <f t="shared" si="296"/>
        <v>170</v>
      </c>
      <c r="G174" s="78">
        <f t="shared" si="297"/>
        <v>170</v>
      </c>
      <c r="H174" s="78">
        <f t="shared" si="298"/>
        <v>170</v>
      </c>
      <c r="I174" s="78">
        <f t="shared" si="299"/>
        <v>587</v>
      </c>
      <c r="J174" s="78">
        <f t="shared" si="300"/>
        <v>252</v>
      </c>
      <c r="K174" s="78">
        <f t="shared" si="301"/>
        <v>503</v>
      </c>
      <c r="L174" s="78">
        <f t="shared" si="302"/>
        <v>335</v>
      </c>
      <c r="M174" s="78">
        <f t="shared" si="303"/>
        <v>25160</v>
      </c>
      <c r="O174" s="87">
        <v>170</v>
      </c>
    </row>
    <row r="175" ht="16.5" spans="1:15">
      <c r="A175" s="78">
        <v>171</v>
      </c>
      <c r="B175" s="78">
        <f t="shared" si="293"/>
        <v>342</v>
      </c>
      <c r="C175" s="86">
        <v>1.5</v>
      </c>
      <c r="D175" s="78">
        <f t="shared" si="294"/>
        <v>239</v>
      </c>
      <c r="E175" s="78">
        <f t="shared" si="295"/>
        <v>171</v>
      </c>
      <c r="F175" s="78">
        <f t="shared" si="296"/>
        <v>171</v>
      </c>
      <c r="G175" s="78">
        <f t="shared" si="297"/>
        <v>171</v>
      </c>
      <c r="H175" s="78">
        <f t="shared" si="298"/>
        <v>171</v>
      </c>
      <c r="I175" s="78">
        <f t="shared" si="299"/>
        <v>591</v>
      </c>
      <c r="J175" s="78">
        <f t="shared" si="300"/>
        <v>253</v>
      </c>
      <c r="K175" s="78">
        <f t="shared" si="301"/>
        <v>506</v>
      </c>
      <c r="L175" s="78">
        <f t="shared" si="302"/>
        <v>337</v>
      </c>
      <c r="M175" s="78">
        <f t="shared" si="303"/>
        <v>25308</v>
      </c>
      <c r="O175" s="87">
        <v>171</v>
      </c>
    </row>
    <row r="176" ht="16.5" spans="1:15">
      <c r="A176" s="78">
        <v>172</v>
      </c>
      <c r="B176" s="78">
        <f t="shared" si="293"/>
        <v>344</v>
      </c>
      <c r="C176" s="86">
        <v>1.5</v>
      </c>
      <c r="D176" s="78">
        <f t="shared" si="294"/>
        <v>241</v>
      </c>
      <c r="E176" s="78">
        <f t="shared" si="295"/>
        <v>172</v>
      </c>
      <c r="F176" s="78">
        <f t="shared" si="296"/>
        <v>172</v>
      </c>
      <c r="G176" s="78">
        <f t="shared" si="297"/>
        <v>172</v>
      </c>
      <c r="H176" s="78">
        <f t="shared" si="298"/>
        <v>172</v>
      </c>
      <c r="I176" s="78">
        <f t="shared" si="299"/>
        <v>594</v>
      </c>
      <c r="J176" s="78">
        <f t="shared" si="300"/>
        <v>255</v>
      </c>
      <c r="K176" s="78">
        <f t="shared" si="301"/>
        <v>509</v>
      </c>
      <c r="L176" s="78">
        <f t="shared" si="302"/>
        <v>339</v>
      </c>
      <c r="M176" s="78">
        <f t="shared" si="303"/>
        <v>25456</v>
      </c>
      <c r="O176" s="87">
        <v>172</v>
      </c>
    </row>
    <row r="177" ht="16.5" spans="1:15">
      <c r="A177" s="78">
        <v>173</v>
      </c>
      <c r="B177" s="78">
        <f t="shared" si="293"/>
        <v>346</v>
      </c>
      <c r="C177" s="86">
        <v>1.5</v>
      </c>
      <c r="D177" s="78">
        <f t="shared" si="294"/>
        <v>242</v>
      </c>
      <c r="E177" s="78">
        <f t="shared" si="295"/>
        <v>173</v>
      </c>
      <c r="F177" s="78">
        <f t="shared" si="296"/>
        <v>173</v>
      </c>
      <c r="G177" s="78">
        <f t="shared" si="297"/>
        <v>173</v>
      </c>
      <c r="H177" s="78">
        <f t="shared" si="298"/>
        <v>173</v>
      </c>
      <c r="I177" s="78">
        <f t="shared" si="299"/>
        <v>597</v>
      </c>
      <c r="J177" s="78">
        <f t="shared" si="300"/>
        <v>256</v>
      </c>
      <c r="K177" s="78">
        <f t="shared" si="301"/>
        <v>512</v>
      </c>
      <c r="L177" s="78">
        <f t="shared" si="302"/>
        <v>341</v>
      </c>
      <c r="M177" s="78">
        <f t="shared" si="303"/>
        <v>25604</v>
      </c>
      <c r="O177" s="87">
        <v>173</v>
      </c>
    </row>
    <row r="178" ht="16.5" spans="1:15">
      <c r="A178" s="78">
        <v>174</v>
      </c>
      <c r="B178" s="78">
        <f t="shared" si="293"/>
        <v>348</v>
      </c>
      <c r="C178" s="86">
        <v>1.5</v>
      </c>
      <c r="D178" s="78">
        <f t="shared" si="294"/>
        <v>244</v>
      </c>
      <c r="E178" s="78">
        <f t="shared" si="295"/>
        <v>174</v>
      </c>
      <c r="F178" s="78">
        <f t="shared" si="296"/>
        <v>174</v>
      </c>
      <c r="G178" s="78">
        <f t="shared" si="297"/>
        <v>174</v>
      </c>
      <c r="H178" s="78">
        <f t="shared" si="298"/>
        <v>174</v>
      </c>
      <c r="I178" s="78">
        <f t="shared" si="299"/>
        <v>601</v>
      </c>
      <c r="J178" s="78">
        <f t="shared" si="300"/>
        <v>258</v>
      </c>
      <c r="K178" s="78">
        <f t="shared" si="301"/>
        <v>515</v>
      </c>
      <c r="L178" s="78">
        <f t="shared" si="302"/>
        <v>343</v>
      </c>
      <c r="M178" s="78">
        <f t="shared" si="303"/>
        <v>25752</v>
      </c>
      <c r="O178" s="87">
        <v>174</v>
      </c>
    </row>
    <row r="179" ht="16.5" spans="1:15">
      <c r="A179" s="78">
        <v>175</v>
      </c>
      <c r="B179" s="78">
        <f t="shared" si="293"/>
        <v>350</v>
      </c>
      <c r="C179" s="86">
        <v>1.5</v>
      </c>
      <c r="D179" s="78">
        <f t="shared" si="294"/>
        <v>245</v>
      </c>
      <c r="E179" s="78">
        <f t="shared" si="295"/>
        <v>175</v>
      </c>
      <c r="F179" s="78">
        <f t="shared" si="296"/>
        <v>175</v>
      </c>
      <c r="G179" s="78">
        <f t="shared" si="297"/>
        <v>175</v>
      </c>
      <c r="H179" s="78">
        <f t="shared" si="298"/>
        <v>175</v>
      </c>
      <c r="I179" s="78">
        <f t="shared" si="299"/>
        <v>604</v>
      </c>
      <c r="J179" s="78">
        <f t="shared" si="300"/>
        <v>259</v>
      </c>
      <c r="K179" s="78">
        <f t="shared" si="301"/>
        <v>518</v>
      </c>
      <c r="L179" s="78">
        <f t="shared" si="302"/>
        <v>345</v>
      </c>
      <c r="M179" s="78">
        <f t="shared" si="303"/>
        <v>25900</v>
      </c>
      <c r="O179" s="87">
        <v>175</v>
      </c>
    </row>
    <row r="180" ht="16.5" spans="1:15">
      <c r="A180" s="78">
        <v>176</v>
      </c>
      <c r="B180" s="78">
        <f t="shared" si="293"/>
        <v>352</v>
      </c>
      <c r="C180" s="86">
        <v>1.5</v>
      </c>
      <c r="D180" s="78">
        <f t="shared" si="294"/>
        <v>246</v>
      </c>
      <c r="E180" s="78">
        <f t="shared" si="295"/>
        <v>176</v>
      </c>
      <c r="F180" s="78">
        <f t="shared" si="296"/>
        <v>176</v>
      </c>
      <c r="G180" s="78">
        <f t="shared" si="297"/>
        <v>176</v>
      </c>
      <c r="H180" s="78">
        <f t="shared" si="298"/>
        <v>176</v>
      </c>
      <c r="I180" s="78">
        <f t="shared" si="299"/>
        <v>608</v>
      </c>
      <c r="J180" s="78">
        <f t="shared" si="300"/>
        <v>261</v>
      </c>
      <c r="K180" s="78">
        <f t="shared" si="301"/>
        <v>521</v>
      </c>
      <c r="L180" s="78">
        <f t="shared" si="302"/>
        <v>347</v>
      </c>
      <c r="M180" s="78">
        <f t="shared" si="303"/>
        <v>26048</v>
      </c>
      <c r="O180" s="87">
        <v>176</v>
      </c>
    </row>
    <row r="181" ht="16.5" spans="1:15">
      <c r="A181" s="78">
        <v>177</v>
      </c>
      <c r="B181" s="78">
        <f t="shared" si="293"/>
        <v>354</v>
      </c>
      <c r="C181" s="86">
        <v>1.5</v>
      </c>
      <c r="D181" s="78">
        <f t="shared" si="294"/>
        <v>248</v>
      </c>
      <c r="E181" s="78">
        <f t="shared" si="295"/>
        <v>177</v>
      </c>
      <c r="F181" s="78">
        <f t="shared" si="296"/>
        <v>177</v>
      </c>
      <c r="G181" s="78">
        <f t="shared" si="297"/>
        <v>177</v>
      </c>
      <c r="H181" s="78">
        <f t="shared" si="298"/>
        <v>177</v>
      </c>
      <c r="I181" s="78">
        <f t="shared" si="299"/>
        <v>611</v>
      </c>
      <c r="J181" s="78">
        <f t="shared" si="300"/>
        <v>262</v>
      </c>
      <c r="K181" s="78">
        <f t="shared" si="301"/>
        <v>524</v>
      </c>
      <c r="L181" s="78">
        <f t="shared" si="302"/>
        <v>349</v>
      </c>
      <c r="M181" s="78">
        <f t="shared" si="303"/>
        <v>26196</v>
      </c>
      <c r="O181" s="87">
        <v>177</v>
      </c>
    </row>
    <row r="182" ht="16.5" spans="1:15">
      <c r="A182" s="78">
        <v>178</v>
      </c>
      <c r="B182" s="78">
        <f t="shared" si="293"/>
        <v>356</v>
      </c>
      <c r="C182" s="86">
        <v>1.5</v>
      </c>
      <c r="D182" s="78">
        <f t="shared" si="294"/>
        <v>249</v>
      </c>
      <c r="E182" s="78">
        <f t="shared" si="295"/>
        <v>178</v>
      </c>
      <c r="F182" s="78">
        <f t="shared" si="296"/>
        <v>178</v>
      </c>
      <c r="G182" s="78">
        <f t="shared" si="297"/>
        <v>178</v>
      </c>
      <c r="H182" s="78">
        <f t="shared" si="298"/>
        <v>178</v>
      </c>
      <c r="I182" s="78">
        <f t="shared" si="299"/>
        <v>615</v>
      </c>
      <c r="J182" s="78">
        <f t="shared" si="300"/>
        <v>264</v>
      </c>
      <c r="K182" s="78">
        <f t="shared" si="301"/>
        <v>527</v>
      </c>
      <c r="L182" s="78">
        <f t="shared" si="302"/>
        <v>351</v>
      </c>
      <c r="M182" s="78">
        <f t="shared" si="303"/>
        <v>26344</v>
      </c>
      <c r="O182" s="87">
        <v>178</v>
      </c>
    </row>
    <row r="183" ht="16.5" spans="1:15">
      <c r="A183" s="78">
        <v>179</v>
      </c>
      <c r="B183" s="78">
        <f t="shared" si="293"/>
        <v>358</v>
      </c>
      <c r="C183" s="86">
        <v>1.5</v>
      </c>
      <c r="D183" s="78">
        <f t="shared" si="294"/>
        <v>251</v>
      </c>
      <c r="E183" s="78">
        <f t="shared" si="295"/>
        <v>179</v>
      </c>
      <c r="F183" s="78">
        <f t="shared" si="296"/>
        <v>179</v>
      </c>
      <c r="G183" s="78">
        <f t="shared" si="297"/>
        <v>179</v>
      </c>
      <c r="H183" s="78">
        <f t="shared" si="298"/>
        <v>179</v>
      </c>
      <c r="I183" s="78">
        <f t="shared" si="299"/>
        <v>618</v>
      </c>
      <c r="J183" s="78">
        <f t="shared" si="300"/>
        <v>265</v>
      </c>
      <c r="K183" s="78">
        <f t="shared" si="301"/>
        <v>530</v>
      </c>
      <c r="L183" s="78">
        <f t="shared" si="302"/>
        <v>353</v>
      </c>
      <c r="M183" s="78">
        <f t="shared" si="303"/>
        <v>26492</v>
      </c>
      <c r="O183" s="87">
        <v>179</v>
      </c>
    </row>
    <row r="184" ht="16.5" spans="1:15">
      <c r="A184" s="78">
        <v>180</v>
      </c>
      <c r="B184" s="78">
        <f t="shared" si="293"/>
        <v>360</v>
      </c>
      <c r="C184" s="86">
        <v>1.5</v>
      </c>
      <c r="D184" s="78">
        <f t="shared" si="294"/>
        <v>252</v>
      </c>
      <c r="E184" s="78">
        <f t="shared" si="295"/>
        <v>180</v>
      </c>
      <c r="F184" s="78">
        <f t="shared" si="296"/>
        <v>180</v>
      </c>
      <c r="G184" s="78">
        <f t="shared" si="297"/>
        <v>180</v>
      </c>
      <c r="H184" s="78">
        <f t="shared" si="298"/>
        <v>180</v>
      </c>
      <c r="I184" s="78">
        <f t="shared" si="299"/>
        <v>622</v>
      </c>
      <c r="J184" s="78">
        <f t="shared" si="300"/>
        <v>267</v>
      </c>
      <c r="K184" s="78">
        <f t="shared" si="301"/>
        <v>533</v>
      </c>
      <c r="L184" s="78">
        <f t="shared" si="302"/>
        <v>355</v>
      </c>
      <c r="M184" s="78">
        <f t="shared" si="303"/>
        <v>26640</v>
      </c>
      <c r="O184" s="87">
        <v>180</v>
      </c>
    </row>
    <row r="185" ht="16.5" spans="1:15">
      <c r="A185" s="78">
        <v>181</v>
      </c>
      <c r="B185" s="78">
        <f t="shared" si="293"/>
        <v>362</v>
      </c>
      <c r="C185" s="86">
        <v>1.5</v>
      </c>
      <c r="D185" s="78">
        <f t="shared" si="294"/>
        <v>253</v>
      </c>
      <c r="E185" s="78">
        <f t="shared" si="295"/>
        <v>181</v>
      </c>
      <c r="F185" s="78">
        <f t="shared" si="296"/>
        <v>181</v>
      </c>
      <c r="G185" s="78">
        <f t="shared" si="297"/>
        <v>181</v>
      </c>
      <c r="H185" s="78">
        <f t="shared" si="298"/>
        <v>181</v>
      </c>
      <c r="I185" s="78">
        <f t="shared" si="299"/>
        <v>625</v>
      </c>
      <c r="J185" s="78">
        <f t="shared" si="300"/>
        <v>268</v>
      </c>
      <c r="K185" s="78">
        <f t="shared" si="301"/>
        <v>536</v>
      </c>
      <c r="L185" s="78">
        <f t="shared" si="302"/>
        <v>357</v>
      </c>
      <c r="M185" s="78">
        <f t="shared" si="303"/>
        <v>26788</v>
      </c>
      <c r="O185" s="87">
        <v>181</v>
      </c>
    </row>
    <row r="186" ht="16.5" spans="1:15">
      <c r="A186" s="78">
        <v>182</v>
      </c>
      <c r="B186" s="78">
        <f t="shared" si="293"/>
        <v>364</v>
      </c>
      <c r="C186" s="86">
        <v>1.5</v>
      </c>
      <c r="D186" s="78">
        <f t="shared" si="294"/>
        <v>255</v>
      </c>
      <c r="E186" s="78">
        <f t="shared" si="295"/>
        <v>182</v>
      </c>
      <c r="F186" s="78">
        <f t="shared" si="296"/>
        <v>182</v>
      </c>
      <c r="G186" s="78">
        <f t="shared" si="297"/>
        <v>182</v>
      </c>
      <c r="H186" s="78">
        <f t="shared" si="298"/>
        <v>182</v>
      </c>
      <c r="I186" s="78">
        <f t="shared" si="299"/>
        <v>629</v>
      </c>
      <c r="J186" s="78">
        <f t="shared" si="300"/>
        <v>270</v>
      </c>
      <c r="K186" s="78">
        <f t="shared" si="301"/>
        <v>539</v>
      </c>
      <c r="L186" s="78">
        <f t="shared" si="302"/>
        <v>359</v>
      </c>
      <c r="M186" s="78">
        <f t="shared" si="303"/>
        <v>26936</v>
      </c>
      <c r="O186" s="87">
        <v>182</v>
      </c>
    </row>
    <row r="187" ht="16.5" spans="1:15">
      <c r="A187" s="78">
        <v>183</v>
      </c>
      <c r="B187" s="78">
        <f t="shared" ref="B187:B218" si="304">ROUND(B186+C187,0)</f>
        <v>366</v>
      </c>
      <c r="C187" s="86">
        <v>1.5</v>
      </c>
      <c r="D187" s="78">
        <f t="shared" ref="D187:D218" si="305">ROUND(B187/$B$4*$D$4,0)</f>
        <v>256</v>
      </c>
      <c r="E187" s="78">
        <f t="shared" ref="E187:E218" si="306">ROUND(B187/$B$4*$E$4,0)</f>
        <v>183</v>
      </c>
      <c r="F187" s="78">
        <f t="shared" ref="F187:F218" si="307">ROUND(B187/$B$4*$F$4,0)</f>
        <v>183</v>
      </c>
      <c r="G187" s="78">
        <f t="shared" ref="G187:G218" si="308">ROUND(B187/$B$4*$G$4,0)</f>
        <v>183</v>
      </c>
      <c r="H187" s="78">
        <f t="shared" ref="H187:H218" si="309">ROUND(B187/$B$4*$H$4,0)</f>
        <v>183</v>
      </c>
      <c r="I187" s="78">
        <f t="shared" ref="I187:I218" si="310">ROUND(B187*($B$4+$D$4+$E$4+$F$4+$G$4+$H$4)/$B$2*$I$2*$I$4,0)</f>
        <v>632</v>
      </c>
      <c r="J187" s="78">
        <f t="shared" ref="J187:J218" si="311">ROUND(I187/$I$4*$J$4,0)</f>
        <v>271</v>
      </c>
      <c r="K187" s="78">
        <f t="shared" ref="K187:K218" si="312">ROUND(B187*($B$4+$D$4+$E$4+$F$4+$G$4+$H$4)/$B$2*$K$2*$K$4,0)</f>
        <v>542</v>
      </c>
      <c r="L187" s="78">
        <f t="shared" ref="L187:L218" si="313">ROUND(K187/$K$4*$L$4,0)</f>
        <v>361</v>
      </c>
      <c r="M187" s="78">
        <f t="shared" ref="M187:M218" si="314">ROUND(B187*($B$4+$D$4+$E$4+$F$4+$G$4+$H$4)/$B$2*$M$2,0)</f>
        <v>27084</v>
      </c>
      <c r="O187" s="87">
        <v>183</v>
      </c>
    </row>
    <row r="188" ht="16.5" spans="1:15">
      <c r="A188" s="78">
        <v>184</v>
      </c>
      <c r="B188" s="78">
        <f t="shared" si="304"/>
        <v>368</v>
      </c>
      <c r="C188" s="86">
        <v>1.5</v>
      </c>
      <c r="D188" s="78">
        <f t="shared" si="305"/>
        <v>258</v>
      </c>
      <c r="E188" s="78">
        <f t="shared" si="306"/>
        <v>184</v>
      </c>
      <c r="F188" s="78">
        <f t="shared" si="307"/>
        <v>184</v>
      </c>
      <c r="G188" s="78">
        <f t="shared" si="308"/>
        <v>184</v>
      </c>
      <c r="H188" s="78">
        <f t="shared" si="309"/>
        <v>184</v>
      </c>
      <c r="I188" s="78">
        <f t="shared" si="310"/>
        <v>635</v>
      </c>
      <c r="J188" s="78">
        <f t="shared" si="311"/>
        <v>272</v>
      </c>
      <c r="K188" s="78">
        <f t="shared" si="312"/>
        <v>545</v>
      </c>
      <c r="L188" s="78">
        <f t="shared" si="313"/>
        <v>363</v>
      </c>
      <c r="M188" s="78">
        <f t="shared" si="314"/>
        <v>27232</v>
      </c>
      <c r="O188" s="87">
        <v>184</v>
      </c>
    </row>
    <row r="189" ht="16.5" spans="1:15">
      <c r="A189" s="78">
        <v>185</v>
      </c>
      <c r="B189" s="78">
        <f t="shared" si="304"/>
        <v>370</v>
      </c>
      <c r="C189" s="86">
        <v>1.5</v>
      </c>
      <c r="D189" s="78">
        <f t="shared" si="305"/>
        <v>259</v>
      </c>
      <c r="E189" s="78">
        <f t="shared" si="306"/>
        <v>185</v>
      </c>
      <c r="F189" s="78">
        <f t="shared" si="307"/>
        <v>185</v>
      </c>
      <c r="G189" s="78">
        <f t="shared" si="308"/>
        <v>185</v>
      </c>
      <c r="H189" s="78">
        <f t="shared" si="309"/>
        <v>185</v>
      </c>
      <c r="I189" s="78">
        <f t="shared" si="310"/>
        <v>639</v>
      </c>
      <c r="J189" s="78">
        <f t="shared" si="311"/>
        <v>274</v>
      </c>
      <c r="K189" s="78">
        <f t="shared" si="312"/>
        <v>548</v>
      </c>
      <c r="L189" s="78">
        <f t="shared" si="313"/>
        <v>365</v>
      </c>
      <c r="M189" s="78">
        <f t="shared" si="314"/>
        <v>27380</v>
      </c>
      <c r="O189" s="87">
        <v>185</v>
      </c>
    </row>
    <row r="190" ht="16.5" spans="1:15">
      <c r="A190" s="78">
        <v>186</v>
      </c>
      <c r="B190" s="78">
        <f t="shared" si="304"/>
        <v>372</v>
      </c>
      <c r="C190" s="86">
        <v>1.5</v>
      </c>
      <c r="D190" s="78">
        <f t="shared" si="305"/>
        <v>260</v>
      </c>
      <c r="E190" s="78">
        <f t="shared" si="306"/>
        <v>186</v>
      </c>
      <c r="F190" s="78">
        <f t="shared" si="307"/>
        <v>186</v>
      </c>
      <c r="G190" s="78">
        <f t="shared" si="308"/>
        <v>186</v>
      </c>
      <c r="H190" s="78">
        <f t="shared" si="309"/>
        <v>186</v>
      </c>
      <c r="I190" s="78">
        <f t="shared" si="310"/>
        <v>642</v>
      </c>
      <c r="J190" s="78">
        <f t="shared" si="311"/>
        <v>275</v>
      </c>
      <c r="K190" s="78">
        <f t="shared" si="312"/>
        <v>551</v>
      </c>
      <c r="L190" s="78">
        <f t="shared" si="313"/>
        <v>367</v>
      </c>
      <c r="M190" s="78">
        <f t="shared" si="314"/>
        <v>27528</v>
      </c>
      <c r="O190" s="87">
        <v>186</v>
      </c>
    </row>
    <row r="191" ht="16.5" spans="1:15">
      <c r="A191" s="78">
        <v>187</v>
      </c>
      <c r="B191" s="78">
        <f t="shared" si="304"/>
        <v>374</v>
      </c>
      <c r="C191" s="86">
        <v>1.5</v>
      </c>
      <c r="D191" s="78">
        <f t="shared" si="305"/>
        <v>262</v>
      </c>
      <c r="E191" s="78">
        <f t="shared" si="306"/>
        <v>187</v>
      </c>
      <c r="F191" s="78">
        <f t="shared" si="307"/>
        <v>187</v>
      </c>
      <c r="G191" s="78">
        <f t="shared" si="308"/>
        <v>187</v>
      </c>
      <c r="H191" s="78">
        <f t="shared" si="309"/>
        <v>187</v>
      </c>
      <c r="I191" s="78">
        <f t="shared" si="310"/>
        <v>646</v>
      </c>
      <c r="J191" s="78">
        <f t="shared" si="311"/>
        <v>277</v>
      </c>
      <c r="K191" s="78">
        <f t="shared" si="312"/>
        <v>554</v>
      </c>
      <c r="L191" s="78">
        <f t="shared" si="313"/>
        <v>369</v>
      </c>
      <c r="M191" s="78">
        <f t="shared" si="314"/>
        <v>27676</v>
      </c>
      <c r="O191" s="87">
        <v>187</v>
      </c>
    </row>
    <row r="192" ht="16.5" spans="1:15">
      <c r="A192" s="78">
        <v>188</v>
      </c>
      <c r="B192" s="78">
        <f t="shared" si="304"/>
        <v>376</v>
      </c>
      <c r="C192" s="86">
        <v>1.5</v>
      </c>
      <c r="D192" s="78">
        <f t="shared" si="305"/>
        <v>263</v>
      </c>
      <c r="E192" s="78">
        <f t="shared" si="306"/>
        <v>188</v>
      </c>
      <c r="F192" s="78">
        <f t="shared" si="307"/>
        <v>188</v>
      </c>
      <c r="G192" s="78">
        <f t="shared" si="308"/>
        <v>188</v>
      </c>
      <c r="H192" s="78">
        <f t="shared" si="309"/>
        <v>188</v>
      </c>
      <c r="I192" s="78">
        <f t="shared" si="310"/>
        <v>649</v>
      </c>
      <c r="J192" s="78">
        <f t="shared" si="311"/>
        <v>278</v>
      </c>
      <c r="K192" s="78">
        <f t="shared" si="312"/>
        <v>556</v>
      </c>
      <c r="L192" s="78">
        <f t="shared" si="313"/>
        <v>371</v>
      </c>
      <c r="M192" s="78">
        <f t="shared" si="314"/>
        <v>27824</v>
      </c>
      <c r="O192" s="87">
        <v>188</v>
      </c>
    </row>
    <row r="193" ht="16.5" spans="1:15">
      <c r="A193" s="78">
        <v>189</v>
      </c>
      <c r="B193" s="78">
        <f t="shared" si="304"/>
        <v>378</v>
      </c>
      <c r="C193" s="86">
        <v>1.5</v>
      </c>
      <c r="D193" s="78">
        <f t="shared" si="305"/>
        <v>265</v>
      </c>
      <c r="E193" s="78">
        <f t="shared" si="306"/>
        <v>189</v>
      </c>
      <c r="F193" s="78">
        <f t="shared" si="307"/>
        <v>189</v>
      </c>
      <c r="G193" s="78">
        <f t="shared" si="308"/>
        <v>189</v>
      </c>
      <c r="H193" s="78">
        <f t="shared" si="309"/>
        <v>189</v>
      </c>
      <c r="I193" s="78">
        <f t="shared" si="310"/>
        <v>653</v>
      </c>
      <c r="J193" s="78">
        <f t="shared" si="311"/>
        <v>280</v>
      </c>
      <c r="K193" s="78">
        <f t="shared" si="312"/>
        <v>559</v>
      </c>
      <c r="L193" s="78">
        <f t="shared" si="313"/>
        <v>373</v>
      </c>
      <c r="M193" s="78">
        <f t="shared" si="314"/>
        <v>27972</v>
      </c>
      <c r="O193" s="87">
        <v>189</v>
      </c>
    </row>
    <row r="194" ht="16.5" spans="1:15">
      <c r="A194" s="78">
        <v>190</v>
      </c>
      <c r="B194" s="78">
        <f t="shared" si="304"/>
        <v>380</v>
      </c>
      <c r="C194" s="86">
        <v>1.5</v>
      </c>
      <c r="D194" s="78">
        <f t="shared" si="305"/>
        <v>266</v>
      </c>
      <c r="E194" s="78">
        <f t="shared" si="306"/>
        <v>190</v>
      </c>
      <c r="F194" s="78">
        <f t="shared" si="307"/>
        <v>190</v>
      </c>
      <c r="G194" s="78">
        <f t="shared" si="308"/>
        <v>190</v>
      </c>
      <c r="H194" s="78">
        <f t="shared" si="309"/>
        <v>190</v>
      </c>
      <c r="I194" s="78">
        <f t="shared" si="310"/>
        <v>656</v>
      </c>
      <c r="J194" s="78">
        <f t="shared" si="311"/>
        <v>281</v>
      </c>
      <c r="K194" s="78">
        <f t="shared" si="312"/>
        <v>562</v>
      </c>
      <c r="L194" s="78">
        <f t="shared" si="313"/>
        <v>375</v>
      </c>
      <c r="M194" s="78">
        <f t="shared" si="314"/>
        <v>28120</v>
      </c>
      <c r="O194" s="87">
        <v>190</v>
      </c>
    </row>
    <row r="195" ht="16.5" spans="1:15">
      <c r="A195" s="78">
        <v>191</v>
      </c>
      <c r="B195" s="78">
        <f t="shared" si="304"/>
        <v>382</v>
      </c>
      <c r="C195" s="86">
        <v>1.5</v>
      </c>
      <c r="D195" s="78">
        <f t="shared" si="305"/>
        <v>267</v>
      </c>
      <c r="E195" s="78">
        <f t="shared" si="306"/>
        <v>191</v>
      </c>
      <c r="F195" s="78">
        <f t="shared" si="307"/>
        <v>191</v>
      </c>
      <c r="G195" s="78">
        <f t="shared" si="308"/>
        <v>191</v>
      </c>
      <c r="H195" s="78">
        <f t="shared" si="309"/>
        <v>191</v>
      </c>
      <c r="I195" s="78">
        <f t="shared" si="310"/>
        <v>660</v>
      </c>
      <c r="J195" s="78">
        <f t="shared" si="311"/>
        <v>283</v>
      </c>
      <c r="K195" s="78">
        <f t="shared" si="312"/>
        <v>565</v>
      </c>
      <c r="L195" s="78">
        <f t="shared" si="313"/>
        <v>377</v>
      </c>
      <c r="M195" s="78">
        <f t="shared" si="314"/>
        <v>28268</v>
      </c>
      <c r="O195" s="87">
        <v>191</v>
      </c>
    </row>
    <row r="196" ht="16.5" spans="1:15">
      <c r="A196" s="78">
        <v>192</v>
      </c>
      <c r="B196" s="78">
        <f t="shared" si="304"/>
        <v>384</v>
      </c>
      <c r="C196" s="86">
        <v>1.5</v>
      </c>
      <c r="D196" s="78">
        <f t="shared" si="305"/>
        <v>269</v>
      </c>
      <c r="E196" s="78">
        <f t="shared" si="306"/>
        <v>192</v>
      </c>
      <c r="F196" s="78">
        <f t="shared" si="307"/>
        <v>192</v>
      </c>
      <c r="G196" s="78">
        <f t="shared" si="308"/>
        <v>192</v>
      </c>
      <c r="H196" s="78">
        <f t="shared" si="309"/>
        <v>192</v>
      </c>
      <c r="I196" s="78">
        <f t="shared" si="310"/>
        <v>663</v>
      </c>
      <c r="J196" s="78">
        <f t="shared" si="311"/>
        <v>284</v>
      </c>
      <c r="K196" s="78">
        <f t="shared" si="312"/>
        <v>568</v>
      </c>
      <c r="L196" s="78">
        <f t="shared" si="313"/>
        <v>379</v>
      </c>
      <c r="M196" s="78">
        <f t="shared" si="314"/>
        <v>28416</v>
      </c>
      <c r="O196" s="87">
        <v>192</v>
      </c>
    </row>
    <row r="197" ht="16.5" spans="1:15">
      <c r="A197" s="78">
        <v>193</v>
      </c>
      <c r="B197" s="78">
        <f t="shared" si="304"/>
        <v>386</v>
      </c>
      <c r="C197" s="86">
        <v>1.5</v>
      </c>
      <c r="D197" s="78">
        <f t="shared" si="305"/>
        <v>270</v>
      </c>
      <c r="E197" s="78">
        <f t="shared" si="306"/>
        <v>193</v>
      </c>
      <c r="F197" s="78">
        <f t="shared" si="307"/>
        <v>193</v>
      </c>
      <c r="G197" s="78">
        <f t="shared" si="308"/>
        <v>193</v>
      </c>
      <c r="H197" s="78">
        <f t="shared" si="309"/>
        <v>193</v>
      </c>
      <c r="I197" s="78">
        <f t="shared" si="310"/>
        <v>666</v>
      </c>
      <c r="J197" s="78">
        <f t="shared" si="311"/>
        <v>285</v>
      </c>
      <c r="K197" s="78">
        <f t="shared" si="312"/>
        <v>571</v>
      </c>
      <c r="L197" s="78">
        <f t="shared" si="313"/>
        <v>381</v>
      </c>
      <c r="M197" s="78">
        <f t="shared" si="314"/>
        <v>28564</v>
      </c>
      <c r="O197" s="87">
        <v>193</v>
      </c>
    </row>
    <row r="198" ht="16.5" spans="1:15">
      <c r="A198" s="78">
        <v>194</v>
      </c>
      <c r="B198" s="78">
        <f t="shared" si="304"/>
        <v>388</v>
      </c>
      <c r="C198" s="86">
        <v>1.5</v>
      </c>
      <c r="D198" s="78">
        <f t="shared" si="305"/>
        <v>272</v>
      </c>
      <c r="E198" s="78">
        <f t="shared" si="306"/>
        <v>194</v>
      </c>
      <c r="F198" s="78">
        <f t="shared" si="307"/>
        <v>194</v>
      </c>
      <c r="G198" s="78">
        <f t="shared" si="308"/>
        <v>194</v>
      </c>
      <c r="H198" s="78">
        <f t="shared" si="309"/>
        <v>194</v>
      </c>
      <c r="I198" s="78">
        <f t="shared" si="310"/>
        <v>670</v>
      </c>
      <c r="J198" s="78">
        <f t="shared" si="311"/>
        <v>287</v>
      </c>
      <c r="K198" s="78">
        <f t="shared" si="312"/>
        <v>574</v>
      </c>
      <c r="L198" s="78">
        <f t="shared" si="313"/>
        <v>383</v>
      </c>
      <c r="M198" s="78">
        <f t="shared" si="314"/>
        <v>28712</v>
      </c>
      <c r="O198" s="87">
        <v>194</v>
      </c>
    </row>
    <row r="199" ht="16.5" spans="1:15">
      <c r="A199" s="78">
        <v>195</v>
      </c>
      <c r="B199" s="78">
        <f t="shared" si="304"/>
        <v>390</v>
      </c>
      <c r="C199" s="86">
        <v>1.5</v>
      </c>
      <c r="D199" s="78">
        <f t="shared" si="305"/>
        <v>273</v>
      </c>
      <c r="E199" s="78">
        <f t="shared" si="306"/>
        <v>195</v>
      </c>
      <c r="F199" s="78">
        <f t="shared" si="307"/>
        <v>195</v>
      </c>
      <c r="G199" s="78">
        <f t="shared" si="308"/>
        <v>195</v>
      </c>
      <c r="H199" s="78">
        <f t="shared" si="309"/>
        <v>195</v>
      </c>
      <c r="I199" s="78">
        <f t="shared" si="310"/>
        <v>673</v>
      </c>
      <c r="J199" s="78">
        <f t="shared" si="311"/>
        <v>288</v>
      </c>
      <c r="K199" s="78">
        <f t="shared" si="312"/>
        <v>577</v>
      </c>
      <c r="L199" s="78">
        <f t="shared" si="313"/>
        <v>385</v>
      </c>
      <c r="M199" s="78">
        <f t="shared" si="314"/>
        <v>28860</v>
      </c>
      <c r="O199" s="87">
        <v>195</v>
      </c>
    </row>
    <row r="200" ht="16.5" spans="1:15">
      <c r="A200" s="78">
        <v>196</v>
      </c>
      <c r="B200" s="78">
        <f t="shared" si="304"/>
        <v>392</v>
      </c>
      <c r="C200" s="86">
        <v>1.5</v>
      </c>
      <c r="D200" s="78">
        <f t="shared" si="305"/>
        <v>274</v>
      </c>
      <c r="E200" s="78">
        <f t="shared" si="306"/>
        <v>196</v>
      </c>
      <c r="F200" s="78">
        <f t="shared" si="307"/>
        <v>196</v>
      </c>
      <c r="G200" s="78">
        <f t="shared" si="308"/>
        <v>196</v>
      </c>
      <c r="H200" s="78">
        <f t="shared" si="309"/>
        <v>196</v>
      </c>
      <c r="I200" s="78">
        <f t="shared" si="310"/>
        <v>677</v>
      </c>
      <c r="J200" s="78">
        <f t="shared" si="311"/>
        <v>290</v>
      </c>
      <c r="K200" s="78">
        <f t="shared" si="312"/>
        <v>580</v>
      </c>
      <c r="L200" s="78">
        <f t="shared" si="313"/>
        <v>387</v>
      </c>
      <c r="M200" s="78">
        <f t="shared" si="314"/>
        <v>29008</v>
      </c>
      <c r="O200" s="87">
        <v>196</v>
      </c>
    </row>
    <row r="201" ht="16.5" spans="1:15">
      <c r="A201" s="78">
        <v>197</v>
      </c>
      <c r="B201" s="78">
        <f t="shared" si="304"/>
        <v>394</v>
      </c>
      <c r="C201" s="86">
        <v>1.5</v>
      </c>
      <c r="D201" s="78">
        <f t="shared" si="305"/>
        <v>276</v>
      </c>
      <c r="E201" s="78">
        <f t="shared" si="306"/>
        <v>197</v>
      </c>
      <c r="F201" s="78">
        <f t="shared" si="307"/>
        <v>197</v>
      </c>
      <c r="G201" s="78">
        <f t="shared" si="308"/>
        <v>197</v>
      </c>
      <c r="H201" s="78">
        <f t="shared" si="309"/>
        <v>197</v>
      </c>
      <c r="I201" s="78">
        <f t="shared" si="310"/>
        <v>680</v>
      </c>
      <c r="J201" s="78">
        <f t="shared" si="311"/>
        <v>291</v>
      </c>
      <c r="K201" s="78">
        <f t="shared" si="312"/>
        <v>583</v>
      </c>
      <c r="L201" s="78">
        <f t="shared" si="313"/>
        <v>389</v>
      </c>
      <c r="M201" s="78">
        <f t="shared" si="314"/>
        <v>29156</v>
      </c>
      <c r="O201" s="87">
        <v>197</v>
      </c>
    </row>
    <row r="202" ht="16.5" spans="1:15">
      <c r="A202" s="78">
        <v>198</v>
      </c>
      <c r="B202" s="78">
        <f t="shared" si="304"/>
        <v>396</v>
      </c>
      <c r="C202" s="86">
        <v>1.5</v>
      </c>
      <c r="D202" s="78">
        <f t="shared" si="305"/>
        <v>277</v>
      </c>
      <c r="E202" s="78">
        <f t="shared" si="306"/>
        <v>198</v>
      </c>
      <c r="F202" s="78">
        <f t="shared" si="307"/>
        <v>198</v>
      </c>
      <c r="G202" s="78">
        <f t="shared" si="308"/>
        <v>198</v>
      </c>
      <c r="H202" s="78">
        <f t="shared" si="309"/>
        <v>198</v>
      </c>
      <c r="I202" s="78">
        <f t="shared" si="310"/>
        <v>684</v>
      </c>
      <c r="J202" s="78">
        <f t="shared" si="311"/>
        <v>293</v>
      </c>
      <c r="K202" s="78">
        <f t="shared" si="312"/>
        <v>586</v>
      </c>
      <c r="L202" s="78">
        <f t="shared" si="313"/>
        <v>391</v>
      </c>
      <c r="M202" s="78">
        <f t="shared" si="314"/>
        <v>29304</v>
      </c>
      <c r="O202" s="87">
        <v>198</v>
      </c>
    </row>
    <row r="203" ht="16.5" spans="1:15">
      <c r="A203" s="78">
        <v>199</v>
      </c>
      <c r="B203" s="78">
        <f t="shared" si="304"/>
        <v>398</v>
      </c>
      <c r="C203" s="86">
        <v>1.5</v>
      </c>
      <c r="D203" s="78">
        <f t="shared" si="305"/>
        <v>279</v>
      </c>
      <c r="E203" s="78">
        <f t="shared" si="306"/>
        <v>199</v>
      </c>
      <c r="F203" s="78">
        <f t="shared" si="307"/>
        <v>199</v>
      </c>
      <c r="G203" s="78">
        <f t="shared" si="308"/>
        <v>199</v>
      </c>
      <c r="H203" s="78">
        <f t="shared" si="309"/>
        <v>199</v>
      </c>
      <c r="I203" s="78">
        <f t="shared" si="310"/>
        <v>687</v>
      </c>
      <c r="J203" s="78">
        <f t="shared" si="311"/>
        <v>294</v>
      </c>
      <c r="K203" s="78">
        <f t="shared" si="312"/>
        <v>589</v>
      </c>
      <c r="L203" s="78">
        <f t="shared" si="313"/>
        <v>393</v>
      </c>
      <c r="M203" s="78">
        <f t="shared" si="314"/>
        <v>29452</v>
      </c>
      <c r="O203" s="87">
        <v>199</v>
      </c>
    </row>
    <row r="204" ht="16.5" spans="1:15">
      <c r="A204" s="78">
        <v>200</v>
      </c>
      <c r="B204" s="78">
        <f t="shared" si="304"/>
        <v>400</v>
      </c>
      <c r="C204" s="86">
        <v>1.5</v>
      </c>
      <c r="D204" s="78">
        <f t="shared" si="305"/>
        <v>280</v>
      </c>
      <c r="E204" s="78">
        <f t="shared" si="306"/>
        <v>200</v>
      </c>
      <c r="F204" s="78">
        <f t="shared" si="307"/>
        <v>200</v>
      </c>
      <c r="G204" s="78">
        <f t="shared" si="308"/>
        <v>200</v>
      </c>
      <c r="H204" s="78">
        <f t="shared" si="309"/>
        <v>200</v>
      </c>
      <c r="I204" s="78">
        <f t="shared" si="310"/>
        <v>691</v>
      </c>
      <c r="J204" s="78">
        <f t="shared" si="311"/>
        <v>296</v>
      </c>
      <c r="K204" s="78">
        <f t="shared" si="312"/>
        <v>592</v>
      </c>
      <c r="L204" s="78">
        <f t="shared" si="313"/>
        <v>395</v>
      </c>
      <c r="M204" s="78">
        <f t="shared" si="314"/>
        <v>29600</v>
      </c>
      <c r="O204" s="87">
        <v>200</v>
      </c>
    </row>
    <row r="205" ht="16.5" spans="1:15">
      <c r="A205" s="78">
        <v>201</v>
      </c>
      <c r="B205" s="78">
        <f t="shared" si="304"/>
        <v>402</v>
      </c>
      <c r="C205" s="86">
        <v>1.5</v>
      </c>
      <c r="D205" s="78">
        <f t="shared" si="305"/>
        <v>281</v>
      </c>
      <c r="E205" s="78">
        <f t="shared" si="306"/>
        <v>201</v>
      </c>
      <c r="F205" s="78">
        <f t="shared" si="307"/>
        <v>201</v>
      </c>
      <c r="G205" s="78">
        <f t="shared" si="308"/>
        <v>201</v>
      </c>
      <c r="H205" s="78">
        <f t="shared" si="309"/>
        <v>201</v>
      </c>
      <c r="I205" s="78">
        <f t="shared" si="310"/>
        <v>694</v>
      </c>
      <c r="J205" s="78">
        <f t="shared" si="311"/>
        <v>297</v>
      </c>
      <c r="K205" s="78">
        <f t="shared" si="312"/>
        <v>595</v>
      </c>
      <c r="L205" s="78">
        <f t="shared" si="313"/>
        <v>397</v>
      </c>
      <c r="M205" s="78">
        <f t="shared" si="314"/>
        <v>29748</v>
      </c>
      <c r="O205" s="87">
        <v>201</v>
      </c>
    </row>
    <row r="206" ht="16.5" spans="1:15">
      <c r="A206" s="78">
        <v>202</v>
      </c>
      <c r="B206" s="78">
        <f t="shared" si="304"/>
        <v>404</v>
      </c>
      <c r="C206" s="86">
        <v>1.5</v>
      </c>
      <c r="D206" s="78">
        <f t="shared" si="305"/>
        <v>283</v>
      </c>
      <c r="E206" s="78">
        <f t="shared" si="306"/>
        <v>202</v>
      </c>
      <c r="F206" s="78">
        <f t="shared" si="307"/>
        <v>202</v>
      </c>
      <c r="G206" s="78">
        <f t="shared" si="308"/>
        <v>202</v>
      </c>
      <c r="H206" s="78">
        <f t="shared" si="309"/>
        <v>202</v>
      </c>
      <c r="I206" s="78">
        <f t="shared" si="310"/>
        <v>698</v>
      </c>
      <c r="J206" s="78">
        <f t="shared" si="311"/>
        <v>299</v>
      </c>
      <c r="K206" s="78">
        <f t="shared" si="312"/>
        <v>598</v>
      </c>
      <c r="L206" s="78">
        <f t="shared" si="313"/>
        <v>399</v>
      </c>
      <c r="M206" s="78">
        <f t="shared" si="314"/>
        <v>29896</v>
      </c>
      <c r="O206" s="87">
        <v>202</v>
      </c>
    </row>
    <row r="207" ht="16.5" spans="1:15">
      <c r="A207" s="78">
        <v>203</v>
      </c>
      <c r="B207" s="78">
        <f t="shared" si="304"/>
        <v>406</v>
      </c>
      <c r="C207" s="86">
        <v>1.5</v>
      </c>
      <c r="D207" s="78">
        <f t="shared" si="305"/>
        <v>284</v>
      </c>
      <c r="E207" s="78">
        <f t="shared" si="306"/>
        <v>203</v>
      </c>
      <c r="F207" s="78">
        <f t="shared" si="307"/>
        <v>203</v>
      </c>
      <c r="G207" s="78">
        <f t="shared" si="308"/>
        <v>203</v>
      </c>
      <c r="H207" s="78">
        <f t="shared" si="309"/>
        <v>203</v>
      </c>
      <c r="I207" s="78">
        <f t="shared" si="310"/>
        <v>701</v>
      </c>
      <c r="J207" s="78">
        <f t="shared" si="311"/>
        <v>300</v>
      </c>
      <c r="K207" s="78">
        <f t="shared" si="312"/>
        <v>601</v>
      </c>
      <c r="L207" s="78">
        <f t="shared" si="313"/>
        <v>401</v>
      </c>
      <c r="M207" s="78">
        <f t="shared" si="314"/>
        <v>30044</v>
      </c>
      <c r="O207" s="87">
        <v>203</v>
      </c>
    </row>
    <row r="208" ht="16.5" spans="1:15">
      <c r="A208" s="78">
        <v>204</v>
      </c>
      <c r="B208" s="78">
        <f t="shared" si="304"/>
        <v>408</v>
      </c>
      <c r="C208" s="86">
        <v>1.5</v>
      </c>
      <c r="D208" s="78">
        <f t="shared" si="305"/>
        <v>286</v>
      </c>
      <c r="E208" s="78">
        <f t="shared" si="306"/>
        <v>204</v>
      </c>
      <c r="F208" s="78">
        <f t="shared" si="307"/>
        <v>204</v>
      </c>
      <c r="G208" s="78">
        <f t="shared" si="308"/>
        <v>204</v>
      </c>
      <c r="H208" s="78">
        <f t="shared" si="309"/>
        <v>204</v>
      </c>
      <c r="I208" s="78">
        <f t="shared" si="310"/>
        <v>704</v>
      </c>
      <c r="J208" s="78">
        <f t="shared" si="311"/>
        <v>302</v>
      </c>
      <c r="K208" s="78">
        <f t="shared" si="312"/>
        <v>604</v>
      </c>
      <c r="L208" s="78">
        <f t="shared" si="313"/>
        <v>403</v>
      </c>
      <c r="M208" s="78">
        <f t="shared" si="314"/>
        <v>30192</v>
      </c>
      <c r="O208" s="87">
        <v>204</v>
      </c>
    </row>
    <row r="209" ht="16.5" spans="1:15">
      <c r="A209" s="78">
        <v>205</v>
      </c>
      <c r="B209" s="78">
        <f t="shared" si="304"/>
        <v>410</v>
      </c>
      <c r="C209" s="86">
        <v>1.5</v>
      </c>
      <c r="D209" s="78">
        <f t="shared" si="305"/>
        <v>287</v>
      </c>
      <c r="E209" s="78">
        <f t="shared" si="306"/>
        <v>205</v>
      </c>
      <c r="F209" s="78">
        <f t="shared" si="307"/>
        <v>205</v>
      </c>
      <c r="G209" s="78">
        <f t="shared" si="308"/>
        <v>205</v>
      </c>
      <c r="H209" s="78">
        <f t="shared" si="309"/>
        <v>205</v>
      </c>
      <c r="I209" s="78">
        <f t="shared" si="310"/>
        <v>708</v>
      </c>
      <c r="J209" s="78">
        <f t="shared" si="311"/>
        <v>303</v>
      </c>
      <c r="K209" s="78">
        <f t="shared" si="312"/>
        <v>607</v>
      </c>
      <c r="L209" s="78">
        <f t="shared" si="313"/>
        <v>405</v>
      </c>
      <c r="M209" s="78">
        <f t="shared" si="314"/>
        <v>30340</v>
      </c>
      <c r="O209" s="87">
        <v>205</v>
      </c>
    </row>
    <row r="210" ht="16.5" spans="1:15">
      <c r="A210" s="78">
        <v>206</v>
      </c>
      <c r="B210" s="78">
        <f t="shared" si="304"/>
        <v>412</v>
      </c>
      <c r="C210" s="86">
        <v>1.5</v>
      </c>
      <c r="D210" s="78">
        <f t="shared" si="305"/>
        <v>288</v>
      </c>
      <c r="E210" s="78">
        <f t="shared" si="306"/>
        <v>206</v>
      </c>
      <c r="F210" s="78">
        <f t="shared" si="307"/>
        <v>206</v>
      </c>
      <c r="G210" s="78">
        <f t="shared" si="308"/>
        <v>206</v>
      </c>
      <c r="H210" s="78">
        <f t="shared" si="309"/>
        <v>206</v>
      </c>
      <c r="I210" s="78">
        <f t="shared" si="310"/>
        <v>711</v>
      </c>
      <c r="J210" s="78">
        <f t="shared" si="311"/>
        <v>305</v>
      </c>
      <c r="K210" s="78">
        <f t="shared" si="312"/>
        <v>610</v>
      </c>
      <c r="L210" s="78">
        <f t="shared" si="313"/>
        <v>407</v>
      </c>
      <c r="M210" s="78">
        <f t="shared" si="314"/>
        <v>30488</v>
      </c>
      <c r="O210" s="87">
        <v>206</v>
      </c>
    </row>
    <row r="211" ht="16.5" spans="1:15">
      <c r="A211" s="78">
        <v>207</v>
      </c>
      <c r="B211" s="78">
        <f t="shared" si="304"/>
        <v>414</v>
      </c>
      <c r="C211" s="86">
        <v>1.5</v>
      </c>
      <c r="D211" s="78">
        <f t="shared" si="305"/>
        <v>290</v>
      </c>
      <c r="E211" s="78">
        <f t="shared" si="306"/>
        <v>207</v>
      </c>
      <c r="F211" s="78">
        <f t="shared" si="307"/>
        <v>207</v>
      </c>
      <c r="G211" s="78">
        <f t="shared" si="308"/>
        <v>207</v>
      </c>
      <c r="H211" s="78">
        <f t="shared" si="309"/>
        <v>207</v>
      </c>
      <c r="I211" s="78">
        <f t="shared" si="310"/>
        <v>715</v>
      </c>
      <c r="J211" s="78">
        <f t="shared" si="311"/>
        <v>306</v>
      </c>
      <c r="K211" s="78">
        <f t="shared" si="312"/>
        <v>613</v>
      </c>
      <c r="L211" s="78">
        <f t="shared" si="313"/>
        <v>409</v>
      </c>
      <c r="M211" s="78">
        <f t="shared" si="314"/>
        <v>30636</v>
      </c>
      <c r="O211" s="87">
        <v>207</v>
      </c>
    </row>
    <row r="212" ht="16.5" spans="1:15">
      <c r="A212" s="78">
        <v>208</v>
      </c>
      <c r="B212" s="78">
        <f t="shared" si="304"/>
        <v>416</v>
      </c>
      <c r="C212" s="86">
        <v>1.5</v>
      </c>
      <c r="D212" s="78">
        <f t="shared" si="305"/>
        <v>291</v>
      </c>
      <c r="E212" s="78">
        <f t="shared" si="306"/>
        <v>208</v>
      </c>
      <c r="F212" s="78">
        <f t="shared" si="307"/>
        <v>208</v>
      </c>
      <c r="G212" s="78">
        <f t="shared" si="308"/>
        <v>208</v>
      </c>
      <c r="H212" s="78">
        <f t="shared" si="309"/>
        <v>208</v>
      </c>
      <c r="I212" s="78">
        <f t="shared" si="310"/>
        <v>718</v>
      </c>
      <c r="J212" s="78">
        <f t="shared" si="311"/>
        <v>308</v>
      </c>
      <c r="K212" s="78">
        <f t="shared" si="312"/>
        <v>616</v>
      </c>
      <c r="L212" s="78">
        <f t="shared" si="313"/>
        <v>411</v>
      </c>
      <c r="M212" s="78">
        <f t="shared" si="314"/>
        <v>30784</v>
      </c>
      <c r="O212" s="87">
        <v>208</v>
      </c>
    </row>
    <row r="213" ht="16.5" spans="1:15">
      <c r="A213" s="78">
        <v>209</v>
      </c>
      <c r="B213" s="78">
        <f t="shared" si="304"/>
        <v>418</v>
      </c>
      <c r="C213" s="86">
        <v>1.5</v>
      </c>
      <c r="D213" s="78">
        <f t="shared" si="305"/>
        <v>293</v>
      </c>
      <c r="E213" s="78">
        <f t="shared" si="306"/>
        <v>209</v>
      </c>
      <c r="F213" s="78">
        <f t="shared" si="307"/>
        <v>209</v>
      </c>
      <c r="G213" s="78">
        <f t="shared" si="308"/>
        <v>209</v>
      </c>
      <c r="H213" s="78">
        <f t="shared" si="309"/>
        <v>209</v>
      </c>
      <c r="I213" s="78">
        <f t="shared" si="310"/>
        <v>722</v>
      </c>
      <c r="J213" s="78">
        <f t="shared" si="311"/>
        <v>309</v>
      </c>
      <c r="K213" s="78">
        <f t="shared" si="312"/>
        <v>619</v>
      </c>
      <c r="L213" s="78">
        <f t="shared" si="313"/>
        <v>413</v>
      </c>
      <c r="M213" s="78">
        <f t="shared" si="314"/>
        <v>30932</v>
      </c>
      <c r="O213" s="87">
        <v>209</v>
      </c>
    </row>
    <row r="214" ht="16.5" spans="1:15">
      <c r="A214" s="78">
        <v>210</v>
      </c>
      <c r="B214" s="78">
        <f t="shared" si="304"/>
        <v>420</v>
      </c>
      <c r="C214" s="86">
        <v>1.5</v>
      </c>
      <c r="D214" s="78">
        <f t="shared" si="305"/>
        <v>294</v>
      </c>
      <c r="E214" s="78">
        <f t="shared" si="306"/>
        <v>210</v>
      </c>
      <c r="F214" s="78">
        <f t="shared" si="307"/>
        <v>210</v>
      </c>
      <c r="G214" s="78">
        <f t="shared" si="308"/>
        <v>210</v>
      </c>
      <c r="H214" s="78">
        <f t="shared" si="309"/>
        <v>210</v>
      </c>
      <c r="I214" s="78">
        <f t="shared" si="310"/>
        <v>725</v>
      </c>
      <c r="J214" s="78">
        <f t="shared" si="311"/>
        <v>311</v>
      </c>
      <c r="K214" s="78">
        <f t="shared" si="312"/>
        <v>622</v>
      </c>
      <c r="L214" s="78">
        <f t="shared" si="313"/>
        <v>415</v>
      </c>
      <c r="M214" s="78">
        <f t="shared" si="314"/>
        <v>31080</v>
      </c>
      <c r="O214" s="87">
        <v>210</v>
      </c>
    </row>
    <row r="215" ht="16.5" spans="1:15">
      <c r="A215" s="78">
        <v>211</v>
      </c>
      <c r="B215" s="78">
        <f t="shared" si="304"/>
        <v>422</v>
      </c>
      <c r="C215" s="86">
        <v>1.5</v>
      </c>
      <c r="D215" s="78">
        <f t="shared" si="305"/>
        <v>295</v>
      </c>
      <c r="E215" s="78">
        <f t="shared" si="306"/>
        <v>211</v>
      </c>
      <c r="F215" s="78">
        <f t="shared" si="307"/>
        <v>211</v>
      </c>
      <c r="G215" s="78">
        <f t="shared" si="308"/>
        <v>211</v>
      </c>
      <c r="H215" s="78">
        <f t="shared" si="309"/>
        <v>211</v>
      </c>
      <c r="I215" s="78">
        <f t="shared" si="310"/>
        <v>729</v>
      </c>
      <c r="J215" s="78">
        <f t="shared" si="311"/>
        <v>312</v>
      </c>
      <c r="K215" s="78">
        <f t="shared" si="312"/>
        <v>625</v>
      </c>
      <c r="L215" s="78">
        <f t="shared" si="313"/>
        <v>417</v>
      </c>
      <c r="M215" s="78">
        <f t="shared" si="314"/>
        <v>31228</v>
      </c>
      <c r="O215" s="87">
        <v>211</v>
      </c>
    </row>
    <row r="216" ht="16.5" spans="1:15">
      <c r="A216" s="78">
        <v>212</v>
      </c>
      <c r="B216" s="78">
        <f t="shared" si="304"/>
        <v>424</v>
      </c>
      <c r="C216" s="86">
        <v>1.5</v>
      </c>
      <c r="D216" s="78">
        <f t="shared" si="305"/>
        <v>297</v>
      </c>
      <c r="E216" s="78">
        <f t="shared" si="306"/>
        <v>212</v>
      </c>
      <c r="F216" s="78">
        <f t="shared" si="307"/>
        <v>212</v>
      </c>
      <c r="G216" s="78">
        <f t="shared" si="308"/>
        <v>212</v>
      </c>
      <c r="H216" s="78">
        <f t="shared" si="309"/>
        <v>212</v>
      </c>
      <c r="I216" s="78">
        <f t="shared" si="310"/>
        <v>732</v>
      </c>
      <c r="J216" s="78">
        <f t="shared" si="311"/>
        <v>314</v>
      </c>
      <c r="K216" s="78">
        <f t="shared" si="312"/>
        <v>628</v>
      </c>
      <c r="L216" s="78">
        <f t="shared" si="313"/>
        <v>419</v>
      </c>
      <c r="M216" s="78">
        <f t="shared" si="314"/>
        <v>31376</v>
      </c>
      <c r="O216" s="87">
        <v>212</v>
      </c>
    </row>
    <row r="217" ht="16.5" spans="1:15">
      <c r="A217" s="78">
        <v>213</v>
      </c>
      <c r="B217" s="78">
        <f t="shared" si="304"/>
        <v>426</v>
      </c>
      <c r="C217" s="86">
        <v>1.5</v>
      </c>
      <c r="D217" s="78">
        <f t="shared" si="305"/>
        <v>298</v>
      </c>
      <c r="E217" s="78">
        <f t="shared" si="306"/>
        <v>213</v>
      </c>
      <c r="F217" s="78">
        <f t="shared" si="307"/>
        <v>213</v>
      </c>
      <c r="G217" s="78">
        <f t="shared" si="308"/>
        <v>213</v>
      </c>
      <c r="H217" s="78">
        <f t="shared" si="309"/>
        <v>213</v>
      </c>
      <c r="I217" s="78">
        <f t="shared" si="310"/>
        <v>736</v>
      </c>
      <c r="J217" s="78">
        <f t="shared" si="311"/>
        <v>315</v>
      </c>
      <c r="K217" s="78">
        <f t="shared" si="312"/>
        <v>630</v>
      </c>
      <c r="L217" s="78">
        <f t="shared" si="313"/>
        <v>420</v>
      </c>
      <c r="M217" s="78">
        <f t="shared" si="314"/>
        <v>31524</v>
      </c>
      <c r="O217" s="87">
        <v>213</v>
      </c>
    </row>
    <row r="218" ht="16.5" spans="1:15">
      <c r="A218" s="78">
        <v>214</v>
      </c>
      <c r="B218" s="78">
        <f t="shared" si="304"/>
        <v>428</v>
      </c>
      <c r="C218" s="86">
        <v>1.5</v>
      </c>
      <c r="D218" s="78">
        <f t="shared" si="305"/>
        <v>300</v>
      </c>
      <c r="E218" s="78">
        <f t="shared" si="306"/>
        <v>214</v>
      </c>
      <c r="F218" s="78">
        <f t="shared" si="307"/>
        <v>214</v>
      </c>
      <c r="G218" s="78">
        <f t="shared" si="308"/>
        <v>214</v>
      </c>
      <c r="H218" s="78">
        <f t="shared" si="309"/>
        <v>214</v>
      </c>
      <c r="I218" s="78">
        <f t="shared" si="310"/>
        <v>739</v>
      </c>
      <c r="J218" s="78">
        <f t="shared" si="311"/>
        <v>317</v>
      </c>
      <c r="K218" s="78">
        <f t="shared" si="312"/>
        <v>633</v>
      </c>
      <c r="L218" s="78">
        <f t="shared" si="313"/>
        <v>422</v>
      </c>
      <c r="M218" s="78">
        <f t="shared" si="314"/>
        <v>31672</v>
      </c>
      <c r="O218" s="87">
        <v>214</v>
      </c>
    </row>
    <row r="219" ht="16.5" spans="1:15">
      <c r="A219" s="78">
        <v>215</v>
      </c>
      <c r="B219" s="78">
        <f t="shared" ref="B219:B250" si="315">ROUND(B218+C219,0)</f>
        <v>430</v>
      </c>
      <c r="C219" s="86">
        <v>1.5</v>
      </c>
      <c r="D219" s="78">
        <f t="shared" ref="D219:D250" si="316">ROUND(B219/$B$4*$D$4,0)</f>
        <v>301</v>
      </c>
      <c r="E219" s="78">
        <f t="shared" ref="E219:E250" si="317">ROUND(B219/$B$4*$E$4,0)</f>
        <v>215</v>
      </c>
      <c r="F219" s="78">
        <f t="shared" ref="F219:F250" si="318">ROUND(B219/$B$4*$F$4,0)</f>
        <v>215</v>
      </c>
      <c r="G219" s="78">
        <f t="shared" ref="G219:G250" si="319">ROUND(B219/$B$4*$G$4,0)</f>
        <v>215</v>
      </c>
      <c r="H219" s="78">
        <f t="shared" ref="H219:H250" si="320">ROUND(B219/$B$4*$H$4,0)</f>
        <v>215</v>
      </c>
      <c r="I219" s="78">
        <f t="shared" ref="I219:I250" si="321">ROUND(B219*($B$4+$D$4+$E$4+$F$4+$G$4+$H$4)/$B$2*$I$2*$I$4,0)</f>
        <v>742</v>
      </c>
      <c r="J219" s="78">
        <f t="shared" ref="J219:J250" si="322">ROUND(I219/$I$4*$J$4,0)</f>
        <v>318</v>
      </c>
      <c r="K219" s="78">
        <f t="shared" ref="K219:K250" si="323">ROUND(B219*($B$4+$D$4+$E$4+$F$4+$G$4+$H$4)/$B$2*$K$2*$K$4,0)</f>
        <v>636</v>
      </c>
      <c r="L219" s="78">
        <f t="shared" ref="L219:L250" si="324">ROUND(K219/$K$4*$L$4,0)</f>
        <v>424</v>
      </c>
      <c r="M219" s="78">
        <f t="shared" ref="M219:M250" si="325">ROUND(B219*($B$4+$D$4+$E$4+$F$4+$G$4+$H$4)/$B$2*$M$2,0)</f>
        <v>31820</v>
      </c>
      <c r="O219" s="87">
        <v>215</v>
      </c>
    </row>
    <row r="220" ht="16.5" spans="1:15">
      <c r="A220" s="78">
        <v>216</v>
      </c>
      <c r="B220" s="78">
        <f t="shared" si="315"/>
        <v>432</v>
      </c>
      <c r="C220" s="86">
        <v>1.5</v>
      </c>
      <c r="D220" s="78">
        <f t="shared" si="316"/>
        <v>302</v>
      </c>
      <c r="E220" s="78">
        <f t="shared" si="317"/>
        <v>216</v>
      </c>
      <c r="F220" s="78">
        <f t="shared" si="318"/>
        <v>216</v>
      </c>
      <c r="G220" s="78">
        <f t="shared" si="319"/>
        <v>216</v>
      </c>
      <c r="H220" s="78">
        <f t="shared" si="320"/>
        <v>216</v>
      </c>
      <c r="I220" s="78">
        <f t="shared" si="321"/>
        <v>746</v>
      </c>
      <c r="J220" s="78">
        <f t="shared" si="322"/>
        <v>320</v>
      </c>
      <c r="K220" s="78">
        <f t="shared" si="323"/>
        <v>639</v>
      </c>
      <c r="L220" s="78">
        <f t="shared" si="324"/>
        <v>426</v>
      </c>
      <c r="M220" s="78">
        <f t="shared" si="325"/>
        <v>31968</v>
      </c>
      <c r="O220" s="87">
        <v>216</v>
      </c>
    </row>
    <row r="221" ht="16.5" spans="1:15">
      <c r="A221" s="78">
        <v>217</v>
      </c>
      <c r="B221" s="78">
        <f t="shared" si="315"/>
        <v>434</v>
      </c>
      <c r="C221" s="86">
        <v>1.5</v>
      </c>
      <c r="D221" s="78">
        <f t="shared" si="316"/>
        <v>304</v>
      </c>
      <c r="E221" s="78">
        <f t="shared" si="317"/>
        <v>217</v>
      </c>
      <c r="F221" s="78">
        <f t="shared" si="318"/>
        <v>217</v>
      </c>
      <c r="G221" s="78">
        <f t="shared" si="319"/>
        <v>217</v>
      </c>
      <c r="H221" s="78">
        <f t="shared" si="320"/>
        <v>217</v>
      </c>
      <c r="I221" s="78">
        <f t="shared" si="321"/>
        <v>749</v>
      </c>
      <c r="J221" s="78">
        <f t="shared" si="322"/>
        <v>321</v>
      </c>
      <c r="K221" s="78">
        <f t="shared" si="323"/>
        <v>642</v>
      </c>
      <c r="L221" s="78">
        <f t="shared" si="324"/>
        <v>428</v>
      </c>
      <c r="M221" s="78">
        <f t="shared" si="325"/>
        <v>32116</v>
      </c>
      <c r="O221" s="87">
        <v>217</v>
      </c>
    </row>
    <row r="222" ht="16.5" spans="1:15">
      <c r="A222" s="78">
        <v>218</v>
      </c>
      <c r="B222" s="78">
        <f t="shared" si="315"/>
        <v>436</v>
      </c>
      <c r="C222" s="86">
        <v>1.5</v>
      </c>
      <c r="D222" s="78">
        <f t="shared" si="316"/>
        <v>305</v>
      </c>
      <c r="E222" s="78">
        <f t="shared" si="317"/>
        <v>218</v>
      </c>
      <c r="F222" s="78">
        <f t="shared" si="318"/>
        <v>218</v>
      </c>
      <c r="G222" s="78">
        <f t="shared" si="319"/>
        <v>218</v>
      </c>
      <c r="H222" s="78">
        <f t="shared" si="320"/>
        <v>218</v>
      </c>
      <c r="I222" s="78">
        <f t="shared" si="321"/>
        <v>753</v>
      </c>
      <c r="J222" s="78">
        <f t="shared" si="322"/>
        <v>323</v>
      </c>
      <c r="K222" s="78">
        <f t="shared" si="323"/>
        <v>645</v>
      </c>
      <c r="L222" s="78">
        <f t="shared" si="324"/>
        <v>430</v>
      </c>
      <c r="M222" s="78">
        <f t="shared" si="325"/>
        <v>32264</v>
      </c>
      <c r="O222" s="87">
        <v>218</v>
      </c>
    </row>
    <row r="223" ht="16.5" spans="1:15">
      <c r="A223" s="78">
        <v>219</v>
      </c>
      <c r="B223" s="78">
        <f t="shared" si="315"/>
        <v>438</v>
      </c>
      <c r="C223" s="86">
        <v>1.5</v>
      </c>
      <c r="D223" s="78">
        <f t="shared" si="316"/>
        <v>307</v>
      </c>
      <c r="E223" s="78">
        <f t="shared" si="317"/>
        <v>219</v>
      </c>
      <c r="F223" s="78">
        <f t="shared" si="318"/>
        <v>219</v>
      </c>
      <c r="G223" s="78">
        <f t="shared" si="319"/>
        <v>219</v>
      </c>
      <c r="H223" s="78">
        <f t="shared" si="320"/>
        <v>219</v>
      </c>
      <c r="I223" s="78">
        <f t="shared" si="321"/>
        <v>756</v>
      </c>
      <c r="J223" s="78">
        <f t="shared" si="322"/>
        <v>324</v>
      </c>
      <c r="K223" s="78">
        <f t="shared" si="323"/>
        <v>648</v>
      </c>
      <c r="L223" s="78">
        <f t="shared" si="324"/>
        <v>432</v>
      </c>
      <c r="M223" s="78">
        <f t="shared" si="325"/>
        <v>32412</v>
      </c>
      <c r="O223" s="87">
        <v>219</v>
      </c>
    </row>
    <row r="224" ht="16.5" spans="1:15">
      <c r="A224" s="78">
        <v>220</v>
      </c>
      <c r="B224" s="78">
        <f t="shared" si="315"/>
        <v>440</v>
      </c>
      <c r="C224" s="86">
        <v>1.5</v>
      </c>
      <c r="D224" s="78">
        <f t="shared" si="316"/>
        <v>308</v>
      </c>
      <c r="E224" s="78">
        <f t="shared" si="317"/>
        <v>220</v>
      </c>
      <c r="F224" s="78">
        <f t="shared" si="318"/>
        <v>220</v>
      </c>
      <c r="G224" s="78">
        <f t="shared" si="319"/>
        <v>220</v>
      </c>
      <c r="H224" s="78">
        <f t="shared" si="320"/>
        <v>220</v>
      </c>
      <c r="I224" s="78">
        <f t="shared" si="321"/>
        <v>760</v>
      </c>
      <c r="J224" s="78">
        <f t="shared" si="322"/>
        <v>326</v>
      </c>
      <c r="K224" s="78">
        <f t="shared" si="323"/>
        <v>651</v>
      </c>
      <c r="L224" s="78">
        <f t="shared" si="324"/>
        <v>434</v>
      </c>
      <c r="M224" s="78">
        <f t="shared" si="325"/>
        <v>32560</v>
      </c>
      <c r="O224" s="87">
        <v>220</v>
      </c>
    </row>
    <row r="225" ht="16.5" spans="1:15">
      <c r="A225" s="78">
        <v>221</v>
      </c>
      <c r="B225" s="78">
        <f t="shared" si="315"/>
        <v>442</v>
      </c>
      <c r="C225" s="86">
        <v>1.5</v>
      </c>
      <c r="D225" s="78">
        <f t="shared" si="316"/>
        <v>309</v>
      </c>
      <c r="E225" s="78">
        <f t="shared" si="317"/>
        <v>221</v>
      </c>
      <c r="F225" s="78">
        <f t="shared" si="318"/>
        <v>221</v>
      </c>
      <c r="G225" s="78">
        <f t="shared" si="319"/>
        <v>221</v>
      </c>
      <c r="H225" s="78">
        <f t="shared" si="320"/>
        <v>221</v>
      </c>
      <c r="I225" s="78">
        <f t="shared" si="321"/>
        <v>763</v>
      </c>
      <c r="J225" s="78">
        <f t="shared" si="322"/>
        <v>327</v>
      </c>
      <c r="K225" s="78">
        <f t="shared" si="323"/>
        <v>654</v>
      </c>
      <c r="L225" s="78">
        <f t="shared" si="324"/>
        <v>436</v>
      </c>
      <c r="M225" s="78">
        <f t="shared" si="325"/>
        <v>32708</v>
      </c>
      <c r="O225" s="87">
        <v>221</v>
      </c>
    </row>
    <row r="226" ht="16.5" spans="1:15">
      <c r="A226" s="78">
        <v>222</v>
      </c>
      <c r="B226" s="78">
        <f t="shared" si="315"/>
        <v>444</v>
      </c>
      <c r="C226" s="86">
        <v>1.5</v>
      </c>
      <c r="D226" s="78">
        <f t="shared" si="316"/>
        <v>311</v>
      </c>
      <c r="E226" s="78">
        <f t="shared" si="317"/>
        <v>222</v>
      </c>
      <c r="F226" s="78">
        <f t="shared" si="318"/>
        <v>222</v>
      </c>
      <c r="G226" s="78">
        <f t="shared" si="319"/>
        <v>222</v>
      </c>
      <c r="H226" s="78">
        <f t="shared" si="320"/>
        <v>222</v>
      </c>
      <c r="I226" s="78">
        <f t="shared" si="321"/>
        <v>767</v>
      </c>
      <c r="J226" s="78">
        <f t="shared" si="322"/>
        <v>329</v>
      </c>
      <c r="K226" s="78">
        <f t="shared" si="323"/>
        <v>657</v>
      </c>
      <c r="L226" s="78">
        <f t="shared" si="324"/>
        <v>438</v>
      </c>
      <c r="M226" s="78">
        <f t="shared" si="325"/>
        <v>32856</v>
      </c>
      <c r="O226" s="87">
        <v>222</v>
      </c>
    </row>
    <row r="227" ht="16.5" spans="1:15">
      <c r="A227" s="78">
        <v>223</v>
      </c>
      <c r="B227" s="78">
        <f t="shared" si="315"/>
        <v>446</v>
      </c>
      <c r="C227" s="86">
        <v>1.5</v>
      </c>
      <c r="D227" s="78">
        <f t="shared" si="316"/>
        <v>312</v>
      </c>
      <c r="E227" s="78">
        <f t="shared" si="317"/>
        <v>223</v>
      </c>
      <c r="F227" s="78">
        <f t="shared" si="318"/>
        <v>223</v>
      </c>
      <c r="G227" s="78">
        <f t="shared" si="319"/>
        <v>223</v>
      </c>
      <c r="H227" s="78">
        <f t="shared" si="320"/>
        <v>223</v>
      </c>
      <c r="I227" s="78">
        <f t="shared" si="321"/>
        <v>770</v>
      </c>
      <c r="J227" s="78">
        <f t="shared" si="322"/>
        <v>330</v>
      </c>
      <c r="K227" s="78">
        <f t="shared" si="323"/>
        <v>660</v>
      </c>
      <c r="L227" s="78">
        <f t="shared" si="324"/>
        <v>440</v>
      </c>
      <c r="M227" s="78">
        <f t="shared" si="325"/>
        <v>33004</v>
      </c>
      <c r="O227" s="87">
        <v>223</v>
      </c>
    </row>
    <row r="228" ht="16.5" spans="1:15">
      <c r="A228" s="78">
        <v>224</v>
      </c>
      <c r="B228" s="78">
        <f t="shared" si="315"/>
        <v>448</v>
      </c>
      <c r="C228" s="86">
        <v>1.5</v>
      </c>
      <c r="D228" s="78">
        <f t="shared" si="316"/>
        <v>314</v>
      </c>
      <c r="E228" s="78">
        <f t="shared" si="317"/>
        <v>224</v>
      </c>
      <c r="F228" s="78">
        <f t="shared" si="318"/>
        <v>224</v>
      </c>
      <c r="G228" s="78">
        <f t="shared" si="319"/>
        <v>224</v>
      </c>
      <c r="H228" s="78">
        <f t="shared" si="320"/>
        <v>224</v>
      </c>
      <c r="I228" s="78">
        <f t="shared" si="321"/>
        <v>774</v>
      </c>
      <c r="J228" s="78">
        <f t="shared" si="322"/>
        <v>332</v>
      </c>
      <c r="K228" s="78">
        <f t="shared" si="323"/>
        <v>663</v>
      </c>
      <c r="L228" s="78">
        <f t="shared" si="324"/>
        <v>442</v>
      </c>
      <c r="M228" s="78">
        <f t="shared" si="325"/>
        <v>33152</v>
      </c>
      <c r="O228" s="87">
        <v>224</v>
      </c>
    </row>
    <row r="229" ht="16.5" spans="1:15">
      <c r="A229" s="78">
        <v>225</v>
      </c>
      <c r="B229" s="78">
        <f t="shared" si="315"/>
        <v>450</v>
      </c>
      <c r="C229" s="86">
        <v>1.5</v>
      </c>
      <c r="D229" s="78">
        <f t="shared" si="316"/>
        <v>315</v>
      </c>
      <c r="E229" s="78">
        <f t="shared" si="317"/>
        <v>225</v>
      </c>
      <c r="F229" s="78">
        <f t="shared" si="318"/>
        <v>225</v>
      </c>
      <c r="G229" s="78">
        <f t="shared" si="319"/>
        <v>225</v>
      </c>
      <c r="H229" s="78">
        <f t="shared" si="320"/>
        <v>225</v>
      </c>
      <c r="I229" s="78">
        <f t="shared" si="321"/>
        <v>777</v>
      </c>
      <c r="J229" s="78">
        <f t="shared" si="322"/>
        <v>333</v>
      </c>
      <c r="K229" s="78">
        <f t="shared" si="323"/>
        <v>666</v>
      </c>
      <c r="L229" s="78">
        <f t="shared" si="324"/>
        <v>444</v>
      </c>
      <c r="M229" s="78">
        <f t="shared" si="325"/>
        <v>33300</v>
      </c>
      <c r="O229" s="87">
        <v>225</v>
      </c>
    </row>
    <row r="230" ht="16.5" spans="1:15">
      <c r="A230" s="78">
        <v>226</v>
      </c>
      <c r="B230" s="78">
        <f t="shared" si="315"/>
        <v>452</v>
      </c>
      <c r="C230" s="86">
        <v>1.5</v>
      </c>
      <c r="D230" s="78">
        <f t="shared" si="316"/>
        <v>316</v>
      </c>
      <c r="E230" s="78">
        <f t="shared" si="317"/>
        <v>226</v>
      </c>
      <c r="F230" s="78">
        <f t="shared" si="318"/>
        <v>226</v>
      </c>
      <c r="G230" s="78">
        <f t="shared" si="319"/>
        <v>226</v>
      </c>
      <c r="H230" s="78">
        <f t="shared" si="320"/>
        <v>226</v>
      </c>
      <c r="I230" s="78">
        <f t="shared" si="321"/>
        <v>780</v>
      </c>
      <c r="J230" s="78">
        <f t="shared" si="322"/>
        <v>334</v>
      </c>
      <c r="K230" s="78">
        <f t="shared" si="323"/>
        <v>669</v>
      </c>
      <c r="L230" s="78">
        <f t="shared" si="324"/>
        <v>446</v>
      </c>
      <c r="M230" s="78">
        <f t="shared" si="325"/>
        <v>33448</v>
      </c>
      <c r="O230" s="87">
        <v>226</v>
      </c>
    </row>
    <row r="231" ht="16.5" spans="1:15">
      <c r="A231" s="78">
        <v>227</v>
      </c>
      <c r="B231" s="78">
        <f t="shared" si="315"/>
        <v>454</v>
      </c>
      <c r="C231" s="86">
        <v>1.5</v>
      </c>
      <c r="D231" s="78">
        <f t="shared" si="316"/>
        <v>318</v>
      </c>
      <c r="E231" s="78">
        <f t="shared" si="317"/>
        <v>227</v>
      </c>
      <c r="F231" s="78">
        <f t="shared" si="318"/>
        <v>227</v>
      </c>
      <c r="G231" s="78">
        <f t="shared" si="319"/>
        <v>227</v>
      </c>
      <c r="H231" s="78">
        <f t="shared" si="320"/>
        <v>227</v>
      </c>
      <c r="I231" s="78">
        <f t="shared" si="321"/>
        <v>784</v>
      </c>
      <c r="J231" s="78">
        <f t="shared" si="322"/>
        <v>336</v>
      </c>
      <c r="K231" s="78">
        <f t="shared" si="323"/>
        <v>672</v>
      </c>
      <c r="L231" s="78">
        <f t="shared" si="324"/>
        <v>448</v>
      </c>
      <c r="M231" s="78">
        <f t="shared" si="325"/>
        <v>33596</v>
      </c>
      <c r="O231" s="87">
        <v>227</v>
      </c>
    </row>
    <row r="232" ht="16.5" spans="1:15">
      <c r="A232" s="78">
        <v>228</v>
      </c>
      <c r="B232" s="78">
        <f t="shared" si="315"/>
        <v>456</v>
      </c>
      <c r="C232" s="86">
        <v>1.5</v>
      </c>
      <c r="D232" s="78">
        <f t="shared" si="316"/>
        <v>319</v>
      </c>
      <c r="E232" s="78">
        <f t="shared" si="317"/>
        <v>228</v>
      </c>
      <c r="F232" s="78">
        <f t="shared" si="318"/>
        <v>228</v>
      </c>
      <c r="G232" s="78">
        <f t="shared" si="319"/>
        <v>228</v>
      </c>
      <c r="H232" s="78">
        <f t="shared" si="320"/>
        <v>228</v>
      </c>
      <c r="I232" s="78">
        <f t="shared" si="321"/>
        <v>787</v>
      </c>
      <c r="J232" s="78">
        <f t="shared" si="322"/>
        <v>337</v>
      </c>
      <c r="K232" s="78">
        <f t="shared" si="323"/>
        <v>675</v>
      </c>
      <c r="L232" s="78">
        <f t="shared" si="324"/>
        <v>450</v>
      </c>
      <c r="M232" s="78">
        <f t="shared" si="325"/>
        <v>33744</v>
      </c>
      <c r="O232" s="87">
        <v>228</v>
      </c>
    </row>
    <row r="233" ht="16.5" spans="1:15">
      <c r="A233" s="78">
        <v>229</v>
      </c>
      <c r="B233" s="78">
        <f t="shared" si="315"/>
        <v>458</v>
      </c>
      <c r="C233" s="86">
        <v>1.5</v>
      </c>
      <c r="D233" s="78">
        <f t="shared" si="316"/>
        <v>321</v>
      </c>
      <c r="E233" s="78">
        <f t="shared" si="317"/>
        <v>229</v>
      </c>
      <c r="F233" s="78">
        <f t="shared" si="318"/>
        <v>229</v>
      </c>
      <c r="G233" s="78">
        <f t="shared" si="319"/>
        <v>229</v>
      </c>
      <c r="H233" s="78">
        <f t="shared" si="320"/>
        <v>229</v>
      </c>
      <c r="I233" s="78">
        <f t="shared" si="321"/>
        <v>791</v>
      </c>
      <c r="J233" s="78">
        <f t="shared" si="322"/>
        <v>339</v>
      </c>
      <c r="K233" s="78">
        <f t="shared" si="323"/>
        <v>678</v>
      </c>
      <c r="L233" s="78">
        <f t="shared" si="324"/>
        <v>452</v>
      </c>
      <c r="M233" s="78">
        <f t="shared" si="325"/>
        <v>33892</v>
      </c>
      <c r="O233" s="87">
        <v>229</v>
      </c>
    </row>
    <row r="234" ht="16.5" spans="1:15">
      <c r="A234" s="78">
        <v>230</v>
      </c>
      <c r="B234" s="78">
        <f t="shared" si="315"/>
        <v>460</v>
      </c>
      <c r="C234" s="86">
        <v>1.5</v>
      </c>
      <c r="D234" s="78">
        <f t="shared" si="316"/>
        <v>322</v>
      </c>
      <c r="E234" s="78">
        <f t="shared" si="317"/>
        <v>230</v>
      </c>
      <c r="F234" s="78">
        <f t="shared" si="318"/>
        <v>230</v>
      </c>
      <c r="G234" s="78">
        <f t="shared" si="319"/>
        <v>230</v>
      </c>
      <c r="H234" s="78">
        <f t="shared" si="320"/>
        <v>230</v>
      </c>
      <c r="I234" s="78">
        <f t="shared" si="321"/>
        <v>794</v>
      </c>
      <c r="J234" s="78">
        <f t="shared" si="322"/>
        <v>340</v>
      </c>
      <c r="K234" s="78">
        <f t="shared" si="323"/>
        <v>681</v>
      </c>
      <c r="L234" s="78">
        <f t="shared" si="324"/>
        <v>454</v>
      </c>
      <c r="M234" s="78">
        <f t="shared" si="325"/>
        <v>34040</v>
      </c>
      <c r="O234" s="87">
        <v>230</v>
      </c>
    </row>
    <row r="235" ht="16.5" spans="1:15">
      <c r="A235" s="78">
        <v>231</v>
      </c>
      <c r="B235" s="78">
        <f t="shared" si="315"/>
        <v>462</v>
      </c>
      <c r="C235" s="86">
        <v>1.5</v>
      </c>
      <c r="D235" s="78">
        <f t="shared" si="316"/>
        <v>323</v>
      </c>
      <c r="E235" s="78">
        <f t="shared" si="317"/>
        <v>231</v>
      </c>
      <c r="F235" s="78">
        <f t="shared" si="318"/>
        <v>231</v>
      </c>
      <c r="G235" s="78">
        <f t="shared" si="319"/>
        <v>231</v>
      </c>
      <c r="H235" s="78">
        <f t="shared" si="320"/>
        <v>231</v>
      </c>
      <c r="I235" s="78">
        <f t="shared" si="321"/>
        <v>798</v>
      </c>
      <c r="J235" s="78">
        <f t="shared" si="322"/>
        <v>342</v>
      </c>
      <c r="K235" s="78">
        <f t="shared" si="323"/>
        <v>684</v>
      </c>
      <c r="L235" s="78">
        <f t="shared" si="324"/>
        <v>456</v>
      </c>
      <c r="M235" s="78">
        <f t="shared" si="325"/>
        <v>34188</v>
      </c>
      <c r="O235" s="87">
        <v>231</v>
      </c>
    </row>
    <row r="236" ht="16.5" spans="1:15">
      <c r="A236" s="78">
        <v>232</v>
      </c>
      <c r="B236" s="78">
        <f t="shared" si="315"/>
        <v>464</v>
      </c>
      <c r="C236" s="86">
        <v>1.5</v>
      </c>
      <c r="D236" s="78">
        <f t="shared" si="316"/>
        <v>325</v>
      </c>
      <c r="E236" s="78">
        <f t="shared" si="317"/>
        <v>232</v>
      </c>
      <c r="F236" s="78">
        <f t="shared" si="318"/>
        <v>232</v>
      </c>
      <c r="G236" s="78">
        <f t="shared" si="319"/>
        <v>232</v>
      </c>
      <c r="H236" s="78">
        <f t="shared" si="320"/>
        <v>232</v>
      </c>
      <c r="I236" s="78">
        <f t="shared" si="321"/>
        <v>801</v>
      </c>
      <c r="J236" s="78">
        <f t="shared" si="322"/>
        <v>343</v>
      </c>
      <c r="K236" s="78">
        <f t="shared" si="323"/>
        <v>687</v>
      </c>
      <c r="L236" s="78">
        <f t="shared" si="324"/>
        <v>458</v>
      </c>
      <c r="M236" s="78">
        <f t="shared" si="325"/>
        <v>34336</v>
      </c>
      <c r="O236" s="87">
        <v>232</v>
      </c>
    </row>
    <row r="237" ht="16.5" spans="1:15">
      <c r="A237" s="78">
        <v>233</v>
      </c>
      <c r="B237" s="78">
        <f t="shared" si="315"/>
        <v>466</v>
      </c>
      <c r="C237" s="86">
        <v>1.5</v>
      </c>
      <c r="D237" s="78">
        <f t="shared" si="316"/>
        <v>326</v>
      </c>
      <c r="E237" s="78">
        <f t="shared" si="317"/>
        <v>233</v>
      </c>
      <c r="F237" s="78">
        <f t="shared" si="318"/>
        <v>233</v>
      </c>
      <c r="G237" s="78">
        <f t="shared" si="319"/>
        <v>233</v>
      </c>
      <c r="H237" s="78">
        <f t="shared" si="320"/>
        <v>233</v>
      </c>
      <c r="I237" s="78">
        <f t="shared" si="321"/>
        <v>805</v>
      </c>
      <c r="J237" s="78">
        <f t="shared" si="322"/>
        <v>345</v>
      </c>
      <c r="K237" s="78">
        <f t="shared" si="323"/>
        <v>690</v>
      </c>
      <c r="L237" s="78">
        <f t="shared" si="324"/>
        <v>460</v>
      </c>
      <c r="M237" s="78">
        <f t="shared" si="325"/>
        <v>34484</v>
      </c>
      <c r="O237" s="87">
        <v>233</v>
      </c>
    </row>
    <row r="238" ht="16.5" spans="1:15">
      <c r="A238" s="78">
        <v>234</v>
      </c>
      <c r="B238" s="78">
        <f t="shared" si="315"/>
        <v>468</v>
      </c>
      <c r="C238" s="86">
        <v>1.5</v>
      </c>
      <c r="D238" s="78">
        <f t="shared" si="316"/>
        <v>328</v>
      </c>
      <c r="E238" s="78">
        <f t="shared" si="317"/>
        <v>234</v>
      </c>
      <c r="F238" s="78">
        <f t="shared" si="318"/>
        <v>234</v>
      </c>
      <c r="G238" s="78">
        <f t="shared" si="319"/>
        <v>234</v>
      </c>
      <c r="H238" s="78">
        <f t="shared" si="320"/>
        <v>234</v>
      </c>
      <c r="I238" s="78">
        <f t="shared" si="321"/>
        <v>808</v>
      </c>
      <c r="J238" s="78">
        <f t="shared" si="322"/>
        <v>346</v>
      </c>
      <c r="K238" s="78">
        <f t="shared" si="323"/>
        <v>693</v>
      </c>
      <c r="L238" s="78">
        <f t="shared" si="324"/>
        <v>462</v>
      </c>
      <c r="M238" s="78">
        <f t="shared" si="325"/>
        <v>34632</v>
      </c>
      <c r="O238" s="87">
        <v>234</v>
      </c>
    </row>
    <row r="239" ht="16.5" spans="1:15">
      <c r="A239" s="78">
        <v>235</v>
      </c>
      <c r="B239" s="78">
        <f t="shared" si="315"/>
        <v>470</v>
      </c>
      <c r="C239" s="86">
        <v>1.5</v>
      </c>
      <c r="D239" s="78">
        <f t="shared" si="316"/>
        <v>329</v>
      </c>
      <c r="E239" s="78">
        <f t="shared" si="317"/>
        <v>235</v>
      </c>
      <c r="F239" s="78">
        <f t="shared" si="318"/>
        <v>235</v>
      </c>
      <c r="G239" s="78">
        <f t="shared" si="319"/>
        <v>235</v>
      </c>
      <c r="H239" s="78">
        <f t="shared" si="320"/>
        <v>235</v>
      </c>
      <c r="I239" s="78">
        <f t="shared" si="321"/>
        <v>812</v>
      </c>
      <c r="J239" s="78">
        <f t="shared" si="322"/>
        <v>348</v>
      </c>
      <c r="K239" s="78">
        <f t="shared" si="323"/>
        <v>696</v>
      </c>
      <c r="L239" s="78">
        <f t="shared" si="324"/>
        <v>464</v>
      </c>
      <c r="M239" s="78">
        <f t="shared" si="325"/>
        <v>34780</v>
      </c>
      <c r="O239" s="87">
        <v>235</v>
      </c>
    </row>
    <row r="240" ht="16.5" spans="1:15">
      <c r="A240" s="78">
        <v>236</v>
      </c>
      <c r="B240" s="78">
        <f t="shared" si="315"/>
        <v>472</v>
      </c>
      <c r="C240" s="86">
        <v>1.5</v>
      </c>
      <c r="D240" s="78">
        <f t="shared" si="316"/>
        <v>330</v>
      </c>
      <c r="E240" s="78">
        <f t="shared" si="317"/>
        <v>236</v>
      </c>
      <c r="F240" s="78">
        <f t="shared" si="318"/>
        <v>236</v>
      </c>
      <c r="G240" s="78">
        <f t="shared" si="319"/>
        <v>236</v>
      </c>
      <c r="H240" s="78">
        <f t="shared" si="320"/>
        <v>236</v>
      </c>
      <c r="I240" s="78">
        <f t="shared" si="321"/>
        <v>815</v>
      </c>
      <c r="J240" s="78">
        <f t="shared" si="322"/>
        <v>349</v>
      </c>
      <c r="K240" s="78">
        <f t="shared" si="323"/>
        <v>699</v>
      </c>
      <c r="L240" s="78">
        <f t="shared" si="324"/>
        <v>466</v>
      </c>
      <c r="M240" s="78">
        <f t="shared" si="325"/>
        <v>34928</v>
      </c>
      <c r="O240" s="87">
        <v>236</v>
      </c>
    </row>
    <row r="241" ht="16.5" spans="1:15">
      <c r="A241" s="78">
        <v>237</v>
      </c>
      <c r="B241" s="78">
        <f t="shared" si="315"/>
        <v>474</v>
      </c>
      <c r="C241" s="86">
        <v>1.5</v>
      </c>
      <c r="D241" s="78">
        <f t="shared" si="316"/>
        <v>332</v>
      </c>
      <c r="E241" s="78">
        <f t="shared" si="317"/>
        <v>237</v>
      </c>
      <c r="F241" s="78">
        <f t="shared" si="318"/>
        <v>237</v>
      </c>
      <c r="G241" s="78">
        <f t="shared" si="319"/>
        <v>237</v>
      </c>
      <c r="H241" s="78">
        <f t="shared" si="320"/>
        <v>237</v>
      </c>
      <c r="I241" s="78">
        <f t="shared" si="321"/>
        <v>818</v>
      </c>
      <c r="J241" s="78">
        <f t="shared" si="322"/>
        <v>351</v>
      </c>
      <c r="K241" s="78">
        <f t="shared" si="323"/>
        <v>702</v>
      </c>
      <c r="L241" s="78">
        <f t="shared" si="324"/>
        <v>468</v>
      </c>
      <c r="M241" s="78">
        <f t="shared" si="325"/>
        <v>35076</v>
      </c>
      <c r="O241" s="87">
        <v>237</v>
      </c>
    </row>
    <row r="242" ht="16.5" spans="1:15">
      <c r="A242" s="78">
        <v>238</v>
      </c>
      <c r="B242" s="78">
        <f t="shared" si="315"/>
        <v>476</v>
      </c>
      <c r="C242" s="86">
        <v>1.5</v>
      </c>
      <c r="D242" s="78">
        <f t="shared" si="316"/>
        <v>333</v>
      </c>
      <c r="E242" s="78">
        <f t="shared" si="317"/>
        <v>238</v>
      </c>
      <c r="F242" s="78">
        <f t="shared" si="318"/>
        <v>238</v>
      </c>
      <c r="G242" s="78">
        <f t="shared" si="319"/>
        <v>238</v>
      </c>
      <c r="H242" s="78">
        <f t="shared" si="320"/>
        <v>238</v>
      </c>
      <c r="I242" s="78">
        <f t="shared" si="321"/>
        <v>822</v>
      </c>
      <c r="J242" s="78">
        <f t="shared" si="322"/>
        <v>352</v>
      </c>
      <c r="K242" s="78">
        <f t="shared" si="323"/>
        <v>704</v>
      </c>
      <c r="L242" s="78">
        <f t="shared" si="324"/>
        <v>469</v>
      </c>
      <c r="M242" s="78">
        <f t="shared" si="325"/>
        <v>35224</v>
      </c>
      <c r="O242" s="87">
        <v>238</v>
      </c>
    </row>
    <row r="243" ht="16.5" spans="1:15">
      <c r="A243" s="78">
        <v>239</v>
      </c>
      <c r="B243" s="78">
        <f t="shared" si="315"/>
        <v>478</v>
      </c>
      <c r="C243" s="86">
        <v>1.5</v>
      </c>
      <c r="D243" s="78">
        <f t="shared" si="316"/>
        <v>335</v>
      </c>
      <c r="E243" s="78">
        <f t="shared" si="317"/>
        <v>239</v>
      </c>
      <c r="F243" s="78">
        <f t="shared" si="318"/>
        <v>239</v>
      </c>
      <c r="G243" s="78">
        <f t="shared" si="319"/>
        <v>239</v>
      </c>
      <c r="H243" s="78">
        <f t="shared" si="320"/>
        <v>239</v>
      </c>
      <c r="I243" s="78">
        <f t="shared" si="321"/>
        <v>825</v>
      </c>
      <c r="J243" s="78">
        <f t="shared" si="322"/>
        <v>354</v>
      </c>
      <c r="K243" s="78">
        <f t="shared" si="323"/>
        <v>707</v>
      </c>
      <c r="L243" s="78">
        <f t="shared" si="324"/>
        <v>471</v>
      </c>
      <c r="M243" s="78">
        <f t="shared" si="325"/>
        <v>35372</v>
      </c>
      <c r="O243" s="87">
        <v>239</v>
      </c>
    </row>
    <row r="244" ht="16.5" spans="1:15">
      <c r="A244" s="78">
        <v>240</v>
      </c>
      <c r="B244" s="78">
        <f t="shared" si="315"/>
        <v>480</v>
      </c>
      <c r="C244" s="86">
        <v>1.5</v>
      </c>
      <c r="D244" s="78">
        <f t="shared" si="316"/>
        <v>336</v>
      </c>
      <c r="E244" s="78">
        <f t="shared" si="317"/>
        <v>240</v>
      </c>
      <c r="F244" s="78">
        <f t="shared" si="318"/>
        <v>240</v>
      </c>
      <c r="G244" s="78">
        <f t="shared" si="319"/>
        <v>240</v>
      </c>
      <c r="H244" s="78">
        <f t="shared" si="320"/>
        <v>240</v>
      </c>
      <c r="I244" s="78">
        <f t="shared" si="321"/>
        <v>829</v>
      </c>
      <c r="J244" s="78">
        <f t="shared" si="322"/>
        <v>355</v>
      </c>
      <c r="K244" s="78">
        <f t="shared" si="323"/>
        <v>710</v>
      </c>
      <c r="L244" s="78">
        <f t="shared" si="324"/>
        <v>473</v>
      </c>
      <c r="M244" s="78">
        <f t="shared" si="325"/>
        <v>35520</v>
      </c>
      <c r="O244" s="87">
        <v>240</v>
      </c>
    </row>
    <row r="245" ht="16.5" spans="1:15">
      <c r="A245" s="78">
        <v>241</v>
      </c>
      <c r="B245" s="78">
        <f t="shared" si="315"/>
        <v>482</v>
      </c>
      <c r="C245" s="86">
        <v>1.5</v>
      </c>
      <c r="D245" s="78">
        <f t="shared" si="316"/>
        <v>337</v>
      </c>
      <c r="E245" s="78">
        <f t="shared" si="317"/>
        <v>241</v>
      </c>
      <c r="F245" s="78">
        <f t="shared" si="318"/>
        <v>241</v>
      </c>
      <c r="G245" s="78">
        <f t="shared" si="319"/>
        <v>241</v>
      </c>
      <c r="H245" s="78">
        <f t="shared" si="320"/>
        <v>241</v>
      </c>
      <c r="I245" s="78">
        <f t="shared" si="321"/>
        <v>832</v>
      </c>
      <c r="J245" s="78">
        <f t="shared" si="322"/>
        <v>357</v>
      </c>
      <c r="K245" s="78">
        <f t="shared" si="323"/>
        <v>713</v>
      </c>
      <c r="L245" s="78">
        <f t="shared" si="324"/>
        <v>475</v>
      </c>
      <c r="M245" s="78">
        <f t="shared" si="325"/>
        <v>35668</v>
      </c>
      <c r="O245" s="87">
        <v>241</v>
      </c>
    </row>
    <row r="246" ht="16.5" spans="1:15">
      <c r="A246" s="78">
        <v>242</v>
      </c>
      <c r="B246" s="78">
        <f t="shared" si="315"/>
        <v>484</v>
      </c>
      <c r="C246" s="86">
        <v>1.5</v>
      </c>
      <c r="D246" s="78">
        <f t="shared" si="316"/>
        <v>339</v>
      </c>
      <c r="E246" s="78">
        <f t="shared" si="317"/>
        <v>242</v>
      </c>
      <c r="F246" s="78">
        <f t="shared" si="318"/>
        <v>242</v>
      </c>
      <c r="G246" s="78">
        <f t="shared" si="319"/>
        <v>242</v>
      </c>
      <c r="H246" s="78">
        <f t="shared" si="320"/>
        <v>242</v>
      </c>
      <c r="I246" s="78">
        <f t="shared" si="321"/>
        <v>836</v>
      </c>
      <c r="J246" s="78">
        <f t="shared" si="322"/>
        <v>358</v>
      </c>
      <c r="K246" s="78">
        <f t="shared" si="323"/>
        <v>716</v>
      </c>
      <c r="L246" s="78">
        <f t="shared" si="324"/>
        <v>477</v>
      </c>
      <c r="M246" s="78">
        <f t="shared" si="325"/>
        <v>35816</v>
      </c>
      <c r="O246" s="87">
        <v>242</v>
      </c>
    </row>
    <row r="247" ht="16.5" spans="1:15">
      <c r="A247" s="78">
        <v>243</v>
      </c>
      <c r="B247" s="78">
        <f t="shared" si="315"/>
        <v>486</v>
      </c>
      <c r="C247" s="86">
        <v>1.5</v>
      </c>
      <c r="D247" s="78">
        <f t="shared" si="316"/>
        <v>340</v>
      </c>
      <c r="E247" s="78">
        <f t="shared" si="317"/>
        <v>243</v>
      </c>
      <c r="F247" s="78">
        <f t="shared" si="318"/>
        <v>243</v>
      </c>
      <c r="G247" s="78">
        <f t="shared" si="319"/>
        <v>243</v>
      </c>
      <c r="H247" s="78">
        <f t="shared" si="320"/>
        <v>243</v>
      </c>
      <c r="I247" s="78">
        <f t="shared" si="321"/>
        <v>839</v>
      </c>
      <c r="J247" s="78">
        <f t="shared" si="322"/>
        <v>360</v>
      </c>
      <c r="K247" s="78">
        <f t="shared" si="323"/>
        <v>719</v>
      </c>
      <c r="L247" s="78">
        <f t="shared" si="324"/>
        <v>479</v>
      </c>
      <c r="M247" s="78">
        <f t="shared" si="325"/>
        <v>35964</v>
      </c>
      <c r="O247" s="87">
        <v>243</v>
      </c>
    </row>
    <row r="248" ht="16.5" spans="1:15">
      <c r="A248" s="78">
        <v>244</v>
      </c>
      <c r="B248" s="78">
        <f t="shared" si="315"/>
        <v>488</v>
      </c>
      <c r="C248" s="86">
        <v>1.5</v>
      </c>
      <c r="D248" s="78">
        <f t="shared" si="316"/>
        <v>342</v>
      </c>
      <c r="E248" s="78">
        <f t="shared" si="317"/>
        <v>244</v>
      </c>
      <c r="F248" s="78">
        <f t="shared" si="318"/>
        <v>244</v>
      </c>
      <c r="G248" s="78">
        <f t="shared" si="319"/>
        <v>244</v>
      </c>
      <c r="H248" s="78">
        <f t="shared" si="320"/>
        <v>244</v>
      </c>
      <c r="I248" s="78">
        <f t="shared" si="321"/>
        <v>843</v>
      </c>
      <c r="J248" s="78">
        <f t="shared" si="322"/>
        <v>361</v>
      </c>
      <c r="K248" s="78">
        <f t="shared" si="323"/>
        <v>722</v>
      </c>
      <c r="L248" s="78">
        <f t="shared" si="324"/>
        <v>481</v>
      </c>
      <c r="M248" s="78">
        <f t="shared" si="325"/>
        <v>36112</v>
      </c>
      <c r="O248" s="87">
        <v>244</v>
      </c>
    </row>
    <row r="249" ht="16.5" spans="1:15">
      <c r="A249" s="78">
        <v>245</v>
      </c>
      <c r="B249" s="78">
        <f t="shared" si="315"/>
        <v>490</v>
      </c>
      <c r="C249" s="86">
        <v>1.5</v>
      </c>
      <c r="D249" s="78">
        <f t="shared" si="316"/>
        <v>343</v>
      </c>
      <c r="E249" s="78">
        <f t="shared" si="317"/>
        <v>245</v>
      </c>
      <c r="F249" s="78">
        <f t="shared" si="318"/>
        <v>245</v>
      </c>
      <c r="G249" s="78">
        <f t="shared" si="319"/>
        <v>245</v>
      </c>
      <c r="H249" s="78">
        <f t="shared" si="320"/>
        <v>245</v>
      </c>
      <c r="I249" s="78">
        <f t="shared" si="321"/>
        <v>846</v>
      </c>
      <c r="J249" s="78">
        <f t="shared" si="322"/>
        <v>363</v>
      </c>
      <c r="K249" s="78">
        <f t="shared" si="323"/>
        <v>725</v>
      </c>
      <c r="L249" s="78">
        <f t="shared" si="324"/>
        <v>483</v>
      </c>
      <c r="M249" s="78">
        <f t="shared" si="325"/>
        <v>36260</v>
      </c>
      <c r="O249" s="87">
        <v>245</v>
      </c>
    </row>
    <row r="250" ht="16.5" spans="1:15">
      <c r="A250" s="78">
        <v>246</v>
      </c>
      <c r="B250" s="78">
        <f t="shared" si="315"/>
        <v>492</v>
      </c>
      <c r="C250" s="86">
        <v>1.5</v>
      </c>
      <c r="D250" s="78">
        <f t="shared" si="316"/>
        <v>344</v>
      </c>
      <c r="E250" s="78">
        <f t="shared" si="317"/>
        <v>246</v>
      </c>
      <c r="F250" s="78">
        <f t="shared" si="318"/>
        <v>246</v>
      </c>
      <c r="G250" s="78">
        <f t="shared" si="319"/>
        <v>246</v>
      </c>
      <c r="H250" s="78">
        <f t="shared" si="320"/>
        <v>246</v>
      </c>
      <c r="I250" s="78">
        <f t="shared" si="321"/>
        <v>850</v>
      </c>
      <c r="J250" s="78">
        <f t="shared" si="322"/>
        <v>364</v>
      </c>
      <c r="K250" s="78">
        <f t="shared" si="323"/>
        <v>728</v>
      </c>
      <c r="L250" s="78">
        <f t="shared" si="324"/>
        <v>485</v>
      </c>
      <c r="M250" s="78">
        <f t="shared" si="325"/>
        <v>36408</v>
      </c>
      <c r="O250" s="87">
        <v>246</v>
      </c>
    </row>
    <row r="251" ht="16.5" spans="1:15">
      <c r="A251" s="78">
        <v>247</v>
      </c>
      <c r="B251" s="78">
        <f t="shared" ref="B251:B282" si="326">ROUND(B250+C251,0)</f>
        <v>494</v>
      </c>
      <c r="C251" s="86">
        <v>1.5</v>
      </c>
      <c r="D251" s="78">
        <f t="shared" ref="D251:D282" si="327">ROUND(B251/$B$4*$D$4,0)</f>
        <v>346</v>
      </c>
      <c r="E251" s="78">
        <f t="shared" ref="E251:E282" si="328">ROUND(B251/$B$4*$E$4,0)</f>
        <v>247</v>
      </c>
      <c r="F251" s="78">
        <f t="shared" ref="F251:F282" si="329">ROUND(B251/$B$4*$F$4,0)</f>
        <v>247</v>
      </c>
      <c r="G251" s="78">
        <f t="shared" ref="G251:G282" si="330">ROUND(B251/$B$4*$G$4,0)</f>
        <v>247</v>
      </c>
      <c r="H251" s="78">
        <f t="shared" ref="H251:H282" si="331">ROUND(B251/$B$4*$H$4,0)</f>
        <v>247</v>
      </c>
      <c r="I251" s="78">
        <f t="shared" ref="I251:I282" si="332">ROUND(B251*($B$4+$D$4+$E$4+$F$4+$G$4+$H$4)/$B$2*$I$2*$I$4,0)</f>
        <v>853</v>
      </c>
      <c r="J251" s="78">
        <f t="shared" ref="J251:J282" si="333">ROUND(I251/$I$4*$J$4,0)</f>
        <v>366</v>
      </c>
      <c r="K251" s="78">
        <f t="shared" ref="K251:K282" si="334">ROUND(B251*($B$4+$D$4+$E$4+$F$4+$G$4+$H$4)/$B$2*$K$2*$K$4,0)</f>
        <v>731</v>
      </c>
      <c r="L251" s="78">
        <f t="shared" ref="L251:L282" si="335">ROUND(K251/$K$4*$L$4,0)</f>
        <v>487</v>
      </c>
      <c r="M251" s="78">
        <f t="shared" ref="M251:M282" si="336">ROUND(B251*($B$4+$D$4+$E$4+$F$4+$G$4+$H$4)/$B$2*$M$2,0)</f>
        <v>36556</v>
      </c>
      <c r="O251" s="87">
        <v>247</v>
      </c>
    </row>
    <row r="252" ht="16.5" spans="1:15">
      <c r="A252" s="78">
        <v>248</v>
      </c>
      <c r="B252" s="78">
        <f t="shared" si="326"/>
        <v>496</v>
      </c>
      <c r="C252" s="86">
        <v>1.5</v>
      </c>
      <c r="D252" s="78">
        <f t="shared" si="327"/>
        <v>347</v>
      </c>
      <c r="E252" s="78">
        <f t="shared" si="328"/>
        <v>248</v>
      </c>
      <c r="F252" s="78">
        <f t="shared" si="329"/>
        <v>248</v>
      </c>
      <c r="G252" s="78">
        <f t="shared" si="330"/>
        <v>248</v>
      </c>
      <c r="H252" s="78">
        <f t="shared" si="331"/>
        <v>248</v>
      </c>
      <c r="I252" s="78">
        <f t="shared" si="332"/>
        <v>856</v>
      </c>
      <c r="J252" s="78">
        <f t="shared" si="333"/>
        <v>367</v>
      </c>
      <c r="K252" s="78">
        <f t="shared" si="334"/>
        <v>734</v>
      </c>
      <c r="L252" s="78">
        <f t="shared" si="335"/>
        <v>489</v>
      </c>
      <c r="M252" s="78">
        <f t="shared" si="336"/>
        <v>36704</v>
      </c>
      <c r="O252" s="87">
        <v>248</v>
      </c>
    </row>
    <row r="253" ht="16.5" spans="1:15">
      <c r="A253" s="78">
        <v>249</v>
      </c>
      <c r="B253" s="78">
        <f t="shared" si="326"/>
        <v>498</v>
      </c>
      <c r="C253" s="86">
        <v>1.5</v>
      </c>
      <c r="D253" s="78">
        <f t="shared" si="327"/>
        <v>349</v>
      </c>
      <c r="E253" s="78">
        <f t="shared" si="328"/>
        <v>249</v>
      </c>
      <c r="F253" s="78">
        <f t="shared" si="329"/>
        <v>249</v>
      </c>
      <c r="G253" s="78">
        <f t="shared" si="330"/>
        <v>249</v>
      </c>
      <c r="H253" s="78">
        <f t="shared" si="331"/>
        <v>249</v>
      </c>
      <c r="I253" s="78">
        <f t="shared" si="332"/>
        <v>860</v>
      </c>
      <c r="J253" s="78">
        <f t="shared" si="333"/>
        <v>369</v>
      </c>
      <c r="K253" s="78">
        <f t="shared" si="334"/>
        <v>737</v>
      </c>
      <c r="L253" s="78">
        <f t="shared" si="335"/>
        <v>491</v>
      </c>
      <c r="M253" s="78">
        <f t="shared" si="336"/>
        <v>36852</v>
      </c>
      <c r="O253" s="87">
        <v>249</v>
      </c>
    </row>
    <row r="254" ht="16.5" spans="1:15">
      <c r="A254" s="78">
        <v>250</v>
      </c>
      <c r="B254" s="78">
        <f t="shared" si="326"/>
        <v>500</v>
      </c>
      <c r="C254" s="86">
        <v>1.5</v>
      </c>
      <c r="D254" s="78">
        <f t="shared" si="327"/>
        <v>350</v>
      </c>
      <c r="E254" s="78">
        <f t="shared" si="328"/>
        <v>250</v>
      </c>
      <c r="F254" s="78">
        <f t="shared" si="329"/>
        <v>250</v>
      </c>
      <c r="G254" s="78">
        <f t="shared" si="330"/>
        <v>250</v>
      </c>
      <c r="H254" s="78">
        <f t="shared" si="331"/>
        <v>250</v>
      </c>
      <c r="I254" s="78">
        <f t="shared" si="332"/>
        <v>863</v>
      </c>
      <c r="J254" s="78">
        <f t="shared" si="333"/>
        <v>370</v>
      </c>
      <c r="K254" s="78">
        <f t="shared" si="334"/>
        <v>740</v>
      </c>
      <c r="L254" s="78">
        <f t="shared" si="335"/>
        <v>493</v>
      </c>
      <c r="M254" s="78">
        <f t="shared" si="336"/>
        <v>37000</v>
      </c>
      <c r="O254" s="87">
        <v>250</v>
      </c>
    </row>
    <row r="255" ht="16.5" spans="1:15">
      <c r="A255" s="78">
        <v>251</v>
      </c>
      <c r="B255" s="78">
        <f t="shared" si="326"/>
        <v>502</v>
      </c>
      <c r="C255" s="86">
        <v>1.5</v>
      </c>
      <c r="D255" s="78">
        <f t="shared" si="327"/>
        <v>351</v>
      </c>
      <c r="E255" s="78">
        <f t="shared" si="328"/>
        <v>251</v>
      </c>
      <c r="F255" s="78">
        <f t="shared" si="329"/>
        <v>251</v>
      </c>
      <c r="G255" s="78">
        <f t="shared" si="330"/>
        <v>251</v>
      </c>
      <c r="H255" s="78">
        <f t="shared" si="331"/>
        <v>251</v>
      </c>
      <c r="I255" s="78">
        <f t="shared" si="332"/>
        <v>867</v>
      </c>
      <c r="J255" s="78">
        <f t="shared" si="333"/>
        <v>372</v>
      </c>
      <c r="K255" s="78">
        <f t="shared" si="334"/>
        <v>743</v>
      </c>
      <c r="L255" s="78">
        <f t="shared" si="335"/>
        <v>495</v>
      </c>
      <c r="M255" s="78">
        <f t="shared" si="336"/>
        <v>37148</v>
      </c>
      <c r="O255" s="87">
        <v>251</v>
      </c>
    </row>
    <row r="256" ht="16.5" spans="1:15">
      <c r="A256" s="78">
        <v>252</v>
      </c>
      <c r="B256" s="78">
        <f t="shared" si="326"/>
        <v>504</v>
      </c>
      <c r="C256" s="86">
        <v>1.5</v>
      </c>
      <c r="D256" s="78">
        <f t="shared" si="327"/>
        <v>353</v>
      </c>
      <c r="E256" s="78">
        <f t="shared" si="328"/>
        <v>252</v>
      </c>
      <c r="F256" s="78">
        <f t="shared" si="329"/>
        <v>252</v>
      </c>
      <c r="G256" s="78">
        <f t="shared" si="330"/>
        <v>252</v>
      </c>
      <c r="H256" s="78">
        <f t="shared" si="331"/>
        <v>252</v>
      </c>
      <c r="I256" s="78">
        <f t="shared" si="332"/>
        <v>870</v>
      </c>
      <c r="J256" s="78">
        <f t="shared" si="333"/>
        <v>373</v>
      </c>
      <c r="K256" s="78">
        <f t="shared" si="334"/>
        <v>746</v>
      </c>
      <c r="L256" s="78">
        <f t="shared" si="335"/>
        <v>497</v>
      </c>
      <c r="M256" s="78">
        <f t="shared" si="336"/>
        <v>37296</v>
      </c>
      <c r="O256" s="87">
        <v>252</v>
      </c>
    </row>
    <row r="257" ht="16.5" spans="1:15">
      <c r="A257" s="78">
        <v>253</v>
      </c>
      <c r="B257" s="78">
        <f t="shared" si="326"/>
        <v>506</v>
      </c>
      <c r="C257" s="86">
        <v>1.5</v>
      </c>
      <c r="D257" s="78">
        <f t="shared" si="327"/>
        <v>354</v>
      </c>
      <c r="E257" s="78">
        <f t="shared" si="328"/>
        <v>253</v>
      </c>
      <c r="F257" s="78">
        <f t="shared" si="329"/>
        <v>253</v>
      </c>
      <c r="G257" s="78">
        <f t="shared" si="330"/>
        <v>253</v>
      </c>
      <c r="H257" s="78">
        <f t="shared" si="331"/>
        <v>253</v>
      </c>
      <c r="I257" s="78">
        <f t="shared" si="332"/>
        <v>874</v>
      </c>
      <c r="J257" s="78">
        <f t="shared" si="333"/>
        <v>375</v>
      </c>
      <c r="K257" s="78">
        <f t="shared" si="334"/>
        <v>749</v>
      </c>
      <c r="L257" s="78">
        <f t="shared" si="335"/>
        <v>499</v>
      </c>
      <c r="M257" s="78">
        <f t="shared" si="336"/>
        <v>37444</v>
      </c>
      <c r="O257" s="87">
        <v>253</v>
      </c>
    </row>
    <row r="258" ht="16.5" spans="1:15">
      <c r="A258" s="78">
        <v>254</v>
      </c>
      <c r="B258" s="78">
        <f t="shared" si="326"/>
        <v>508</v>
      </c>
      <c r="C258" s="86">
        <v>1.5</v>
      </c>
      <c r="D258" s="78">
        <f t="shared" si="327"/>
        <v>356</v>
      </c>
      <c r="E258" s="78">
        <f t="shared" si="328"/>
        <v>254</v>
      </c>
      <c r="F258" s="78">
        <f t="shared" si="329"/>
        <v>254</v>
      </c>
      <c r="G258" s="78">
        <f t="shared" si="330"/>
        <v>254</v>
      </c>
      <c r="H258" s="78">
        <f t="shared" si="331"/>
        <v>254</v>
      </c>
      <c r="I258" s="78">
        <f t="shared" si="332"/>
        <v>877</v>
      </c>
      <c r="J258" s="78">
        <f t="shared" si="333"/>
        <v>376</v>
      </c>
      <c r="K258" s="78">
        <f t="shared" si="334"/>
        <v>752</v>
      </c>
      <c r="L258" s="78">
        <f t="shared" si="335"/>
        <v>501</v>
      </c>
      <c r="M258" s="78">
        <f t="shared" si="336"/>
        <v>37592</v>
      </c>
      <c r="O258" s="87">
        <v>254</v>
      </c>
    </row>
    <row r="259" ht="16.5" spans="1:15">
      <c r="A259" s="78">
        <v>255</v>
      </c>
      <c r="B259" s="78">
        <f t="shared" si="326"/>
        <v>510</v>
      </c>
      <c r="C259" s="86">
        <v>1.5</v>
      </c>
      <c r="D259" s="78">
        <f t="shared" si="327"/>
        <v>357</v>
      </c>
      <c r="E259" s="78">
        <f t="shared" si="328"/>
        <v>255</v>
      </c>
      <c r="F259" s="78">
        <f t="shared" si="329"/>
        <v>255</v>
      </c>
      <c r="G259" s="78">
        <f t="shared" si="330"/>
        <v>255</v>
      </c>
      <c r="H259" s="78">
        <f t="shared" si="331"/>
        <v>255</v>
      </c>
      <c r="I259" s="78">
        <f t="shared" si="332"/>
        <v>881</v>
      </c>
      <c r="J259" s="78">
        <f t="shared" si="333"/>
        <v>378</v>
      </c>
      <c r="K259" s="78">
        <f t="shared" si="334"/>
        <v>755</v>
      </c>
      <c r="L259" s="78">
        <f t="shared" si="335"/>
        <v>503</v>
      </c>
      <c r="M259" s="78">
        <f t="shared" si="336"/>
        <v>37740</v>
      </c>
      <c r="O259" s="87">
        <v>255</v>
      </c>
    </row>
    <row r="260" ht="16.5" spans="1:15">
      <c r="A260" s="78">
        <v>256</v>
      </c>
      <c r="B260" s="78">
        <f t="shared" si="326"/>
        <v>512</v>
      </c>
      <c r="C260" s="86">
        <v>1.5</v>
      </c>
      <c r="D260" s="78">
        <f t="shared" si="327"/>
        <v>358</v>
      </c>
      <c r="E260" s="78">
        <f t="shared" si="328"/>
        <v>256</v>
      </c>
      <c r="F260" s="78">
        <f t="shared" si="329"/>
        <v>256</v>
      </c>
      <c r="G260" s="78">
        <f t="shared" si="330"/>
        <v>256</v>
      </c>
      <c r="H260" s="78">
        <f t="shared" si="331"/>
        <v>256</v>
      </c>
      <c r="I260" s="78">
        <f t="shared" si="332"/>
        <v>884</v>
      </c>
      <c r="J260" s="78">
        <f t="shared" si="333"/>
        <v>379</v>
      </c>
      <c r="K260" s="78">
        <f t="shared" si="334"/>
        <v>758</v>
      </c>
      <c r="L260" s="78">
        <f t="shared" si="335"/>
        <v>505</v>
      </c>
      <c r="M260" s="78">
        <f t="shared" si="336"/>
        <v>37888</v>
      </c>
      <c r="O260" s="87">
        <v>256</v>
      </c>
    </row>
    <row r="261" ht="16.5" spans="1:15">
      <c r="A261" s="78">
        <v>257</v>
      </c>
      <c r="B261" s="78">
        <f t="shared" si="326"/>
        <v>514</v>
      </c>
      <c r="C261" s="86">
        <v>1.5</v>
      </c>
      <c r="D261" s="78">
        <f t="shared" si="327"/>
        <v>360</v>
      </c>
      <c r="E261" s="78">
        <f t="shared" si="328"/>
        <v>257</v>
      </c>
      <c r="F261" s="78">
        <f t="shared" si="329"/>
        <v>257</v>
      </c>
      <c r="G261" s="78">
        <f t="shared" si="330"/>
        <v>257</v>
      </c>
      <c r="H261" s="78">
        <f t="shared" si="331"/>
        <v>257</v>
      </c>
      <c r="I261" s="78">
        <f t="shared" si="332"/>
        <v>888</v>
      </c>
      <c r="J261" s="78">
        <f t="shared" si="333"/>
        <v>381</v>
      </c>
      <c r="K261" s="78">
        <f t="shared" si="334"/>
        <v>761</v>
      </c>
      <c r="L261" s="78">
        <f t="shared" si="335"/>
        <v>507</v>
      </c>
      <c r="M261" s="78">
        <f t="shared" si="336"/>
        <v>38036</v>
      </c>
      <c r="O261" s="87">
        <v>257</v>
      </c>
    </row>
    <row r="262" ht="16.5" spans="1:15">
      <c r="A262" s="78">
        <v>258</v>
      </c>
      <c r="B262" s="78">
        <f t="shared" si="326"/>
        <v>516</v>
      </c>
      <c r="C262" s="86">
        <v>1.5</v>
      </c>
      <c r="D262" s="78">
        <f t="shared" si="327"/>
        <v>361</v>
      </c>
      <c r="E262" s="78">
        <f t="shared" si="328"/>
        <v>258</v>
      </c>
      <c r="F262" s="78">
        <f t="shared" si="329"/>
        <v>258</v>
      </c>
      <c r="G262" s="78">
        <f t="shared" si="330"/>
        <v>258</v>
      </c>
      <c r="H262" s="78">
        <f t="shared" si="331"/>
        <v>258</v>
      </c>
      <c r="I262" s="78">
        <f t="shared" si="332"/>
        <v>891</v>
      </c>
      <c r="J262" s="78">
        <f t="shared" si="333"/>
        <v>382</v>
      </c>
      <c r="K262" s="78">
        <f t="shared" si="334"/>
        <v>764</v>
      </c>
      <c r="L262" s="78">
        <f t="shared" si="335"/>
        <v>509</v>
      </c>
      <c r="M262" s="78">
        <f t="shared" si="336"/>
        <v>38184</v>
      </c>
      <c r="O262" s="87">
        <v>258</v>
      </c>
    </row>
    <row r="263" ht="16.5" spans="1:15">
      <c r="A263" s="78">
        <v>259</v>
      </c>
      <c r="B263" s="78">
        <f t="shared" si="326"/>
        <v>518</v>
      </c>
      <c r="C263" s="86">
        <v>1.5</v>
      </c>
      <c r="D263" s="78">
        <f t="shared" si="327"/>
        <v>363</v>
      </c>
      <c r="E263" s="78">
        <f t="shared" si="328"/>
        <v>259</v>
      </c>
      <c r="F263" s="78">
        <f t="shared" si="329"/>
        <v>259</v>
      </c>
      <c r="G263" s="78">
        <f t="shared" si="330"/>
        <v>259</v>
      </c>
      <c r="H263" s="78">
        <f t="shared" si="331"/>
        <v>259</v>
      </c>
      <c r="I263" s="78">
        <f t="shared" si="332"/>
        <v>894</v>
      </c>
      <c r="J263" s="78">
        <f t="shared" si="333"/>
        <v>383</v>
      </c>
      <c r="K263" s="78">
        <f t="shared" si="334"/>
        <v>767</v>
      </c>
      <c r="L263" s="78">
        <f t="shared" si="335"/>
        <v>511</v>
      </c>
      <c r="M263" s="78">
        <f t="shared" si="336"/>
        <v>38332</v>
      </c>
      <c r="O263" s="87">
        <v>259</v>
      </c>
    </row>
    <row r="264" ht="16.5" spans="1:15">
      <c r="A264" s="78">
        <v>260</v>
      </c>
      <c r="B264" s="78">
        <f t="shared" si="326"/>
        <v>520</v>
      </c>
      <c r="C264" s="86">
        <v>1.5</v>
      </c>
      <c r="D264" s="78">
        <f t="shared" si="327"/>
        <v>364</v>
      </c>
      <c r="E264" s="78">
        <f t="shared" si="328"/>
        <v>260</v>
      </c>
      <c r="F264" s="78">
        <f t="shared" si="329"/>
        <v>260</v>
      </c>
      <c r="G264" s="78">
        <f t="shared" si="330"/>
        <v>260</v>
      </c>
      <c r="H264" s="78">
        <f t="shared" si="331"/>
        <v>260</v>
      </c>
      <c r="I264" s="78">
        <f t="shared" si="332"/>
        <v>898</v>
      </c>
      <c r="J264" s="78">
        <f t="shared" si="333"/>
        <v>385</v>
      </c>
      <c r="K264" s="78">
        <f t="shared" si="334"/>
        <v>770</v>
      </c>
      <c r="L264" s="78">
        <f t="shared" si="335"/>
        <v>513</v>
      </c>
      <c r="M264" s="78">
        <f t="shared" si="336"/>
        <v>38480</v>
      </c>
      <c r="O264" s="87">
        <v>260</v>
      </c>
    </row>
    <row r="265" ht="16.5" spans="1:15">
      <c r="A265" s="78">
        <v>261</v>
      </c>
      <c r="B265" s="78">
        <f t="shared" si="326"/>
        <v>522</v>
      </c>
      <c r="C265" s="86">
        <v>1.5</v>
      </c>
      <c r="D265" s="78">
        <f t="shared" si="327"/>
        <v>365</v>
      </c>
      <c r="E265" s="78">
        <f t="shared" si="328"/>
        <v>261</v>
      </c>
      <c r="F265" s="78">
        <f t="shared" si="329"/>
        <v>261</v>
      </c>
      <c r="G265" s="78">
        <f t="shared" si="330"/>
        <v>261</v>
      </c>
      <c r="H265" s="78">
        <f t="shared" si="331"/>
        <v>261</v>
      </c>
      <c r="I265" s="78">
        <f t="shared" si="332"/>
        <v>901</v>
      </c>
      <c r="J265" s="78">
        <f t="shared" si="333"/>
        <v>386</v>
      </c>
      <c r="K265" s="78">
        <f t="shared" si="334"/>
        <v>773</v>
      </c>
      <c r="L265" s="78">
        <f t="shared" si="335"/>
        <v>515</v>
      </c>
      <c r="M265" s="78">
        <f t="shared" si="336"/>
        <v>38628</v>
      </c>
      <c r="O265" s="87">
        <v>261</v>
      </c>
    </row>
    <row r="266" ht="16.5" spans="1:15">
      <c r="A266" s="78">
        <v>262</v>
      </c>
      <c r="B266" s="78">
        <f t="shared" si="326"/>
        <v>524</v>
      </c>
      <c r="C266" s="86">
        <v>1.5</v>
      </c>
      <c r="D266" s="78">
        <f t="shared" si="327"/>
        <v>367</v>
      </c>
      <c r="E266" s="78">
        <f t="shared" si="328"/>
        <v>262</v>
      </c>
      <c r="F266" s="78">
        <f t="shared" si="329"/>
        <v>262</v>
      </c>
      <c r="G266" s="78">
        <f t="shared" si="330"/>
        <v>262</v>
      </c>
      <c r="H266" s="78">
        <f t="shared" si="331"/>
        <v>262</v>
      </c>
      <c r="I266" s="78">
        <f t="shared" si="332"/>
        <v>905</v>
      </c>
      <c r="J266" s="78">
        <f t="shared" si="333"/>
        <v>388</v>
      </c>
      <c r="K266" s="78">
        <f t="shared" si="334"/>
        <v>776</v>
      </c>
      <c r="L266" s="78">
        <f t="shared" si="335"/>
        <v>517</v>
      </c>
      <c r="M266" s="78">
        <f t="shared" si="336"/>
        <v>38776</v>
      </c>
      <c r="O266" s="87">
        <v>262</v>
      </c>
    </row>
    <row r="267" ht="16.5" spans="1:15">
      <c r="A267" s="78">
        <v>263</v>
      </c>
      <c r="B267" s="78">
        <f t="shared" si="326"/>
        <v>526</v>
      </c>
      <c r="C267" s="86">
        <v>1.5</v>
      </c>
      <c r="D267" s="78">
        <f t="shared" si="327"/>
        <v>368</v>
      </c>
      <c r="E267" s="78">
        <f t="shared" si="328"/>
        <v>263</v>
      </c>
      <c r="F267" s="78">
        <f t="shared" si="329"/>
        <v>263</v>
      </c>
      <c r="G267" s="78">
        <f t="shared" si="330"/>
        <v>263</v>
      </c>
      <c r="H267" s="78">
        <f t="shared" si="331"/>
        <v>263</v>
      </c>
      <c r="I267" s="78">
        <f t="shared" si="332"/>
        <v>908</v>
      </c>
      <c r="J267" s="78">
        <f t="shared" si="333"/>
        <v>389</v>
      </c>
      <c r="K267" s="78">
        <f t="shared" si="334"/>
        <v>778</v>
      </c>
      <c r="L267" s="78">
        <f t="shared" si="335"/>
        <v>519</v>
      </c>
      <c r="M267" s="78">
        <f t="shared" si="336"/>
        <v>38924</v>
      </c>
      <c r="O267" s="87">
        <v>263</v>
      </c>
    </row>
    <row r="268" ht="16.5" spans="1:15">
      <c r="A268" s="78">
        <v>264</v>
      </c>
      <c r="B268" s="78">
        <f t="shared" si="326"/>
        <v>528</v>
      </c>
      <c r="C268" s="86">
        <v>1.5</v>
      </c>
      <c r="D268" s="78">
        <f t="shared" si="327"/>
        <v>370</v>
      </c>
      <c r="E268" s="78">
        <f t="shared" si="328"/>
        <v>264</v>
      </c>
      <c r="F268" s="78">
        <f t="shared" si="329"/>
        <v>264</v>
      </c>
      <c r="G268" s="78">
        <f t="shared" si="330"/>
        <v>264</v>
      </c>
      <c r="H268" s="78">
        <f t="shared" si="331"/>
        <v>264</v>
      </c>
      <c r="I268" s="78">
        <f t="shared" si="332"/>
        <v>912</v>
      </c>
      <c r="J268" s="78">
        <f t="shared" si="333"/>
        <v>391</v>
      </c>
      <c r="K268" s="78">
        <f t="shared" si="334"/>
        <v>781</v>
      </c>
      <c r="L268" s="78">
        <f t="shared" si="335"/>
        <v>521</v>
      </c>
      <c r="M268" s="78">
        <f t="shared" si="336"/>
        <v>39072</v>
      </c>
      <c r="O268" s="87">
        <v>264</v>
      </c>
    </row>
    <row r="269" ht="16.5" spans="1:15">
      <c r="A269" s="78">
        <v>265</v>
      </c>
      <c r="B269" s="78">
        <f t="shared" si="326"/>
        <v>530</v>
      </c>
      <c r="C269" s="86">
        <v>1.5</v>
      </c>
      <c r="D269" s="78">
        <f t="shared" si="327"/>
        <v>371</v>
      </c>
      <c r="E269" s="78">
        <f t="shared" si="328"/>
        <v>265</v>
      </c>
      <c r="F269" s="78">
        <f t="shared" si="329"/>
        <v>265</v>
      </c>
      <c r="G269" s="78">
        <f t="shared" si="330"/>
        <v>265</v>
      </c>
      <c r="H269" s="78">
        <f t="shared" si="331"/>
        <v>265</v>
      </c>
      <c r="I269" s="78">
        <f t="shared" si="332"/>
        <v>915</v>
      </c>
      <c r="J269" s="78">
        <f t="shared" si="333"/>
        <v>392</v>
      </c>
      <c r="K269" s="78">
        <f t="shared" si="334"/>
        <v>784</v>
      </c>
      <c r="L269" s="78">
        <f t="shared" si="335"/>
        <v>523</v>
      </c>
      <c r="M269" s="78">
        <f t="shared" si="336"/>
        <v>39220</v>
      </c>
      <c r="O269" s="87">
        <v>265</v>
      </c>
    </row>
    <row r="270" ht="16.5" spans="1:15">
      <c r="A270" s="78">
        <v>266</v>
      </c>
      <c r="B270" s="78">
        <f t="shared" si="326"/>
        <v>532</v>
      </c>
      <c r="C270" s="86">
        <v>1.5</v>
      </c>
      <c r="D270" s="78">
        <f t="shared" si="327"/>
        <v>372</v>
      </c>
      <c r="E270" s="78">
        <f t="shared" si="328"/>
        <v>266</v>
      </c>
      <c r="F270" s="78">
        <f t="shared" si="329"/>
        <v>266</v>
      </c>
      <c r="G270" s="78">
        <f t="shared" si="330"/>
        <v>266</v>
      </c>
      <c r="H270" s="78">
        <f t="shared" si="331"/>
        <v>266</v>
      </c>
      <c r="I270" s="78">
        <f t="shared" si="332"/>
        <v>919</v>
      </c>
      <c r="J270" s="78">
        <f t="shared" si="333"/>
        <v>394</v>
      </c>
      <c r="K270" s="78">
        <f t="shared" si="334"/>
        <v>787</v>
      </c>
      <c r="L270" s="78">
        <f t="shared" si="335"/>
        <v>525</v>
      </c>
      <c r="M270" s="78">
        <f t="shared" si="336"/>
        <v>39368</v>
      </c>
      <c r="O270" s="87">
        <v>266</v>
      </c>
    </row>
    <row r="271" ht="16.5" spans="1:15">
      <c r="A271" s="78">
        <v>267</v>
      </c>
      <c r="B271" s="78">
        <f t="shared" si="326"/>
        <v>534</v>
      </c>
      <c r="C271" s="86">
        <v>1.5</v>
      </c>
      <c r="D271" s="78">
        <f t="shared" si="327"/>
        <v>374</v>
      </c>
      <c r="E271" s="78">
        <f t="shared" si="328"/>
        <v>267</v>
      </c>
      <c r="F271" s="78">
        <f t="shared" si="329"/>
        <v>267</v>
      </c>
      <c r="G271" s="78">
        <f t="shared" si="330"/>
        <v>267</v>
      </c>
      <c r="H271" s="78">
        <f t="shared" si="331"/>
        <v>267</v>
      </c>
      <c r="I271" s="78">
        <f t="shared" si="332"/>
        <v>922</v>
      </c>
      <c r="J271" s="78">
        <f t="shared" si="333"/>
        <v>395</v>
      </c>
      <c r="K271" s="78">
        <f t="shared" si="334"/>
        <v>790</v>
      </c>
      <c r="L271" s="78">
        <f t="shared" si="335"/>
        <v>527</v>
      </c>
      <c r="M271" s="78">
        <f t="shared" si="336"/>
        <v>39516</v>
      </c>
      <c r="O271" s="87">
        <v>267</v>
      </c>
    </row>
    <row r="272" ht="16.5" spans="1:15">
      <c r="A272" s="78">
        <v>268</v>
      </c>
      <c r="B272" s="78">
        <f t="shared" si="326"/>
        <v>536</v>
      </c>
      <c r="C272" s="86">
        <v>1.5</v>
      </c>
      <c r="D272" s="78">
        <f t="shared" si="327"/>
        <v>375</v>
      </c>
      <c r="E272" s="78">
        <f t="shared" si="328"/>
        <v>268</v>
      </c>
      <c r="F272" s="78">
        <f t="shared" si="329"/>
        <v>268</v>
      </c>
      <c r="G272" s="78">
        <f t="shared" si="330"/>
        <v>268</v>
      </c>
      <c r="H272" s="78">
        <f t="shared" si="331"/>
        <v>268</v>
      </c>
      <c r="I272" s="78">
        <f t="shared" si="332"/>
        <v>925</v>
      </c>
      <c r="J272" s="78">
        <f t="shared" si="333"/>
        <v>396</v>
      </c>
      <c r="K272" s="78">
        <f t="shared" si="334"/>
        <v>793</v>
      </c>
      <c r="L272" s="78">
        <f t="shared" si="335"/>
        <v>529</v>
      </c>
      <c r="M272" s="78">
        <f t="shared" si="336"/>
        <v>39664</v>
      </c>
      <c r="O272" s="87">
        <v>268</v>
      </c>
    </row>
    <row r="273" ht="16.5" spans="1:15">
      <c r="A273" s="78">
        <v>269</v>
      </c>
      <c r="B273" s="78">
        <f t="shared" si="326"/>
        <v>538</v>
      </c>
      <c r="C273" s="86">
        <v>1.5</v>
      </c>
      <c r="D273" s="78">
        <f t="shared" si="327"/>
        <v>377</v>
      </c>
      <c r="E273" s="78">
        <f t="shared" si="328"/>
        <v>269</v>
      </c>
      <c r="F273" s="78">
        <f t="shared" si="329"/>
        <v>269</v>
      </c>
      <c r="G273" s="78">
        <f t="shared" si="330"/>
        <v>269</v>
      </c>
      <c r="H273" s="78">
        <f t="shared" si="331"/>
        <v>269</v>
      </c>
      <c r="I273" s="78">
        <f t="shared" si="332"/>
        <v>929</v>
      </c>
      <c r="J273" s="78">
        <f t="shared" si="333"/>
        <v>398</v>
      </c>
      <c r="K273" s="78">
        <f t="shared" si="334"/>
        <v>796</v>
      </c>
      <c r="L273" s="78">
        <f t="shared" si="335"/>
        <v>531</v>
      </c>
      <c r="M273" s="78">
        <f t="shared" si="336"/>
        <v>39812</v>
      </c>
      <c r="O273" s="87">
        <v>269</v>
      </c>
    </row>
    <row r="274" ht="16.5" spans="1:15">
      <c r="A274" s="78">
        <v>270</v>
      </c>
      <c r="B274" s="78">
        <f t="shared" si="326"/>
        <v>540</v>
      </c>
      <c r="C274" s="86">
        <v>1.5</v>
      </c>
      <c r="D274" s="78">
        <f t="shared" si="327"/>
        <v>378</v>
      </c>
      <c r="E274" s="78">
        <f t="shared" si="328"/>
        <v>270</v>
      </c>
      <c r="F274" s="78">
        <f t="shared" si="329"/>
        <v>270</v>
      </c>
      <c r="G274" s="78">
        <f t="shared" si="330"/>
        <v>270</v>
      </c>
      <c r="H274" s="78">
        <f t="shared" si="331"/>
        <v>270</v>
      </c>
      <c r="I274" s="78">
        <f t="shared" si="332"/>
        <v>932</v>
      </c>
      <c r="J274" s="78">
        <f t="shared" si="333"/>
        <v>399</v>
      </c>
      <c r="K274" s="78">
        <f t="shared" si="334"/>
        <v>799</v>
      </c>
      <c r="L274" s="78">
        <f t="shared" si="335"/>
        <v>533</v>
      </c>
      <c r="M274" s="78">
        <f t="shared" si="336"/>
        <v>39960</v>
      </c>
      <c r="O274" s="87">
        <v>270</v>
      </c>
    </row>
    <row r="275" ht="16.5" spans="1:15">
      <c r="A275" s="78">
        <v>271</v>
      </c>
      <c r="B275" s="78">
        <f t="shared" si="326"/>
        <v>542</v>
      </c>
      <c r="C275" s="86">
        <v>1.5</v>
      </c>
      <c r="D275" s="78">
        <f t="shared" si="327"/>
        <v>379</v>
      </c>
      <c r="E275" s="78">
        <f t="shared" si="328"/>
        <v>271</v>
      </c>
      <c r="F275" s="78">
        <f t="shared" si="329"/>
        <v>271</v>
      </c>
      <c r="G275" s="78">
        <f t="shared" si="330"/>
        <v>271</v>
      </c>
      <c r="H275" s="78">
        <f t="shared" si="331"/>
        <v>271</v>
      </c>
      <c r="I275" s="78">
        <f t="shared" si="332"/>
        <v>936</v>
      </c>
      <c r="J275" s="78">
        <f t="shared" si="333"/>
        <v>401</v>
      </c>
      <c r="K275" s="78">
        <f t="shared" si="334"/>
        <v>802</v>
      </c>
      <c r="L275" s="78">
        <f t="shared" si="335"/>
        <v>535</v>
      </c>
      <c r="M275" s="78">
        <f t="shared" si="336"/>
        <v>40108</v>
      </c>
      <c r="O275" s="87">
        <v>271</v>
      </c>
    </row>
    <row r="276" ht="16.5" spans="1:15">
      <c r="A276" s="78">
        <v>272</v>
      </c>
      <c r="B276" s="78">
        <f t="shared" si="326"/>
        <v>544</v>
      </c>
      <c r="C276" s="86">
        <v>1.5</v>
      </c>
      <c r="D276" s="78">
        <f t="shared" si="327"/>
        <v>381</v>
      </c>
      <c r="E276" s="78">
        <f t="shared" si="328"/>
        <v>272</v>
      </c>
      <c r="F276" s="78">
        <f t="shared" si="329"/>
        <v>272</v>
      </c>
      <c r="G276" s="78">
        <f t="shared" si="330"/>
        <v>272</v>
      </c>
      <c r="H276" s="78">
        <f t="shared" si="331"/>
        <v>272</v>
      </c>
      <c r="I276" s="78">
        <f t="shared" si="332"/>
        <v>939</v>
      </c>
      <c r="J276" s="78">
        <f t="shared" si="333"/>
        <v>402</v>
      </c>
      <c r="K276" s="78">
        <f t="shared" si="334"/>
        <v>805</v>
      </c>
      <c r="L276" s="78">
        <f t="shared" si="335"/>
        <v>537</v>
      </c>
      <c r="M276" s="78">
        <f t="shared" si="336"/>
        <v>40256</v>
      </c>
      <c r="O276" s="87">
        <v>272</v>
      </c>
    </row>
    <row r="277" ht="16.5" spans="1:15">
      <c r="A277" s="78">
        <v>273</v>
      </c>
      <c r="B277" s="78">
        <f t="shared" si="326"/>
        <v>546</v>
      </c>
      <c r="C277" s="86">
        <v>1.5</v>
      </c>
      <c r="D277" s="78">
        <f t="shared" si="327"/>
        <v>382</v>
      </c>
      <c r="E277" s="78">
        <f t="shared" si="328"/>
        <v>273</v>
      </c>
      <c r="F277" s="78">
        <f t="shared" si="329"/>
        <v>273</v>
      </c>
      <c r="G277" s="78">
        <f t="shared" si="330"/>
        <v>273</v>
      </c>
      <c r="H277" s="78">
        <f t="shared" si="331"/>
        <v>273</v>
      </c>
      <c r="I277" s="78">
        <f t="shared" si="332"/>
        <v>943</v>
      </c>
      <c r="J277" s="78">
        <f t="shared" si="333"/>
        <v>404</v>
      </c>
      <c r="K277" s="78">
        <f t="shared" si="334"/>
        <v>808</v>
      </c>
      <c r="L277" s="78">
        <f t="shared" si="335"/>
        <v>539</v>
      </c>
      <c r="M277" s="78">
        <f t="shared" si="336"/>
        <v>40404</v>
      </c>
      <c r="O277" s="87">
        <v>273</v>
      </c>
    </row>
    <row r="278" ht="16.5" spans="1:15">
      <c r="A278" s="78">
        <v>274</v>
      </c>
      <c r="B278" s="78">
        <f t="shared" si="326"/>
        <v>548</v>
      </c>
      <c r="C278" s="86">
        <v>1.5</v>
      </c>
      <c r="D278" s="78">
        <f t="shared" si="327"/>
        <v>384</v>
      </c>
      <c r="E278" s="78">
        <f t="shared" si="328"/>
        <v>274</v>
      </c>
      <c r="F278" s="78">
        <f t="shared" si="329"/>
        <v>274</v>
      </c>
      <c r="G278" s="78">
        <f t="shared" si="330"/>
        <v>274</v>
      </c>
      <c r="H278" s="78">
        <f t="shared" si="331"/>
        <v>274</v>
      </c>
      <c r="I278" s="78">
        <f t="shared" si="332"/>
        <v>946</v>
      </c>
      <c r="J278" s="78">
        <f t="shared" si="333"/>
        <v>405</v>
      </c>
      <c r="K278" s="78">
        <f t="shared" si="334"/>
        <v>811</v>
      </c>
      <c r="L278" s="78">
        <f t="shared" si="335"/>
        <v>541</v>
      </c>
      <c r="M278" s="78">
        <f t="shared" si="336"/>
        <v>40552</v>
      </c>
      <c r="O278" s="87">
        <v>274</v>
      </c>
    </row>
    <row r="279" ht="16.5" spans="1:15">
      <c r="A279" s="78">
        <v>275</v>
      </c>
      <c r="B279" s="78">
        <f t="shared" si="326"/>
        <v>550</v>
      </c>
      <c r="C279" s="86">
        <v>1.5</v>
      </c>
      <c r="D279" s="78">
        <f t="shared" si="327"/>
        <v>385</v>
      </c>
      <c r="E279" s="78">
        <f t="shared" si="328"/>
        <v>275</v>
      </c>
      <c r="F279" s="78">
        <f t="shared" si="329"/>
        <v>275</v>
      </c>
      <c r="G279" s="78">
        <f t="shared" si="330"/>
        <v>275</v>
      </c>
      <c r="H279" s="78">
        <f t="shared" si="331"/>
        <v>275</v>
      </c>
      <c r="I279" s="78">
        <f t="shared" si="332"/>
        <v>950</v>
      </c>
      <c r="J279" s="78">
        <f t="shared" si="333"/>
        <v>407</v>
      </c>
      <c r="K279" s="78">
        <f t="shared" si="334"/>
        <v>814</v>
      </c>
      <c r="L279" s="78">
        <f t="shared" si="335"/>
        <v>543</v>
      </c>
      <c r="M279" s="78">
        <f t="shared" si="336"/>
        <v>40700</v>
      </c>
      <c r="O279" s="87">
        <v>275</v>
      </c>
    </row>
    <row r="280" ht="16.5" spans="1:15">
      <c r="A280" s="78">
        <v>276</v>
      </c>
      <c r="B280" s="78">
        <f t="shared" si="326"/>
        <v>552</v>
      </c>
      <c r="C280" s="86">
        <v>1.5</v>
      </c>
      <c r="D280" s="78">
        <f t="shared" si="327"/>
        <v>386</v>
      </c>
      <c r="E280" s="78">
        <f t="shared" si="328"/>
        <v>276</v>
      </c>
      <c r="F280" s="78">
        <f t="shared" si="329"/>
        <v>276</v>
      </c>
      <c r="G280" s="78">
        <f t="shared" si="330"/>
        <v>276</v>
      </c>
      <c r="H280" s="78">
        <f t="shared" si="331"/>
        <v>276</v>
      </c>
      <c r="I280" s="78">
        <f t="shared" si="332"/>
        <v>953</v>
      </c>
      <c r="J280" s="78">
        <f t="shared" si="333"/>
        <v>408</v>
      </c>
      <c r="K280" s="78">
        <f t="shared" si="334"/>
        <v>817</v>
      </c>
      <c r="L280" s="78">
        <f t="shared" si="335"/>
        <v>545</v>
      </c>
      <c r="M280" s="78">
        <f t="shared" si="336"/>
        <v>40848</v>
      </c>
      <c r="O280" s="87">
        <v>276</v>
      </c>
    </row>
    <row r="281" ht="16.5" spans="1:15">
      <c r="A281" s="78">
        <v>277</v>
      </c>
      <c r="B281" s="78">
        <f t="shared" si="326"/>
        <v>554</v>
      </c>
      <c r="C281" s="86">
        <v>1.5</v>
      </c>
      <c r="D281" s="78">
        <f t="shared" si="327"/>
        <v>388</v>
      </c>
      <c r="E281" s="78">
        <f t="shared" si="328"/>
        <v>277</v>
      </c>
      <c r="F281" s="78">
        <f t="shared" si="329"/>
        <v>277</v>
      </c>
      <c r="G281" s="78">
        <f t="shared" si="330"/>
        <v>277</v>
      </c>
      <c r="H281" s="78">
        <f t="shared" si="331"/>
        <v>277</v>
      </c>
      <c r="I281" s="78">
        <f t="shared" si="332"/>
        <v>957</v>
      </c>
      <c r="J281" s="78">
        <f t="shared" si="333"/>
        <v>410</v>
      </c>
      <c r="K281" s="78">
        <f t="shared" si="334"/>
        <v>820</v>
      </c>
      <c r="L281" s="78">
        <f t="shared" si="335"/>
        <v>547</v>
      </c>
      <c r="M281" s="78">
        <f t="shared" si="336"/>
        <v>40996</v>
      </c>
      <c r="O281" s="87">
        <v>277</v>
      </c>
    </row>
    <row r="282" ht="16.5" spans="1:15">
      <c r="A282" s="78">
        <v>278</v>
      </c>
      <c r="B282" s="78">
        <f t="shared" si="326"/>
        <v>556</v>
      </c>
      <c r="C282" s="86">
        <v>1.5</v>
      </c>
      <c r="D282" s="78">
        <f t="shared" si="327"/>
        <v>389</v>
      </c>
      <c r="E282" s="78">
        <f t="shared" si="328"/>
        <v>278</v>
      </c>
      <c r="F282" s="78">
        <f t="shared" si="329"/>
        <v>278</v>
      </c>
      <c r="G282" s="78">
        <f t="shared" si="330"/>
        <v>278</v>
      </c>
      <c r="H282" s="78">
        <f t="shared" si="331"/>
        <v>278</v>
      </c>
      <c r="I282" s="78">
        <f t="shared" si="332"/>
        <v>960</v>
      </c>
      <c r="J282" s="78">
        <f t="shared" si="333"/>
        <v>411</v>
      </c>
      <c r="K282" s="78">
        <f t="shared" si="334"/>
        <v>823</v>
      </c>
      <c r="L282" s="78">
        <f t="shared" si="335"/>
        <v>549</v>
      </c>
      <c r="M282" s="78">
        <f t="shared" si="336"/>
        <v>41144</v>
      </c>
      <c r="O282" s="87">
        <v>278</v>
      </c>
    </row>
    <row r="283" ht="16.5" spans="1:15">
      <c r="A283" s="78">
        <v>279</v>
      </c>
      <c r="B283" s="78">
        <f t="shared" ref="B283:B305" si="337">ROUND(B282+C283,0)</f>
        <v>558</v>
      </c>
      <c r="C283" s="86">
        <v>1.5</v>
      </c>
      <c r="D283" s="78">
        <f t="shared" ref="D283:D305" si="338">ROUND(B283/$B$4*$D$4,0)</f>
        <v>391</v>
      </c>
      <c r="E283" s="78">
        <f t="shared" ref="E283:E305" si="339">ROUND(B283/$B$4*$E$4,0)</f>
        <v>279</v>
      </c>
      <c r="F283" s="78">
        <f t="shared" ref="F283:F305" si="340">ROUND(B283/$B$4*$F$4,0)</f>
        <v>279</v>
      </c>
      <c r="G283" s="78">
        <f t="shared" ref="G283:G305" si="341">ROUND(B283/$B$4*$G$4,0)</f>
        <v>279</v>
      </c>
      <c r="H283" s="78">
        <f t="shared" ref="H283:H305" si="342">ROUND(B283/$B$4*$H$4,0)</f>
        <v>279</v>
      </c>
      <c r="I283" s="78">
        <f t="shared" ref="I283:I305" si="343">ROUND(B283*($B$4+$D$4+$E$4+$F$4+$G$4+$H$4)/$B$2*$I$2*$I$4,0)</f>
        <v>963</v>
      </c>
      <c r="J283" s="78">
        <f t="shared" ref="J283:J305" si="344">ROUND(I283/$I$4*$J$4,0)</f>
        <v>413</v>
      </c>
      <c r="K283" s="78">
        <f t="shared" ref="K283:K305" si="345">ROUND(B283*($B$4+$D$4+$E$4+$F$4+$G$4+$H$4)/$B$2*$K$2*$K$4,0)</f>
        <v>826</v>
      </c>
      <c r="L283" s="78">
        <f t="shared" ref="L283:L305" si="346">ROUND(K283/$K$4*$L$4,0)</f>
        <v>551</v>
      </c>
      <c r="M283" s="78">
        <f t="shared" ref="M283:M305" si="347">ROUND(B283*($B$4+$D$4+$E$4+$F$4+$G$4+$H$4)/$B$2*$M$2,0)</f>
        <v>41292</v>
      </c>
      <c r="O283" s="87">
        <v>279</v>
      </c>
    </row>
    <row r="284" ht="16.5" spans="1:15">
      <c r="A284" s="78">
        <v>280</v>
      </c>
      <c r="B284" s="78">
        <f t="shared" si="337"/>
        <v>560</v>
      </c>
      <c r="C284" s="86">
        <v>1.5</v>
      </c>
      <c r="D284" s="78">
        <f t="shared" si="338"/>
        <v>392</v>
      </c>
      <c r="E284" s="78">
        <f t="shared" si="339"/>
        <v>280</v>
      </c>
      <c r="F284" s="78">
        <f t="shared" si="340"/>
        <v>280</v>
      </c>
      <c r="G284" s="78">
        <f t="shared" si="341"/>
        <v>280</v>
      </c>
      <c r="H284" s="78">
        <f t="shared" si="342"/>
        <v>280</v>
      </c>
      <c r="I284" s="78">
        <f t="shared" si="343"/>
        <v>967</v>
      </c>
      <c r="J284" s="78">
        <f t="shared" si="344"/>
        <v>414</v>
      </c>
      <c r="K284" s="78">
        <f t="shared" si="345"/>
        <v>829</v>
      </c>
      <c r="L284" s="78">
        <f t="shared" si="346"/>
        <v>553</v>
      </c>
      <c r="M284" s="78">
        <f t="shared" si="347"/>
        <v>41440</v>
      </c>
      <c r="O284" s="87">
        <v>280</v>
      </c>
    </row>
    <row r="285" ht="16.5" spans="1:15">
      <c r="A285" s="78">
        <v>281</v>
      </c>
      <c r="B285" s="78">
        <f t="shared" si="337"/>
        <v>562</v>
      </c>
      <c r="C285" s="86">
        <v>1.5</v>
      </c>
      <c r="D285" s="78">
        <f t="shared" si="338"/>
        <v>393</v>
      </c>
      <c r="E285" s="78">
        <f t="shared" si="339"/>
        <v>281</v>
      </c>
      <c r="F285" s="78">
        <f t="shared" si="340"/>
        <v>281</v>
      </c>
      <c r="G285" s="78">
        <f t="shared" si="341"/>
        <v>281</v>
      </c>
      <c r="H285" s="78">
        <f t="shared" si="342"/>
        <v>281</v>
      </c>
      <c r="I285" s="78">
        <f t="shared" si="343"/>
        <v>970</v>
      </c>
      <c r="J285" s="78">
        <f t="shared" si="344"/>
        <v>416</v>
      </c>
      <c r="K285" s="78">
        <f t="shared" si="345"/>
        <v>832</v>
      </c>
      <c r="L285" s="78">
        <f t="shared" si="346"/>
        <v>555</v>
      </c>
      <c r="M285" s="78">
        <f t="shared" si="347"/>
        <v>41588</v>
      </c>
      <c r="O285" s="87">
        <v>281</v>
      </c>
    </row>
    <row r="286" ht="16.5" spans="1:15">
      <c r="A286" s="78">
        <v>282</v>
      </c>
      <c r="B286" s="78">
        <f t="shared" si="337"/>
        <v>564</v>
      </c>
      <c r="C286" s="86">
        <v>1.5</v>
      </c>
      <c r="D286" s="78">
        <f t="shared" si="338"/>
        <v>395</v>
      </c>
      <c r="E286" s="78">
        <f t="shared" si="339"/>
        <v>282</v>
      </c>
      <c r="F286" s="78">
        <f t="shared" si="340"/>
        <v>282</v>
      </c>
      <c r="G286" s="78">
        <f t="shared" si="341"/>
        <v>282</v>
      </c>
      <c r="H286" s="78">
        <f t="shared" si="342"/>
        <v>282</v>
      </c>
      <c r="I286" s="78">
        <f t="shared" si="343"/>
        <v>974</v>
      </c>
      <c r="J286" s="78">
        <f t="shared" si="344"/>
        <v>417</v>
      </c>
      <c r="K286" s="78">
        <f t="shared" si="345"/>
        <v>835</v>
      </c>
      <c r="L286" s="78">
        <f t="shared" si="346"/>
        <v>557</v>
      </c>
      <c r="M286" s="78">
        <f t="shared" si="347"/>
        <v>41736</v>
      </c>
      <c r="O286" s="87">
        <v>282</v>
      </c>
    </row>
    <row r="287" ht="16.5" spans="1:15">
      <c r="A287" s="78">
        <v>283</v>
      </c>
      <c r="B287" s="78">
        <f t="shared" si="337"/>
        <v>566</v>
      </c>
      <c r="C287" s="86">
        <v>1.5</v>
      </c>
      <c r="D287" s="78">
        <f t="shared" si="338"/>
        <v>396</v>
      </c>
      <c r="E287" s="78">
        <f t="shared" si="339"/>
        <v>283</v>
      </c>
      <c r="F287" s="78">
        <f t="shared" si="340"/>
        <v>283</v>
      </c>
      <c r="G287" s="78">
        <f t="shared" si="341"/>
        <v>283</v>
      </c>
      <c r="H287" s="78">
        <f t="shared" si="342"/>
        <v>283</v>
      </c>
      <c r="I287" s="78">
        <f t="shared" si="343"/>
        <v>977</v>
      </c>
      <c r="J287" s="78">
        <f t="shared" si="344"/>
        <v>419</v>
      </c>
      <c r="K287" s="78">
        <f t="shared" si="345"/>
        <v>838</v>
      </c>
      <c r="L287" s="78">
        <f t="shared" si="346"/>
        <v>559</v>
      </c>
      <c r="M287" s="78">
        <f t="shared" si="347"/>
        <v>41884</v>
      </c>
      <c r="O287" s="87">
        <v>283</v>
      </c>
    </row>
    <row r="288" ht="16.5" spans="1:15">
      <c r="A288" s="78">
        <v>284</v>
      </c>
      <c r="B288" s="78">
        <f t="shared" si="337"/>
        <v>568</v>
      </c>
      <c r="C288" s="86">
        <v>1.5</v>
      </c>
      <c r="D288" s="78">
        <f t="shared" si="338"/>
        <v>398</v>
      </c>
      <c r="E288" s="78">
        <f t="shared" si="339"/>
        <v>284</v>
      </c>
      <c r="F288" s="78">
        <f t="shared" si="340"/>
        <v>284</v>
      </c>
      <c r="G288" s="78">
        <f t="shared" si="341"/>
        <v>284</v>
      </c>
      <c r="H288" s="78">
        <f t="shared" si="342"/>
        <v>284</v>
      </c>
      <c r="I288" s="78">
        <f t="shared" si="343"/>
        <v>981</v>
      </c>
      <c r="J288" s="78">
        <f t="shared" si="344"/>
        <v>420</v>
      </c>
      <c r="K288" s="78">
        <f t="shared" si="345"/>
        <v>841</v>
      </c>
      <c r="L288" s="78">
        <f t="shared" si="346"/>
        <v>561</v>
      </c>
      <c r="M288" s="78">
        <f t="shared" si="347"/>
        <v>42032</v>
      </c>
      <c r="O288" s="87">
        <v>284</v>
      </c>
    </row>
    <row r="289" ht="16.5" spans="1:15">
      <c r="A289" s="78">
        <v>285</v>
      </c>
      <c r="B289" s="78">
        <f t="shared" si="337"/>
        <v>570</v>
      </c>
      <c r="C289" s="86">
        <v>1.5</v>
      </c>
      <c r="D289" s="78">
        <f t="shared" si="338"/>
        <v>399</v>
      </c>
      <c r="E289" s="78">
        <f t="shared" si="339"/>
        <v>285</v>
      </c>
      <c r="F289" s="78">
        <f t="shared" si="340"/>
        <v>285</v>
      </c>
      <c r="G289" s="78">
        <f t="shared" si="341"/>
        <v>285</v>
      </c>
      <c r="H289" s="78">
        <f t="shared" si="342"/>
        <v>285</v>
      </c>
      <c r="I289" s="78">
        <f t="shared" si="343"/>
        <v>984</v>
      </c>
      <c r="J289" s="78">
        <f t="shared" si="344"/>
        <v>422</v>
      </c>
      <c r="K289" s="78">
        <f t="shared" si="345"/>
        <v>844</v>
      </c>
      <c r="L289" s="78">
        <f t="shared" si="346"/>
        <v>563</v>
      </c>
      <c r="M289" s="78">
        <f t="shared" si="347"/>
        <v>42180</v>
      </c>
      <c r="O289" s="87">
        <v>285</v>
      </c>
    </row>
    <row r="290" ht="16.5" spans="1:15">
      <c r="A290" s="78">
        <v>286</v>
      </c>
      <c r="B290" s="78">
        <f t="shared" si="337"/>
        <v>572</v>
      </c>
      <c r="C290" s="86">
        <v>1.5</v>
      </c>
      <c r="D290" s="78">
        <f t="shared" si="338"/>
        <v>400</v>
      </c>
      <c r="E290" s="78">
        <f t="shared" si="339"/>
        <v>286</v>
      </c>
      <c r="F290" s="78">
        <f t="shared" si="340"/>
        <v>286</v>
      </c>
      <c r="G290" s="78">
        <f t="shared" si="341"/>
        <v>286</v>
      </c>
      <c r="H290" s="78">
        <f t="shared" si="342"/>
        <v>286</v>
      </c>
      <c r="I290" s="78">
        <f t="shared" si="343"/>
        <v>988</v>
      </c>
      <c r="J290" s="78">
        <f t="shared" si="344"/>
        <v>423</v>
      </c>
      <c r="K290" s="78">
        <f t="shared" si="345"/>
        <v>847</v>
      </c>
      <c r="L290" s="78">
        <f t="shared" si="346"/>
        <v>565</v>
      </c>
      <c r="M290" s="78">
        <f t="shared" si="347"/>
        <v>42328</v>
      </c>
      <c r="O290" s="87">
        <v>286</v>
      </c>
    </row>
    <row r="291" ht="16.5" spans="1:15">
      <c r="A291" s="78">
        <v>287</v>
      </c>
      <c r="B291" s="78">
        <f t="shared" si="337"/>
        <v>574</v>
      </c>
      <c r="C291" s="86">
        <v>1.5</v>
      </c>
      <c r="D291" s="78">
        <f t="shared" si="338"/>
        <v>402</v>
      </c>
      <c r="E291" s="78">
        <f t="shared" si="339"/>
        <v>287</v>
      </c>
      <c r="F291" s="78">
        <f t="shared" si="340"/>
        <v>287</v>
      </c>
      <c r="G291" s="78">
        <f t="shared" si="341"/>
        <v>287</v>
      </c>
      <c r="H291" s="78">
        <f t="shared" si="342"/>
        <v>287</v>
      </c>
      <c r="I291" s="78">
        <f t="shared" si="343"/>
        <v>991</v>
      </c>
      <c r="J291" s="78">
        <f t="shared" si="344"/>
        <v>425</v>
      </c>
      <c r="K291" s="78">
        <f t="shared" si="345"/>
        <v>850</v>
      </c>
      <c r="L291" s="78">
        <f t="shared" si="346"/>
        <v>567</v>
      </c>
      <c r="M291" s="78">
        <f t="shared" si="347"/>
        <v>42476</v>
      </c>
      <c r="O291" s="87">
        <v>287</v>
      </c>
    </row>
    <row r="292" ht="16.5" spans="1:15">
      <c r="A292" s="78">
        <v>288</v>
      </c>
      <c r="B292" s="78">
        <f t="shared" si="337"/>
        <v>576</v>
      </c>
      <c r="C292" s="86">
        <v>1.5</v>
      </c>
      <c r="D292" s="78">
        <f t="shared" si="338"/>
        <v>403</v>
      </c>
      <c r="E292" s="78">
        <f t="shared" si="339"/>
        <v>288</v>
      </c>
      <c r="F292" s="78">
        <f t="shared" si="340"/>
        <v>288</v>
      </c>
      <c r="G292" s="78">
        <f t="shared" si="341"/>
        <v>288</v>
      </c>
      <c r="H292" s="78">
        <f t="shared" si="342"/>
        <v>288</v>
      </c>
      <c r="I292" s="78">
        <f t="shared" si="343"/>
        <v>995</v>
      </c>
      <c r="J292" s="78">
        <f t="shared" si="344"/>
        <v>426</v>
      </c>
      <c r="K292" s="78">
        <f t="shared" si="345"/>
        <v>852</v>
      </c>
      <c r="L292" s="78">
        <f t="shared" si="346"/>
        <v>568</v>
      </c>
      <c r="M292" s="78">
        <f t="shared" si="347"/>
        <v>42624</v>
      </c>
      <c r="O292" s="87">
        <v>288</v>
      </c>
    </row>
    <row r="293" ht="16.5" spans="1:15">
      <c r="A293" s="78">
        <v>289</v>
      </c>
      <c r="B293" s="78">
        <f t="shared" si="337"/>
        <v>578</v>
      </c>
      <c r="C293" s="86">
        <v>1.5</v>
      </c>
      <c r="D293" s="78">
        <f t="shared" si="338"/>
        <v>405</v>
      </c>
      <c r="E293" s="78">
        <f t="shared" si="339"/>
        <v>289</v>
      </c>
      <c r="F293" s="78">
        <f t="shared" si="340"/>
        <v>289</v>
      </c>
      <c r="G293" s="78">
        <f t="shared" si="341"/>
        <v>289</v>
      </c>
      <c r="H293" s="78">
        <f t="shared" si="342"/>
        <v>289</v>
      </c>
      <c r="I293" s="78">
        <f t="shared" si="343"/>
        <v>998</v>
      </c>
      <c r="J293" s="78">
        <f t="shared" si="344"/>
        <v>428</v>
      </c>
      <c r="K293" s="78">
        <f t="shared" si="345"/>
        <v>855</v>
      </c>
      <c r="L293" s="78">
        <f t="shared" si="346"/>
        <v>570</v>
      </c>
      <c r="M293" s="78">
        <f t="shared" si="347"/>
        <v>42772</v>
      </c>
      <c r="O293" s="87">
        <v>289</v>
      </c>
    </row>
    <row r="294" ht="16.5" spans="1:15">
      <c r="A294" s="78">
        <v>290</v>
      </c>
      <c r="B294" s="78">
        <f t="shared" si="337"/>
        <v>580</v>
      </c>
      <c r="C294" s="86">
        <v>1.5</v>
      </c>
      <c r="D294" s="78">
        <f t="shared" si="338"/>
        <v>406</v>
      </c>
      <c r="E294" s="78">
        <f t="shared" si="339"/>
        <v>290</v>
      </c>
      <c r="F294" s="78">
        <f t="shared" si="340"/>
        <v>290</v>
      </c>
      <c r="G294" s="78">
        <f t="shared" si="341"/>
        <v>290</v>
      </c>
      <c r="H294" s="78">
        <f t="shared" si="342"/>
        <v>290</v>
      </c>
      <c r="I294" s="78">
        <f t="shared" si="343"/>
        <v>1001</v>
      </c>
      <c r="J294" s="78">
        <f t="shared" si="344"/>
        <v>429</v>
      </c>
      <c r="K294" s="78">
        <f t="shared" si="345"/>
        <v>858</v>
      </c>
      <c r="L294" s="78">
        <f t="shared" si="346"/>
        <v>572</v>
      </c>
      <c r="M294" s="78">
        <f t="shared" si="347"/>
        <v>42920</v>
      </c>
      <c r="O294" s="87">
        <v>290</v>
      </c>
    </row>
    <row r="295" ht="16.5" spans="1:15">
      <c r="A295" s="78">
        <v>291</v>
      </c>
      <c r="B295" s="78">
        <f t="shared" si="337"/>
        <v>582</v>
      </c>
      <c r="C295" s="86">
        <v>1.5</v>
      </c>
      <c r="D295" s="78">
        <f t="shared" si="338"/>
        <v>407</v>
      </c>
      <c r="E295" s="78">
        <f t="shared" si="339"/>
        <v>291</v>
      </c>
      <c r="F295" s="78">
        <f t="shared" si="340"/>
        <v>291</v>
      </c>
      <c r="G295" s="78">
        <f t="shared" si="341"/>
        <v>291</v>
      </c>
      <c r="H295" s="78">
        <f t="shared" si="342"/>
        <v>291</v>
      </c>
      <c r="I295" s="78">
        <f t="shared" si="343"/>
        <v>1005</v>
      </c>
      <c r="J295" s="78">
        <f t="shared" si="344"/>
        <v>431</v>
      </c>
      <c r="K295" s="78">
        <f t="shared" si="345"/>
        <v>861</v>
      </c>
      <c r="L295" s="78">
        <f t="shared" si="346"/>
        <v>574</v>
      </c>
      <c r="M295" s="78">
        <f t="shared" si="347"/>
        <v>43068</v>
      </c>
      <c r="O295" s="87">
        <v>291</v>
      </c>
    </row>
    <row r="296" ht="16.5" spans="1:15">
      <c r="A296" s="78">
        <v>292</v>
      </c>
      <c r="B296" s="78">
        <f t="shared" si="337"/>
        <v>584</v>
      </c>
      <c r="C296" s="86">
        <v>1.5</v>
      </c>
      <c r="D296" s="78">
        <f t="shared" si="338"/>
        <v>409</v>
      </c>
      <c r="E296" s="78">
        <f t="shared" si="339"/>
        <v>292</v>
      </c>
      <c r="F296" s="78">
        <f t="shared" si="340"/>
        <v>292</v>
      </c>
      <c r="G296" s="78">
        <f t="shared" si="341"/>
        <v>292</v>
      </c>
      <c r="H296" s="78">
        <f t="shared" si="342"/>
        <v>292</v>
      </c>
      <c r="I296" s="78">
        <f t="shared" si="343"/>
        <v>1008</v>
      </c>
      <c r="J296" s="78">
        <f t="shared" si="344"/>
        <v>432</v>
      </c>
      <c r="K296" s="78">
        <f t="shared" si="345"/>
        <v>864</v>
      </c>
      <c r="L296" s="78">
        <f t="shared" si="346"/>
        <v>576</v>
      </c>
      <c r="M296" s="78">
        <f t="shared" si="347"/>
        <v>43216</v>
      </c>
      <c r="O296" s="87">
        <v>292</v>
      </c>
    </row>
    <row r="297" ht="16.5" spans="1:15">
      <c r="A297" s="78">
        <v>293</v>
      </c>
      <c r="B297" s="78">
        <f t="shared" si="337"/>
        <v>586</v>
      </c>
      <c r="C297" s="86">
        <v>1.5</v>
      </c>
      <c r="D297" s="78">
        <f t="shared" si="338"/>
        <v>410</v>
      </c>
      <c r="E297" s="78">
        <f t="shared" si="339"/>
        <v>293</v>
      </c>
      <c r="F297" s="78">
        <f t="shared" si="340"/>
        <v>293</v>
      </c>
      <c r="G297" s="78">
        <f t="shared" si="341"/>
        <v>293</v>
      </c>
      <c r="H297" s="78">
        <f t="shared" si="342"/>
        <v>293</v>
      </c>
      <c r="I297" s="78">
        <f t="shared" si="343"/>
        <v>1012</v>
      </c>
      <c r="J297" s="78">
        <f t="shared" si="344"/>
        <v>434</v>
      </c>
      <c r="K297" s="78">
        <f t="shared" si="345"/>
        <v>867</v>
      </c>
      <c r="L297" s="78">
        <f t="shared" si="346"/>
        <v>578</v>
      </c>
      <c r="M297" s="78">
        <f t="shared" si="347"/>
        <v>43364</v>
      </c>
      <c r="O297" s="87">
        <v>293</v>
      </c>
    </row>
    <row r="298" ht="16.5" spans="1:15">
      <c r="A298" s="78">
        <v>294</v>
      </c>
      <c r="B298" s="78">
        <f t="shared" si="337"/>
        <v>588</v>
      </c>
      <c r="C298" s="86">
        <v>1.5</v>
      </c>
      <c r="D298" s="78">
        <f t="shared" si="338"/>
        <v>412</v>
      </c>
      <c r="E298" s="78">
        <f t="shared" si="339"/>
        <v>294</v>
      </c>
      <c r="F298" s="78">
        <f t="shared" si="340"/>
        <v>294</v>
      </c>
      <c r="G298" s="78">
        <f t="shared" si="341"/>
        <v>294</v>
      </c>
      <c r="H298" s="78">
        <f t="shared" si="342"/>
        <v>294</v>
      </c>
      <c r="I298" s="78">
        <f t="shared" si="343"/>
        <v>1015</v>
      </c>
      <c r="J298" s="78">
        <f t="shared" si="344"/>
        <v>435</v>
      </c>
      <c r="K298" s="78">
        <f t="shared" si="345"/>
        <v>870</v>
      </c>
      <c r="L298" s="78">
        <f t="shared" si="346"/>
        <v>580</v>
      </c>
      <c r="M298" s="78">
        <f t="shared" si="347"/>
        <v>43512</v>
      </c>
      <c r="O298" s="87">
        <v>294</v>
      </c>
    </row>
    <row r="299" ht="16.5" spans="1:15">
      <c r="A299" s="78">
        <v>295</v>
      </c>
      <c r="B299" s="78">
        <f t="shared" si="337"/>
        <v>590</v>
      </c>
      <c r="C299" s="86">
        <v>1.5</v>
      </c>
      <c r="D299" s="78">
        <f t="shared" si="338"/>
        <v>413</v>
      </c>
      <c r="E299" s="78">
        <f t="shared" si="339"/>
        <v>295</v>
      </c>
      <c r="F299" s="78">
        <f t="shared" si="340"/>
        <v>295</v>
      </c>
      <c r="G299" s="78">
        <f t="shared" si="341"/>
        <v>295</v>
      </c>
      <c r="H299" s="78">
        <f t="shared" si="342"/>
        <v>295</v>
      </c>
      <c r="I299" s="78">
        <f t="shared" si="343"/>
        <v>1019</v>
      </c>
      <c r="J299" s="78">
        <f t="shared" si="344"/>
        <v>437</v>
      </c>
      <c r="K299" s="78">
        <f t="shared" si="345"/>
        <v>873</v>
      </c>
      <c r="L299" s="78">
        <f t="shared" si="346"/>
        <v>582</v>
      </c>
      <c r="M299" s="78">
        <f t="shared" si="347"/>
        <v>43660</v>
      </c>
      <c r="O299" s="87">
        <v>295</v>
      </c>
    </row>
    <row r="300" ht="16.5" spans="1:15">
      <c r="A300" s="78">
        <v>296</v>
      </c>
      <c r="B300" s="78">
        <f t="shared" si="337"/>
        <v>592</v>
      </c>
      <c r="C300" s="86">
        <v>1.5</v>
      </c>
      <c r="D300" s="78">
        <f t="shared" si="338"/>
        <v>414</v>
      </c>
      <c r="E300" s="78">
        <f t="shared" si="339"/>
        <v>296</v>
      </c>
      <c r="F300" s="78">
        <f t="shared" si="340"/>
        <v>296</v>
      </c>
      <c r="G300" s="78">
        <f t="shared" si="341"/>
        <v>296</v>
      </c>
      <c r="H300" s="78">
        <f t="shared" si="342"/>
        <v>296</v>
      </c>
      <c r="I300" s="78">
        <f t="shared" si="343"/>
        <v>1022</v>
      </c>
      <c r="J300" s="78">
        <f t="shared" si="344"/>
        <v>438</v>
      </c>
      <c r="K300" s="78">
        <f t="shared" si="345"/>
        <v>876</v>
      </c>
      <c r="L300" s="78">
        <f t="shared" si="346"/>
        <v>584</v>
      </c>
      <c r="M300" s="78">
        <f t="shared" si="347"/>
        <v>43808</v>
      </c>
      <c r="O300" s="87">
        <v>296</v>
      </c>
    </row>
    <row r="301" ht="16.5" spans="1:15">
      <c r="A301" s="78">
        <v>297</v>
      </c>
      <c r="B301" s="78">
        <f t="shared" si="337"/>
        <v>594</v>
      </c>
      <c r="C301" s="86">
        <v>1.5</v>
      </c>
      <c r="D301" s="78">
        <f t="shared" si="338"/>
        <v>416</v>
      </c>
      <c r="E301" s="78">
        <f t="shared" si="339"/>
        <v>297</v>
      </c>
      <c r="F301" s="78">
        <f t="shared" si="340"/>
        <v>297</v>
      </c>
      <c r="G301" s="78">
        <f t="shared" si="341"/>
        <v>297</v>
      </c>
      <c r="H301" s="78">
        <f t="shared" si="342"/>
        <v>297</v>
      </c>
      <c r="I301" s="78">
        <f t="shared" si="343"/>
        <v>1026</v>
      </c>
      <c r="J301" s="78">
        <f t="shared" si="344"/>
        <v>440</v>
      </c>
      <c r="K301" s="78">
        <f t="shared" si="345"/>
        <v>879</v>
      </c>
      <c r="L301" s="78">
        <f t="shared" si="346"/>
        <v>586</v>
      </c>
      <c r="M301" s="78">
        <f t="shared" si="347"/>
        <v>43956</v>
      </c>
      <c r="O301" s="87">
        <v>297</v>
      </c>
    </row>
    <row r="302" ht="16.5" spans="1:15">
      <c r="A302" s="78">
        <v>298</v>
      </c>
      <c r="B302" s="78">
        <f t="shared" si="337"/>
        <v>596</v>
      </c>
      <c r="C302" s="86">
        <v>1.5</v>
      </c>
      <c r="D302" s="78">
        <f t="shared" si="338"/>
        <v>417</v>
      </c>
      <c r="E302" s="78">
        <f t="shared" si="339"/>
        <v>298</v>
      </c>
      <c r="F302" s="78">
        <f t="shared" si="340"/>
        <v>298</v>
      </c>
      <c r="G302" s="78">
        <f t="shared" si="341"/>
        <v>298</v>
      </c>
      <c r="H302" s="78">
        <f t="shared" si="342"/>
        <v>298</v>
      </c>
      <c r="I302" s="78">
        <f t="shared" si="343"/>
        <v>1029</v>
      </c>
      <c r="J302" s="78">
        <f t="shared" si="344"/>
        <v>441</v>
      </c>
      <c r="K302" s="78">
        <f t="shared" si="345"/>
        <v>882</v>
      </c>
      <c r="L302" s="78">
        <f t="shared" si="346"/>
        <v>588</v>
      </c>
      <c r="M302" s="78">
        <f t="shared" si="347"/>
        <v>44104</v>
      </c>
      <c r="O302" s="87">
        <v>298</v>
      </c>
    </row>
    <row r="303" ht="16.5" spans="1:15">
      <c r="A303" s="78">
        <v>299</v>
      </c>
      <c r="B303" s="78">
        <f t="shared" si="337"/>
        <v>598</v>
      </c>
      <c r="C303" s="86">
        <v>1.5</v>
      </c>
      <c r="D303" s="78">
        <f t="shared" si="338"/>
        <v>419</v>
      </c>
      <c r="E303" s="78">
        <f t="shared" si="339"/>
        <v>299</v>
      </c>
      <c r="F303" s="78">
        <f t="shared" si="340"/>
        <v>299</v>
      </c>
      <c r="G303" s="78">
        <f t="shared" si="341"/>
        <v>299</v>
      </c>
      <c r="H303" s="78">
        <f t="shared" si="342"/>
        <v>299</v>
      </c>
      <c r="I303" s="78">
        <f t="shared" si="343"/>
        <v>1033</v>
      </c>
      <c r="J303" s="78">
        <f t="shared" si="344"/>
        <v>443</v>
      </c>
      <c r="K303" s="78">
        <f t="shared" si="345"/>
        <v>885</v>
      </c>
      <c r="L303" s="78">
        <f t="shared" si="346"/>
        <v>590</v>
      </c>
      <c r="M303" s="78">
        <f t="shared" si="347"/>
        <v>44252</v>
      </c>
      <c r="O303" s="87">
        <v>299</v>
      </c>
    </row>
    <row r="304" ht="16.5" spans="1:15">
      <c r="A304" s="78">
        <v>300</v>
      </c>
      <c r="B304" s="78">
        <f t="shared" si="337"/>
        <v>600</v>
      </c>
      <c r="C304" s="86">
        <v>1.5</v>
      </c>
      <c r="D304" s="78">
        <f t="shared" si="338"/>
        <v>420</v>
      </c>
      <c r="E304" s="78">
        <f t="shared" si="339"/>
        <v>300</v>
      </c>
      <c r="F304" s="78">
        <f t="shared" si="340"/>
        <v>300</v>
      </c>
      <c r="G304" s="78">
        <f t="shared" si="341"/>
        <v>300</v>
      </c>
      <c r="H304" s="78">
        <f t="shared" si="342"/>
        <v>300</v>
      </c>
      <c r="I304" s="78">
        <f t="shared" si="343"/>
        <v>1036</v>
      </c>
      <c r="J304" s="78">
        <f t="shared" si="344"/>
        <v>444</v>
      </c>
      <c r="K304" s="78">
        <f t="shared" si="345"/>
        <v>888</v>
      </c>
      <c r="L304" s="78">
        <f t="shared" si="346"/>
        <v>592</v>
      </c>
      <c r="M304" s="78">
        <f t="shared" si="347"/>
        <v>44400</v>
      </c>
      <c r="O304" s="87">
        <v>300</v>
      </c>
    </row>
    <row r="305" ht="16.5" spans="1:15">
      <c r="A305" s="78">
        <v>301</v>
      </c>
      <c r="B305" s="78">
        <f t="shared" si="337"/>
        <v>602</v>
      </c>
      <c r="C305" s="86">
        <v>1.5</v>
      </c>
      <c r="D305" s="78">
        <f t="shared" si="338"/>
        <v>421</v>
      </c>
      <c r="E305" s="78">
        <f t="shared" si="339"/>
        <v>301</v>
      </c>
      <c r="F305" s="78">
        <f t="shared" si="340"/>
        <v>301</v>
      </c>
      <c r="G305" s="78">
        <f t="shared" si="341"/>
        <v>301</v>
      </c>
      <c r="H305" s="78">
        <f t="shared" si="342"/>
        <v>301</v>
      </c>
      <c r="I305" s="78">
        <f t="shared" si="343"/>
        <v>1039</v>
      </c>
      <c r="J305" s="78">
        <f t="shared" si="344"/>
        <v>445</v>
      </c>
      <c r="K305" s="78">
        <f t="shared" si="345"/>
        <v>891</v>
      </c>
      <c r="L305" s="78">
        <f t="shared" si="346"/>
        <v>594</v>
      </c>
      <c r="M305" s="78">
        <f t="shared" si="347"/>
        <v>44548</v>
      </c>
      <c r="O305" s="87">
        <v>301</v>
      </c>
    </row>
    <row r="306" ht="16.5" spans="1:1">
      <c r="A306" s="78"/>
    </row>
  </sheetData>
  <mergeCells count="58">
    <mergeCell ref="B1:H1"/>
    <mergeCell ref="I1:J1"/>
    <mergeCell ref="K1:L1"/>
    <mergeCell ref="P1:U1"/>
    <mergeCell ref="V1:W1"/>
    <mergeCell ref="X1:Y1"/>
    <mergeCell ref="AC1:AH1"/>
    <mergeCell ref="AI1:AJ1"/>
    <mergeCell ref="AK1:AL1"/>
    <mergeCell ref="AP1:AU1"/>
    <mergeCell ref="AV1:AW1"/>
    <mergeCell ref="AX1:AY1"/>
    <mergeCell ref="BC1:BH1"/>
    <mergeCell ref="BI1:BJ1"/>
    <mergeCell ref="BK1:BL1"/>
    <mergeCell ref="BP1:BU1"/>
    <mergeCell ref="BV1:BW1"/>
    <mergeCell ref="BX1:BY1"/>
    <mergeCell ref="CC1:CH1"/>
    <mergeCell ref="CI1:CJ1"/>
    <mergeCell ref="CK1:CL1"/>
    <mergeCell ref="B2:H2"/>
    <mergeCell ref="I2:J2"/>
    <mergeCell ref="K2:L2"/>
    <mergeCell ref="P2:U2"/>
    <mergeCell ref="V2:W2"/>
    <mergeCell ref="X2:Y2"/>
    <mergeCell ref="AC2:AH2"/>
    <mergeCell ref="AI2:AJ2"/>
    <mergeCell ref="AK2:AL2"/>
    <mergeCell ref="AP2:AU2"/>
    <mergeCell ref="AV2:AW2"/>
    <mergeCell ref="AX2:AY2"/>
    <mergeCell ref="BC2:BH2"/>
    <mergeCell ref="BI2:BJ2"/>
    <mergeCell ref="BK2:BL2"/>
    <mergeCell ref="BP2:BU2"/>
    <mergeCell ref="BV2:BW2"/>
    <mergeCell ref="BX2:BY2"/>
    <mergeCell ref="CC2:CH2"/>
    <mergeCell ref="CI2:CJ2"/>
    <mergeCell ref="CK2:CL2"/>
    <mergeCell ref="B3:C3"/>
    <mergeCell ref="A3:A4"/>
    <mergeCell ref="C4:C5"/>
    <mergeCell ref="M3:M4"/>
    <mergeCell ref="O3:O4"/>
    <mergeCell ref="Z3:Z4"/>
    <mergeCell ref="AB3:AB4"/>
    <mergeCell ref="AM3:AM4"/>
    <mergeCell ref="AO3:AO4"/>
    <mergeCell ref="AZ3:AZ4"/>
    <mergeCell ref="BB3:BB4"/>
    <mergeCell ref="BM3:BM4"/>
    <mergeCell ref="BO3:BO4"/>
    <mergeCell ref="BZ3:BZ4"/>
    <mergeCell ref="CB3:CB4"/>
    <mergeCell ref="CM3:CM4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F15"/>
  <sheetViews>
    <sheetView workbookViewId="0">
      <selection activeCell="H1" sqref="H1"/>
    </sheetView>
  </sheetViews>
  <sheetFormatPr defaultColWidth="8.725" defaultRowHeight="13.5" outlineLevelCol="5"/>
  <cols>
    <col min="1" max="1" width="8.725" style="125"/>
    <col min="2" max="5" width="8.81666666666667" style="125" customWidth="1"/>
    <col min="6" max="6" width="10" style="125" customWidth="1"/>
    <col min="7" max="7" width="8.725" style="125"/>
    <col min="8" max="8" width="15.1833333333333" style="125" customWidth="1"/>
    <col min="9" max="9" width="14.275" style="125" customWidth="1"/>
    <col min="10" max="10" width="21.3666666666667" style="125" customWidth="1"/>
    <col min="11" max="11" width="19.9083333333333" style="125" customWidth="1"/>
    <col min="12" max="12" width="19.625" style="125" customWidth="1"/>
    <col min="13" max="13" width="16.8166666666667" style="125" customWidth="1"/>
    <col min="14" max="14" width="17.275" style="125" customWidth="1"/>
    <col min="15" max="15" width="21.3666666666667" style="125" customWidth="1"/>
    <col min="16" max="17" width="16.9083333333333" style="125" customWidth="1"/>
    <col min="18" max="18" width="19.9083333333333" style="125" customWidth="1"/>
    <col min="19" max="19" width="19.8166666666667" style="125" customWidth="1"/>
    <col min="20" max="20" width="20" style="125" customWidth="1"/>
    <col min="21" max="21" width="24.0916666666667" style="125" customWidth="1"/>
    <col min="22" max="22" width="25.9083333333333" style="125" customWidth="1"/>
    <col min="23" max="16383" width="8.725" style="125"/>
  </cols>
  <sheetData>
    <row r="1" s="125" customFormat="1" ht="16.5" spans="1:6">
      <c r="A1" s="9" t="s">
        <v>301</v>
      </c>
      <c r="B1" s="9"/>
      <c r="C1" s="9"/>
      <c r="D1" s="9"/>
      <c r="E1" s="9"/>
      <c r="F1" s="9"/>
    </row>
    <row r="2" s="125" customFormat="1" ht="16.5" spans="1:6">
      <c r="A2" s="9" t="s">
        <v>302</v>
      </c>
      <c r="B2" s="9" t="s">
        <v>2</v>
      </c>
      <c r="C2" s="9" t="s">
        <v>303</v>
      </c>
      <c r="D2" s="9" t="s">
        <v>3</v>
      </c>
      <c r="E2" s="9" t="s">
        <v>4</v>
      </c>
      <c r="F2" s="9" t="s">
        <v>5</v>
      </c>
    </row>
    <row r="3" s="125" customFormat="1" ht="16.5" spans="1:6">
      <c r="A3" s="9" t="s">
        <v>110</v>
      </c>
      <c r="B3" s="9">
        <f ca="1">SUM(装备基础值!AO54:AT54)</f>
        <v>111</v>
      </c>
      <c r="C3" s="9">
        <f ca="1" t="shared" ref="C3:C7" si="0">B3</f>
        <v>111</v>
      </c>
      <c r="D3" s="9">
        <f ca="1" t="shared" ref="D3:D7" si="1">INT(B3/1.5)</f>
        <v>74</v>
      </c>
      <c r="E3" s="9">
        <f ca="1" t="shared" ref="E3:E7" si="2">D3</f>
        <v>74</v>
      </c>
      <c r="F3" s="9">
        <f ca="1" t="shared" ref="F3:F7" si="3">E3*20</f>
        <v>1480</v>
      </c>
    </row>
    <row r="4" s="125" customFormat="1" ht="16.5" spans="1:6">
      <c r="A4" s="9" t="s">
        <v>304</v>
      </c>
      <c r="B4" s="9">
        <f ca="1">SUM(装备基础值!BB84:BG84)</f>
        <v>230</v>
      </c>
      <c r="C4" s="9">
        <f ca="1" t="shared" si="0"/>
        <v>230</v>
      </c>
      <c r="D4" s="9">
        <f ca="1" t="shared" si="1"/>
        <v>153</v>
      </c>
      <c r="E4" s="9">
        <f ca="1" t="shared" si="2"/>
        <v>153</v>
      </c>
      <c r="F4" s="9">
        <f ca="1" t="shared" si="3"/>
        <v>3060</v>
      </c>
    </row>
    <row r="5" s="125" customFormat="1" ht="16.5" spans="1:6">
      <c r="A5" s="9" t="s">
        <v>143</v>
      </c>
      <c r="B5" s="9">
        <f ca="1">SUM(装备基础值!BO104:BT104)</f>
        <v>363</v>
      </c>
      <c r="C5" s="9">
        <f ca="1" t="shared" si="0"/>
        <v>363</v>
      </c>
      <c r="D5" s="9">
        <f ca="1" t="shared" si="1"/>
        <v>242</v>
      </c>
      <c r="E5" s="9">
        <f ca="1" t="shared" si="2"/>
        <v>242</v>
      </c>
      <c r="F5" s="9">
        <f ca="1" t="shared" si="3"/>
        <v>4840</v>
      </c>
    </row>
    <row r="6" s="125" customFormat="1" ht="16.5" spans="1:6">
      <c r="A6" s="9" t="s">
        <v>305</v>
      </c>
      <c r="B6" s="9">
        <f ca="1">SUM(装备基础值!CB114:CG114)</f>
        <v>525</v>
      </c>
      <c r="C6" s="9">
        <f ca="1" t="shared" si="0"/>
        <v>525</v>
      </c>
      <c r="D6" s="9">
        <f ca="1" t="shared" si="1"/>
        <v>350</v>
      </c>
      <c r="E6" s="9">
        <f ca="1" t="shared" si="2"/>
        <v>350</v>
      </c>
      <c r="F6" s="9">
        <f ca="1" t="shared" si="3"/>
        <v>7000</v>
      </c>
    </row>
    <row r="7" s="125" customFormat="1" ht="16.5" spans="1:6">
      <c r="A7" s="9" t="s">
        <v>306</v>
      </c>
      <c r="B7" s="9">
        <f ca="1">SUM(装备基础值!CB124:CG124)</f>
        <v>575</v>
      </c>
      <c r="C7" s="9">
        <f ca="1" t="shared" si="0"/>
        <v>575</v>
      </c>
      <c r="D7" s="9">
        <f ca="1" t="shared" si="1"/>
        <v>383</v>
      </c>
      <c r="E7" s="9">
        <f ca="1" t="shared" si="2"/>
        <v>383</v>
      </c>
      <c r="F7" s="9">
        <f ca="1" t="shared" si="3"/>
        <v>7660</v>
      </c>
    </row>
    <row r="8" s="125" customFormat="1"/>
    <row r="9" s="125" customFormat="1" ht="16.5" spans="1:6">
      <c r="A9" s="69" t="s">
        <v>307</v>
      </c>
      <c r="B9" s="70"/>
      <c r="C9" s="70"/>
      <c r="D9" s="70"/>
      <c r="E9" s="70"/>
      <c r="F9" s="77"/>
    </row>
    <row r="10" s="125" customFormat="1" ht="16.5" spans="1:6">
      <c r="A10" s="9" t="s">
        <v>302</v>
      </c>
      <c r="B10" s="9" t="s">
        <v>308</v>
      </c>
      <c r="C10" s="9" t="s">
        <v>309</v>
      </c>
      <c r="D10" s="9" t="s">
        <v>310</v>
      </c>
      <c r="E10" s="9" t="s">
        <v>311</v>
      </c>
      <c r="F10" s="9" t="s">
        <v>312</v>
      </c>
    </row>
    <row r="11" s="125" customFormat="1" ht="16.5" spans="1:6">
      <c r="A11" s="9" t="s">
        <v>110</v>
      </c>
      <c r="B11" s="67">
        <v>0.95</v>
      </c>
      <c r="C11" s="67">
        <v>0.05</v>
      </c>
      <c r="D11" s="9">
        <v>0</v>
      </c>
      <c r="E11" s="9">
        <v>0</v>
      </c>
      <c r="F11" s="9">
        <v>0</v>
      </c>
    </row>
    <row r="12" s="125" customFormat="1" ht="16.5" spans="1:6">
      <c r="A12" s="9" t="s">
        <v>304</v>
      </c>
      <c r="B12" s="67">
        <v>0.6</v>
      </c>
      <c r="C12" s="67">
        <v>0.35</v>
      </c>
      <c r="D12" s="67">
        <v>0.05</v>
      </c>
      <c r="E12" s="9">
        <v>0</v>
      </c>
      <c r="F12" s="9">
        <v>0</v>
      </c>
    </row>
    <row r="13" s="125" customFormat="1" ht="16.5" spans="1:6">
      <c r="A13" s="9" t="s">
        <v>143</v>
      </c>
      <c r="B13" s="67">
        <v>0.3</v>
      </c>
      <c r="C13" s="67">
        <v>0.6</v>
      </c>
      <c r="D13" s="67">
        <v>0.08</v>
      </c>
      <c r="E13" s="67">
        <v>0.02</v>
      </c>
      <c r="F13" s="9">
        <v>0</v>
      </c>
    </row>
    <row r="14" s="125" customFormat="1" ht="16.5" spans="1:6">
      <c r="A14" s="9" t="s">
        <v>305</v>
      </c>
      <c r="B14" s="67">
        <v>0.08</v>
      </c>
      <c r="C14" s="67">
        <v>0.4</v>
      </c>
      <c r="D14" s="67">
        <v>0.3</v>
      </c>
      <c r="E14" s="67">
        <v>0.2</v>
      </c>
      <c r="F14" s="67">
        <v>0.02</v>
      </c>
    </row>
    <row r="15" s="125" customFormat="1" ht="16.5" spans="1:6">
      <c r="A15" s="9" t="s">
        <v>306</v>
      </c>
      <c r="B15" s="9">
        <v>0</v>
      </c>
      <c r="C15" s="67">
        <v>0.2</v>
      </c>
      <c r="D15" s="67">
        <v>0.4</v>
      </c>
      <c r="E15" s="67">
        <v>0.3</v>
      </c>
      <c r="F15" s="67">
        <v>0.1</v>
      </c>
    </row>
  </sheetData>
  <mergeCells count="2">
    <mergeCell ref="A1:F1"/>
    <mergeCell ref="A9:F9"/>
  </mergeCells>
  <pageMargins left="0.75" right="0.75" top="1" bottom="1" header="0.5" footer="0.5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P34"/>
  <sheetViews>
    <sheetView tabSelected="1" workbookViewId="0">
      <selection activeCell="O2" sqref="O2"/>
    </sheetView>
  </sheetViews>
  <sheetFormatPr defaultColWidth="9" defaultRowHeight="13.5"/>
  <cols>
    <col min="2" max="2" width="9.725" customWidth="1"/>
    <col min="3" max="4" width="23.275" customWidth="1"/>
    <col min="5" max="7" width="18.375" customWidth="1"/>
    <col min="8" max="8" width="23.275" customWidth="1"/>
    <col min="9" max="9" width="17.8166666666667" customWidth="1"/>
    <col min="10" max="10" width="20.0916666666667" customWidth="1"/>
    <col min="11" max="11" width="14.125" customWidth="1"/>
    <col min="12" max="14" width="18.375" customWidth="1"/>
    <col min="15" max="15" width="22.5" customWidth="1"/>
  </cols>
  <sheetData>
    <row r="1" ht="16.5" spans="1:15">
      <c r="A1" s="123" t="s">
        <v>313</v>
      </c>
      <c r="B1" s="9" t="s">
        <v>314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ht="16.5" spans="1:15">
      <c r="A2" s="124">
        <v>0.1</v>
      </c>
      <c r="B2" s="24" t="s">
        <v>302</v>
      </c>
      <c r="C2" s="24" t="s">
        <v>315</v>
      </c>
      <c r="D2" s="24" t="s">
        <v>316</v>
      </c>
      <c r="E2" s="36" t="s">
        <v>317</v>
      </c>
      <c r="F2" s="36" t="s">
        <v>318</v>
      </c>
      <c r="G2" s="36" t="s">
        <v>319</v>
      </c>
      <c r="H2" s="24" t="s">
        <v>320</v>
      </c>
      <c r="I2" s="126" t="s">
        <v>321</v>
      </c>
      <c r="J2" s="126" t="s">
        <v>322</v>
      </c>
      <c r="K2" s="126" t="s">
        <v>323</v>
      </c>
      <c r="L2" s="126" t="s">
        <v>324</v>
      </c>
      <c r="M2" s="126" t="s">
        <v>325</v>
      </c>
      <c r="N2" s="141" t="s">
        <v>326</v>
      </c>
      <c r="O2" s="142" t="s">
        <v>327</v>
      </c>
    </row>
    <row r="3" ht="16.5" spans="1:15">
      <c r="A3" s="125"/>
      <c r="B3" s="126" t="s">
        <v>110</v>
      </c>
      <c r="C3" s="127">
        <f ca="1">INT(洗炼数值空间!B3*$A$2)</f>
        <v>11</v>
      </c>
      <c r="D3" s="127">
        <f ca="1">INT(C3*0.82)</f>
        <v>9</v>
      </c>
      <c r="E3" s="126">
        <f ca="1" t="shared" ref="E3:E7" si="0">INT(C3/3)</f>
        <v>3</v>
      </c>
      <c r="F3" s="126">
        <f ca="1" t="shared" ref="F3:F7" si="1">E3</f>
        <v>3</v>
      </c>
      <c r="G3" s="126">
        <f ca="1" t="shared" ref="G3:G7" si="2">E3</f>
        <v>3</v>
      </c>
      <c r="H3" s="99">
        <v>1</v>
      </c>
      <c r="I3" s="99">
        <v>1</v>
      </c>
      <c r="J3" s="143">
        <v>0.01</v>
      </c>
      <c r="K3" s="143">
        <v>0.01</v>
      </c>
      <c r="L3" s="144">
        <v>0.01</v>
      </c>
      <c r="M3" s="144">
        <v>0.01</v>
      </c>
      <c r="N3" s="144">
        <v>0.01</v>
      </c>
      <c r="O3" s="144">
        <v>0.01</v>
      </c>
    </row>
    <row r="4" ht="16.5" spans="1:15">
      <c r="A4" s="125"/>
      <c r="B4" s="126" t="s">
        <v>304</v>
      </c>
      <c r="C4" s="128">
        <f ca="1">INT(洗炼数值空间!B4*$A$2)</f>
        <v>23</v>
      </c>
      <c r="D4" s="128">
        <f ca="1">INT(C4*0.82)</f>
        <v>18</v>
      </c>
      <c r="E4" s="128">
        <f ca="1" t="shared" si="0"/>
        <v>7</v>
      </c>
      <c r="F4" s="128">
        <f ca="1" t="shared" si="1"/>
        <v>7</v>
      </c>
      <c r="G4" s="126">
        <f ca="1" t="shared" si="2"/>
        <v>7</v>
      </c>
      <c r="H4" s="105">
        <v>2</v>
      </c>
      <c r="I4" s="105">
        <v>2</v>
      </c>
      <c r="J4" s="145">
        <v>0.02</v>
      </c>
      <c r="K4" s="145">
        <v>0.02</v>
      </c>
      <c r="L4" s="145">
        <v>0.02</v>
      </c>
      <c r="M4" s="145">
        <v>0.02</v>
      </c>
      <c r="N4" s="144">
        <v>0.02</v>
      </c>
      <c r="O4" s="144">
        <v>0.02</v>
      </c>
    </row>
    <row r="5" ht="16.5" spans="1:15">
      <c r="A5" s="125"/>
      <c r="B5" s="126" t="s">
        <v>143</v>
      </c>
      <c r="C5" s="129">
        <f ca="1">INT(洗炼数值空间!B5*$A$2)</f>
        <v>36</v>
      </c>
      <c r="D5" s="129">
        <f ca="1">INT(C5*0.82)</f>
        <v>29</v>
      </c>
      <c r="E5" s="129">
        <f ca="1" t="shared" si="0"/>
        <v>12</v>
      </c>
      <c r="F5" s="129">
        <f ca="1" t="shared" si="1"/>
        <v>12</v>
      </c>
      <c r="G5" s="129">
        <f ca="1" t="shared" si="2"/>
        <v>12</v>
      </c>
      <c r="H5" s="111">
        <v>3</v>
      </c>
      <c r="I5" s="111">
        <v>3</v>
      </c>
      <c r="J5" s="146">
        <v>0.03</v>
      </c>
      <c r="K5" s="146">
        <v>0.03</v>
      </c>
      <c r="L5" s="146">
        <v>0.03</v>
      </c>
      <c r="M5" s="146">
        <v>0.03</v>
      </c>
      <c r="N5" s="146">
        <v>0.03</v>
      </c>
      <c r="O5" s="144">
        <v>0.03</v>
      </c>
    </row>
    <row r="6" ht="16.5" spans="1:15">
      <c r="A6" s="125"/>
      <c r="B6" s="126" t="s">
        <v>305</v>
      </c>
      <c r="C6" s="130">
        <f ca="1">INT(洗炼数值空间!B6*$A$2)</f>
        <v>52</v>
      </c>
      <c r="D6" s="130">
        <f ca="1">INT(C6*0.82)</f>
        <v>42</v>
      </c>
      <c r="E6" s="130">
        <f ca="1" t="shared" si="0"/>
        <v>17</v>
      </c>
      <c r="F6" s="130">
        <f ca="1" t="shared" si="1"/>
        <v>17</v>
      </c>
      <c r="G6" s="130">
        <f ca="1" t="shared" si="2"/>
        <v>17</v>
      </c>
      <c r="H6" s="117">
        <v>4</v>
      </c>
      <c r="I6" s="117">
        <v>4</v>
      </c>
      <c r="J6" s="147">
        <v>0.04</v>
      </c>
      <c r="K6" s="147">
        <v>0.04</v>
      </c>
      <c r="L6" s="147">
        <v>0.04</v>
      </c>
      <c r="M6" s="147">
        <v>0.04</v>
      </c>
      <c r="N6" s="147">
        <v>0.04</v>
      </c>
      <c r="O6" s="147">
        <v>0.04</v>
      </c>
    </row>
    <row r="7" ht="16.5" spans="1:15">
      <c r="A7" s="125"/>
      <c r="B7" s="126" t="s">
        <v>306</v>
      </c>
      <c r="C7" s="126">
        <f ca="1">INT(洗炼数值空间!B7*$A$2)</f>
        <v>57</v>
      </c>
      <c r="D7" s="126">
        <f ca="1">INT(C7*0.82)</f>
        <v>46</v>
      </c>
      <c r="E7" s="126">
        <f ca="1" t="shared" si="0"/>
        <v>19</v>
      </c>
      <c r="F7" s="126">
        <f ca="1" t="shared" si="1"/>
        <v>19</v>
      </c>
      <c r="G7" s="126">
        <f ca="1" t="shared" si="2"/>
        <v>19</v>
      </c>
      <c r="H7" s="9">
        <v>5</v>
      </c>
      <c r="I7" s="9">
        <v>5</v>
      </c>
      <c r="J7" s="144">
        <v>0.05</v>
      </c>
      <c r="K7" s="144">
        <v>0.05</v>
      </c>
      <c r="L7" s="144">
        <v>0.05</v>
      </c>
      <c r="M7" s="144">
        <v>0.05</v>
      </c>
      <c r="N7" s="144">
        <v>0.05</v>
      </c>
      <c r="O7" s="144">
        <v>0.05</v>
      </c>
    </row>
    <row r="8" spans="1:15">
      <c r="A8" s="125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</row>
    <row r="9" spans="1:15">
      <c r="A9" s="125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</row>
    <row r="10" ht="16.5" spans="1:15">
      <c r="A10" s="123" t="s">
        <v>313</v>
      </c>
      <c r="B10" s="9" t="s">
        <v>328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ht="16.5" spans="1:15">
      <c r="A11" s="124">
        <v>0.1</v>
      </c>
      <c r="B11" s="24" t="s">
        <v>302</v>
      </c>
      <c r="C11" s="24" t="s">
        <v>329</v>
      </c>
      <c r="D11" s="24" t="s">
        <v>330</v>
      </c>
      <c r="E11" s="36" t="s">
        <v>331</v>
      </c>
      <c r="F11" s="36" t="s">
        <v>332</v>
      </c>
      <c r="G11" s="36" t="s">
        <v>333</v>
      </c>
      <c r="H11" s="24" t="s">
        <v>334</v>
      </c>
      <c r="I11" s="126" t="s">
        <v>335</v>
      </c>
      <c r="J11" s="126" t="s">
        <v>336</v>
      </c>
      <c r="K11" s="126" t="s">
        <v>337</v>
      </c>
      <c r="L11" s="141" t="s">
        <v>338</v>
      </c>
      <c r="M11" s="141" t="s">
        <v>339</v>
      </c>
      <c r="N11" s="141" t="s">
        <v>340</v>
      </c>
      <c r="O11" s="126" t="s">
        <v>341</v>
      </c>
    </row>
    <row r="12" ht="16.5" spans="1:15">
      <c r="A12" s="125"/>
      <c r="B12" s="126" t="s">
        <v>110</v>
      </c>
      <c r="C12" s="127">
        <f ca="1" t="shared" ref="C12:C16" si="3">INT(C3/1.5)</f>
        <v>7</v>
      </c>
      <c r="D12" s="127">
        <f ca="1" t="shared" ref="D12:D16" si="4">C12</f>
        <v>7</v>
      </c>
      <c r="E12" s="126">
        <f ca="1" t="shared" ref="E12:E16" si="5">INT(C12/3)</f>
        <v>2</v>
      </c>
      <c r="F12" s="126">
        <f ca="1" t="shared" ref="F12:F16" si="6">E12</f>
        <v>2</v>
      </c>
      <c r="G12" s="126">
        <f ca="1" t="shared" ref="G12:G16" si="7">E12</f>
        <v>2</v>
      </c>
      <c r="H12" s="99">
        <v>1</v>
      </c>
      <c r="I12" s="99">
        <v>1</v>
      </c>
      <c r="J12" s="143">
        <v>0.01</v>
      </c>
      <c r="K12" s="143">
        <v>0.01</v>
      </c>
      <c r="L12" s="148">
        <v>0.005</v>
      </c>
      <c r="M12" s="148">
        <v>0.005</v>
      </c>
      <c r="N12" s="148">
        <v>0.005</v>
      </c>
      <c r="O12" s="144">
        <v>0.01</v>
      </c>
    </row>
    <row r="13" ht="16.5" spans="1:15">
      <c r="A13" s="125"/>
      <c r="B13" s="126" t="s">
        <v>304</v>
      </c>
      <c r="C13" s="128">
        <f ca="1" t="shared" si="3"/>
        <v>15</v>
      </c>
      <c r="D13" s="128">
        <f ca="1" t="shared" si="4"/>
        <v>15</v>
      </c>
      <c r="E13" s="128">
        <f ca="1" t="shared" si="5"/>
        <v>5</v>
      </c>
      <c r="F13" s="128">
        <f ca="1" t="shared" si="6"/>
        <v>5</v>
      </c>
      <c r="G13" s="126">
        <f ca="1" t="shared" si="7"/>
        <v>5</v>
      </c>
      <c r="H13" s="105">
        <v>2</v>
      </c>
      <c r="I13" s="105">
        <v>2</v>
      </c>
      <c r="J13" s="145">
        <v>0.02</v>
      </c>
      <c r="K13" s="145">
        <v>0.02</v>
      </c>
      <c r="L13" s="149">
        <v>0.006</v>
      </c>
      <c r="M13" s="149">
        <v>0.006</v>
      </c>
      <c r="N13" s="148">
        <v>0.006</v>
      </c>
      <c r="O13" s="145">
        <v>0.02</v>
      </c>
    </row>
    <row r="14" ht="16.5" spans="1:15">
      <c r="A14" s="125"/>
      <c r="B14" s="126" t="s">
        <v>143</v>
      </c>
      <c r="C14" s="129">
        <f ca="1" t="shared" si="3"/>
        <v>24</v>
      </c>
      <c r="D14" s="129">
        <f ca="1" t="shared" si="4"/>
        <v>24</v>
      </c>
      <c r="E14" s="129">
        <f ca="1" t="shared" si="5"/>
        <v>8</v>
      </c>
      <c r="F14" s="129">
        <f ca="1" t="shared" si="6"/>
        <v>8</v>
      </c>
      <c r="G14" s="129">
        <f ca="1" t="shared" si="7"/>
        <v>8</v>
      </c>
      <c r="H14" s="111">
        <v>3</v>
      </c>
      <c r="I14" s="111">
        <v>3</v>
      </c>
      <c r="J14" s="146">
        <v>0.03</v>
      </c>
      <c r="K14" s="146">
        <v>0.03</v>
      </c>
      <c r="L14" s="150">
        <v>0.007</v>
      </c>
      <c r="M14" s="150">
        <v>0.007</v>
      </c>
      <c r="N14" s="150">
        <v>0.007</v>
      </c>
      <c r="O14" s="146">
        <v>0.03</v>
      </c>
    </row>
    <row r="15" ht="16.5" spans="1:15">
      <c r="A15" s="125"/>
      <c r="B15" s="126" t="s">
        <v>305</v>
      </c>
      <c r="C15" s="130">
        <f ca="1" t="shared" si="3"/>
        <v>34</v>
      </c>
      <c r="D15" s="130">
        <f ca="1" t="shared" si="4"/>
        <v>34</v>
      </c>
      <c r="E15" s="130">
        <f ca="1" t="shared" si="5"/>
        <v>11</v>
      </c>
      <c r="F15" s="130">
        <f ca="1" t="shared" si="6"/>
        <v>11</v>
      </c>
      <c r="G15" s="130">
        <f ca="1" t="shared" si="7"/>
        <v>11</v>
      </c>
      <c r="H15" s="117">
        <v>4</v>
      </c>
      <c r="I15" s="117">
        <v>4</v>
      </c>
      <c r="J15" s="147">
        <v>0.04</v>
      </c>
      <c r="K15" s="147">
        <v>0.04</v>
      </c>
      <c r="L15" s="151">
        <v>0.008</v>
      </c>
      <c r="M15" s="151">
        <v>0.008</v>
      </c>
      <c r="N15" s="151">
        <v>0.008</v>
      </c>
      <c r="O15" s="147">
        <v>0.04</v>
      </c>
    </row>
    <row r="16" ht="16.5" spans="1:15">
      <c r="A16" s="125"/>
      <c r="B16" s="126" t="s">
        <v>306</v>
      </c>
      <c r="C16" s="126">
        <f ca="1" t="shared" si="3"/>
        <v>38</v>
      </c>
      <c r="D16" s="126">
        <f ca="1" t="shared" si="4"/>
        <v>38</v>
      </c>
      <c r="E16" s="126">
        <f ca="1" t="shared" si="5"/>
        <v>12</v>
      </c>
      <c r="F16" s="126">
        <f ca="1" t="shared" si="6"/>
        <v>12</v>
      </c>
      <c r="G16" s="126">
        <f ca="1" t="shared" si="7"/>
        <v>12</v>
      </c>
      <c r="H16" s="9">
        <v>5</v>
      </c>
      <c r="I16" s="9">
        <v>5</v>
      </c>
      <c r="J16" s="144">
        <v>0.05</v>
      </c>
      <c r="K16" s="144">
        <v>0.05</v>
      </c>
      <c r="L16" s="148">
        <v>0.009</v>
      </c>
      <c r="M16" s="148">
        <v>0.009</v>
      </c>
      <c r="N16" s="148">
        <v>0.009</v>
      </c>
      <c r="O16" s="144">
        <v>0.05</v>
      </c>
    </row>
    <row r="19" ht="16.5" spans="2:15">
      <c r="B19" s="1" t="s">
        <v>342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6.5" spans="2:15">
      <c r="B20" s="24" t="s">
        <v>302</v>
      </c>
      <c r="C20" s="24" t="s">
        <v>343</v>
      </c>
      <c r="D20" s="24" t="s">
        <v>344</v>
      </c>
      <c r="E20" s="36" t="s">
        <v>345</v>
      </c>
      <c r="F20" s="36" t="s">
        <v>346</v>
      </c>
      <c r="G20" s="36" t="s">
        <v>347</v>
      </c>
      <c r="H20" s="24" t="s">
        <v>348</v>
      </c>
      <c r="I20" s="126" t="s">
        <v>349</v>
      </c>
      <c r="J20" s="126" t="s">
        <v>350</v>
      </c>
      <c r="K20" s="126" t="s">
        <v>351</v>
      </c>
      <c r="L20" s="126" t="s">
        <v>352</v>
      </c>
      <c r="M20" s="126" t="s">
        <v>353</v>
      </c>
      <c r="N20" s="141" t="s">
        <v>354</v>
      </c>
      <c r="O20" s="142" t="s">
        <v>355</v>
      </c>
    </row>
    <row r="21" ht="16.5" spans="2:16">
      <c r="B21" s="126" t="s">
        <v>110</v>
      </c>
      <c r="C21" s="131">
        <v>2000</v>
      </c>
      <c r="D21" s="131">
        <v>2000</v>
      </c>
      <c r="E21" s="132"/>
      <c r="F21" s="132"/>
      <c r="G21" s="132"/>
      <c r="H21" s="133">
        <v>2000</v>
      </c>
      <c r="I21" s="133">
        <v>2000</v>
      </c>
      <c r="J21" s="131">
        <v>1000</v>
      </c>
      <c r="K21" s="131">
        <v>1000</v>
      </c>
      <c r="L21" s="132"/>
      <c r="M21" s="132"/>
      <c r="N21" s="132"/>
      <c r="O21" s="132"/>
      <c r="P21">
        <f>SUM(C21:O21)</f>
        <v>10000</v>
      </c>
    </row>
    <row r="22" ht="16.5" spans="2:16">
      <c r="B22" s="126" t="s">
        <v>304</v>
      </c>
      <c r="C22" s="134">
        <v>1500</v>
      </c>
      <c r="D22" s="134">
        <v>1500</v>
      </c>
      <c r="E22" s="134">
        <v>500</v>
      </c>
      <c r="F22" s="134">
        <v>500</v>
      </c>
      <c r="G22" s="132"/>
      <c r="H22" s="135">
        <v>1500</v>
      </c>
      <c r="I22" s="135">
        <v>1500</v>
      </c>
      <c r="J22" s="134">
        <v>1000</v>
      </c>
      <c r="K22" s="134">
        <v>1000</v>
      </c>
      <c r="L22" s="134">
        <v>500</v>
      </c>
      <c r="M22" s="134">
        <v>500</v>
      </c>
      <c r="N22" s="132"/>
      <c r="O22" s="132"/>
      <c r="P22">
        <f>SUM(C22:O22)</f>
        <v>10000</v>
      </c>
    </row>
    <row r="23" ht="16.5" spans="2:16">
      <c r="B23" s="126" t="s">
        <v>143</v>
      </c>
      <c r="C23" s="136">
        <v>1000</v>
      </c>
      <c r="D23" s="136">
        <v>1000</v>
      </c>
      <c r="E23" s="136">
        <v>1000</v>
      </c>
      <c r="F23" s="136">
        <v>1000</v>
      </c>
      <c r="G23" s="136">
        <v>1000</v>
      </c>
      <c r="H23" s="137">
        <v>1000</v>
      </c>
      <c r="I23" s="137">
        <v>1000</v>
      </c>
      <c r="J23" s="136">
        <v>1000</v>
      </c>
      <c r="K23" s="136">
        <v>1000</v>
      </c>
      <c r="L23" s="136">
        <v>400</v>
      </c>
      <c r="M23" s="136">
        <v>400</v>
      </c>
      <c r="N23" s="136">
        <v>200</v>
      </c>
      <c r="O23" s="132"/>
      <c r="P23">
        <f>SUM(C23:O23)</f>
        <v>10000</v>
      </c>
    </row>
    <row r="24" ht="16.5" spans="2:16">
      <c r="B24" s="126" t="s">
        <v>305</v>
      </c>
      <c r="C24" s="138">
        <v>1000</v>
      </c>
      <c r="D24" s="138">
        <v>1000</v>
      </c>
      <c r="E24" s="138">
        <v>1000</v>
      </c>
      <c r="F24" s="138">
        <v>1000</v>
      </c>
      <c r="G24" s="138">
        <v>1000</v>
      </c>
      <c r="H24" s="139">
        <v>1000</v>
      </c>
      <c r="I24" s="139">
        <v>1000</v>
      </c>
      <c r="J24" s="138">
        <v>1000</v>
      </c>
      <c r="K24" s="138">
        <v>1000</v>
      </c>
      <c r="L24" s="138">
        <v>300</v>
      </c>
      <c r="M24" s="138">
        <v>300</v>
      </c>
      <c r="N24" s="138">
        <v>200</v>
      </c>
      <c r="O24" s="138">
        <v>200</v>
      </c>
      <c r="P24">
        <f>SUM(C24:O24)</f>
        <v>10000</v>
      </c>
    </row>
    <row r="25" ht="16.5" spans="2:16">
      <c r="B25" s="126" t="s">
        <v>306</v>
      </c>
      <c r="C25" s="132"/>
      <c r="D25" s="132"/>
      <c r="E25" s="132"/>
      <c r="F25" s="132"/>
      <c r="G25" s="132"/>
      <c r="H25" s="140"/>
      <c r="I25" s="140"/>
      <c r="J25" s="132"/>
      <c r="K25" s="132"/>
      <c r="L25" s="132"/>
      <c r="M25" s="132"/>
      <c r="N25" s="132"/>
      <c r="O25" s="132"/>
      <c r="P25">
        <f>SUM(C25:O25)</f>
        <v>0</v>
      </c>
    </row>
    <row r="26" spans="2:15"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</row>
    <row r="27" spans="2:15"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</row>
    <row r="28" ht="16.5" spans="2:15">
      <c r="B28" s="9" t="s">
        <v>356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ht="16.5" spans="2:15">
      <c r="B29" s="24" t="s">
        <v>302</v>
      </c>
      <c r="C29" s="24" t="s">
        <v>357</v>
      </c>
      <c r="D29" s="24" t="s">
        <v>358</v>
      </c>
      <c r="E29" s="36" t="s">
        <v>359</v>
      </c>
      <c r="F29" s="36" t="s">
        <v>360</v>
      </c>
      <c r="G29" s="36" t="s">
        <v>361</v>
      </c>
      <c r="H29" s="24" t="s">
        <v>362</v>
      </c>
      <c r="I29" s="126" t="s">
        <v>363</v>
      </c>
      <c r="J29" s="126" t="s">
        <v>364</v>
      </c>
      <c r="K29" s="126" t="s">
        <v>365</v>
      </c>
      <c r="L29" s="141" t="s">
        <v>366</v>
      </c>
      <c r="M29" s="141" t="s">
        <v>367</v>
      </c>
      <c r="N29" s="141" t="s">
        <v>368</v>
      </c>
      <c r="O29" s="126" t="s">
        <v>369</v>
      </c>
    </row>
    <row r="30" ht="16.5" spans="2:16">
      <c r="B30" s="126" t="s">
        <v>110</v>
      </c>
      <c r="C30" s="131">
        <v>2000</v>
      </c>
      <c r="D30" s="131">
        <v>2000</v>
      </c>
      <c r="E30" s="132"/>
      <c r="F30" s="132"/>
      <c r="G30" s="132"/>
      <c r="H30" s="133">
        <v>2000</v>
      </c>
      <c r="I30" s="133">
        <v>2000</v>
      </c>
      <c r="J30" s="131">
        <v>1000</v>
      </c>
      <c r="K30" s="131">
        <v>1000</v>
      </c>
      <c r="L30" s="132"/>
      <c r="M30" s="132"/>
      <c r="N30" s="132"/>
      <c r="O30" s="132"/>
      <c r="P30">
        <f>SUM(C30:O30)</f>
        <v>10000</v>
      </c>
    </row>
    <row r="31" ht="16.5" spans="2:16">
      <c r="B31" s="126" t="s">
        <v>304</v>
      </c>
      <c r="C31" s="134">
        <v>1500</v>
      </c>
      <c r="D31" s="134">
        <v>1500</v>
      </c>
      <c r="E31" s="134">
        <v>500</v>
      </c>
      <c r="F31" s="134">
        <v>500</v>
      </c>
      <c r="G31" s="132"/>
      <c r="H31" s="135">
        <v>1000</v>
      </c>
      <c r="I31" s="135">
        <v>1000</v>
      </c>
      <c r="J31" s="134">
        <v>1000</v>
      </c>
      <c r="K31" s="134">
        <v>1000</v>
      </c>
      <c r="L31" s="134">
        <v>500</v>
      </c>
      <c r="M31" s="134">
        <v>500</v>
      </c>
      <c r="N31" s="132"/>
      <c r="O31" s="134">
        <v>1000</v>
      </c>
      <c r="P31">
        <f>SUM(C31:O31)</f>
        <v>10000</v>
      </c>
    </row>
    <row r="32" ht="16.5" spans="2:16">
      <c r="B32" s="126" t="s">
        <v>143</v>
      </c>
      <c r="C32" s="136">
        <v>1000</v>
      </c>
      <c r="D32" s="136">
        <v>1000</v>
      </c>
      <c r="E32" s="136">
        <v>1000</v>
      </c>
      <c r="F32" s="136">
        <v>1000</v>
      </c>
      <c r="G32" s="136">
        <v>1000</v>
      </c>
      <c r="H32" s="136">
        <v>1000</v>
      </c>
      <c r="I32" s="136">
        <v>1000</v>
      </c>
      <c r="J32" s="136">
        <v>800</v>
      </c>
      <c r="K32" s="136">
        <v>800</v>
      </c>
      <c r="L32" s="136">
        <v>200</v>
      </c>
      <c r="M32" s="136">
        <v>200</v>
      </c>
      <c r="N32" s="136">
        <v>200</v>
      </c>
      <c r="O32" s="136">
        <v>800</v>
      </c>
      <c r="P32">
        <f>SUM(C32:O32)</f>
        <v>10000</v>
      </c>
    </row>
    <row r="33" ht="16.5" spans="2:16">
      <c r="B33" s="126" t="s">
        <v>305</v>
      </c>
      <c r="C33" s="138">
        <v>1000</v>
      </c>
      <c r="D33" s="138">
        <v>1000</v>
      </c>
      <c r="E33" s="138">
        <v>1000</v>
      </c>
      <c r="F33" s="138">
        <v>1000</v>
      </c>
      <c r="G33" s="138">
        <v>1000</v>
      </c>
      <c r="H33" s="138">
        <v>1000</v>
      </c>
      <c r="I33" s="138">
        <v>1000</v>
      </c>
      <c r="J33" s="138">
        <v>800</v>
      </c>
      <c r="K33" s="138">
        <v>800</v>
      </c>
      <c r="L33" s="138">
        <v>200</v>
      </c>
      <c r="M33" s="138">
        <v>200</v>
      </c>
      <c r="N33" s="138">
        <v>200</v>
      </c>
      <c r="O33" s="138">
        <v>800</v>
      </c>
      <c r="P33">
        <f>SUM(C33:O33)</f>
        <v>10000</v>
      </c>
    </row>
    <row r="34" ht="16.5" spans="2:16">
      <c r="B34" s="126" t="s">
        <v>306</v>
      </c>
      <c r="C34" s="132"/>
      <c r="D34" s="132"/>
      <c r="E34" s="132"/>
      <c r="F34" s="132"/>
      <c r="G34" s="132"/>
      <c r="H34" s="140"/>
      <c r="I34" s="140"/>
      <c r="J34" s="132"/>
      <c r="K34" s="132"/>
      <c r="L34" s="132"/>
      <c r="M34" s="132"/>
      <c r="N34" s="132"/>
      <c r="O34" s="132"/>
      <c r="P34">
        <f>SUM(C34:O34)</f>
        <v>0</v>
      </c>
    </row>
  </sheetData>
  <mergeCells count="4">
    <mergeCell ref="B1:O1"/>
    <mergeCell ref="B10:O10"/>
    <mergeCell ref="B19:O19"/>
    <mergeCell ref="B28:O28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A104"/>
  <sheetViews>
    <sheetView workbookViewId="0">
      <selection activeCell="T45" sqref="T45"/>
    </sheetView>
  </sheetViews>
  <sheetFormatPr defaultColWidth="9" defaultRowHeight="13.5"/>
  <sheetData>
    <row r="1" spans="1:27">
      <c r="A1" t="s">
        <v>258</v>
      </c>
      <c r="B1" t="s">
        <v>259</v>
      </c>
      <c r="I1" t="s">
        <v>260</v>
      </c>
      <c r="K1" t="s">
        <v>261</v>
      </c>
      <c r="M1" t="s">
        <v>262</v>
      </c>
      <c r="O1" t="s">
        <v>258</v>
      </c>
      <c r="P1" t="s">
        <v>259</v>
      </c>
      <c r="W1" t="s">
        <v>260</v>
      </c>
      <c r="Y1" t="s">
        <v>261</v>
      </c>
      <c r="AA1" t="s">
        <v>262</v>
      </c>
    </row>
    <row r="2" spans="1:27">
      <c r="A2">
        <v>1</v>
      </c>
      <c r="B2">
        <v>1.5</v>
      </c>
      <c r="I2">
        <v>1</v>
      </c>
      <c r="K2">
        <v>1</v>
      </c>
      <c r="M2">
        <v>10</v>
      </c>
      <c r="O2">
        <v>1</v>
      </c>
      <c r="P2">
        <v>1.5</v>
      </c>
      <c r="W2">
        <v>1</v>
      </c>
      <c r="Y2">
        <v>1</v>
      </c>
      <c r="AA2">
        <v>10</v>
      </c>
    </row>
    <row r="3" spans="1:27">
      <c r="A3" t="s">
        <v>269</v>
      </c>
      <c r="B3" t="s">
        <v>14</v>
      </c>
      <c r="D3" t="s">
        <v>15</v>
      </c>
      <c r="E3" t="s">
        <v>270</v>
      </c>
      <c r="F3" t="s">
        <v>271</v>
      </c>
      <c r="G3" t="s">
        <v>272</v>
      </c>
      <c r="H3" t="s">
        <v>273</v>
      </c>
      <c r="I3" t="s">
        <v>274</v>
      </c>
      <c r="J3" t="s">
        <v>21</v>
      </c>
      <c r="K3" t="s">
        <v>275</v>
      </c>
      <c r="L3" t="s">
        <v>23</v>
      </c>
      <c r="M3" t="s">
        <v>24</v>
      </c>
      <c r="O3" t="s">
        <v>269</v>
      </c>
      <c r="P3" t="s">
        <v>14</v>
      </c>
      <c r="R3" t="s">
        <v>15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21</v>
      </c>
      <c r="Y3" t="s">
        <v>275</v>
      </c>
      <c r="Z3" t="s">
        <v>23</v>
      </c>
      <c r="AA3" t="s">
        <v>24</v>
      </c>
    </row>
    <row r="4" spans="2:26">
      <c r="B4">
        <v>1</v>
      </c>
      <c r="C4" t="s">
        <v>297</v>
      </c>
      <c r="D4">
        <v>0.7</v>
      </c>
      <c r="E4">
        <v>0.5</v>
      </c>
      <c r="F4">
        <v>0.5</v>
      </c>
      <c r="G4">
        <v>0.5</v>
      </c>
      <c r="H4">
        <v>0.5</v>
      </c>
      <c r="I4">
        <v>0.7</v>
      </c>
      <c r="J4">
        <v>0.3</v>
      </c>
      <c r="K4">
        <v>0.6</v>
      </c>
      <c r="L4">
        <v>0.4</v>
      </c>
      <c r="P4">
        <v>1</v>
      </c>
      <c r="Q4" t="s">
        <v>297</v>
      </c>
      <c r="R4">
        <v>0.7</v>
      </c>
      <c r="S4">
        <v>0.5</v>
      </c>
      <c r="T4">
        <v>0.5</v>
      </c>
      <c r="U4">
        <v>0.5</v>
      </c>
      <c r="V4">
        <v>0.5</v>
      </c>
      <c r="W4">
        <v>0.7</v>
      </c>
      <c r="X4">
        <v>0.3</v>
      </c>
      <c r="Y4">
        <v>0.6</v>
      </c>
      <c r="Z4">
        <v>0.4</v>
      </c>
    </row>
    <row r="5" spans="1:27">
      <c r="A5">
        <v>1</v>
      </c>
      <c r="B5">
        <v>8</v>
      </c>
      <c r="D5">
        <v>6</v>
      </c>
      <c r="E5">
        <v>4</v>
      </c>
      <c r="F5">
        <v>3</v>
      </c>
      <c r="G5">
        <v>6</v>
      </c>
      <c r="H5">
        <v>6</v>
      </c>
      <c r="I5">
        <v>5</v>
      </c>
      <c r="J5">
        <v>17</v>
      </c>
      <c r="K5">
        <v>10</v>
      </c>
      <c r="L5">
        <v>7</v>
      </c>
      <c r="M5">
        <v>173</v>
      </c>
      <c r="O5">
        <v>1</v>
      </c>
      <c r="P5">
        <f>B5-8</f>
        <v>0</v>
      </c>
      <c r="R5">
        <f>D5-6</f>
        <v>0</v>
      </c>
      <c r="S5">
        <f>E5-4</f>
        <v>0</v>
      </c>
      <c r="T5">
        <f>F5-3</f>
        <v>0</v>
      </c>
      <c r="U5">
        <f>G5-6</f>
        <v>0</v>
      </c>
      <c r="V5">
        <f>H5-6</f>
        <v>0</v>
      </c>
      <c r="W5">
        <f>I5-5</f>
        <v>0</v>
      </c>
      <c r="X5">
        <f>J5-17</f>
        <v>0</v>
      </c>
      <c r="Y5">
        <f>K5-10</f>
        <v>0</v>
      </c>
      <c r="Z5">
        <f>L5-7</f>
        <v>0</v>
      </c>
      <c r="AA5">
        <v>173</v>
      </c>
    </row>
    <row r="6" spans="1:27">
      <c r="A6">
        <v>2</v>
      </c>
      <c r="B6">
        <v>11</v>
      </c>
      <c r="C6">
        <v>3</v>
      </c>
      <c r="D6">
        <v>8</v>
      </c>
      <c r="E6">
        <v>6</v>
      </c>
      <c r="F6">
        <v>4</v>
      </c>
      <c r="G6">
        <v>8</v>
      </c>
      <c r="H6">
        <v>8</v>
      </c>
      <c r="I6">
        <v>7</v>
      </c>
      <c r="J6">
        <v>23</v>
      </c>
      <c r="K6">
        <v>14</v>
      </c>
      <c r="L6">
        <v>9</v>
      </c>
      <c r="M6">
        <v>238</v>
      </c>
      <c r="O6">
        <v>2</v>
      </c>
      <c r="P6">
        <f t="shared" ref="P6:P69" si="0">B6-8</f>
        <v>3</v>
      </c>
      <c r="Q6">
        <v>3</v>
      </c>
      <c r="R6">
        <f t="shared" ref="R6:R69" si="1">D6-6</f>
        <v>2</v>
      </c>
      <c r="S6">
        <f t="shared" ref="S6:S69" si="2">E6-4</f>
        <v>2</v>
      </c>
      <c r="T6">
        <f t="shared" ref="T6:T69" si="3">F6-3</f>
        <v>1</v>
      </c>
      <c r="U6">
        <f t="shared" ref="U6:U69" si="4">G6-6</f>
        <v>2</v>
      </c>
      <c r="V6">
        <f t="shared" ref="V6:V69" si="5">H6-6</f>
        <v>2</v>
      </c>
      <c r="W6">
        <f t="shared" ref="W6:W69" si="6">I6-5</f>
        <v>2</v>
      </c>
      <c r="X6">
        <f t="shared" ref="X6:X69" si="7">J6-17</f>
        <v>6</v>
      </c>
      <c r="Y6">
        <f t="shared" ref="Y6:Y69" si="8">K6-10</f>
        <v>4</v>
      </c>
      <c r="Z6">
        <f t="shared" ref="Z6:Z69" si="9">L6-7</f>
        <v>2</v>
      </c>
      <c r="AA6">
        <v>238</v>
      </c>
    </row>
    <row r="7" spans="1:27">
      <c r="A7">
        <v>3</v>
      </c>
      <c r="B7">
        <v>14</v>
      </c>
      <c r="C7">
        <v>3</v>
      </c>
      <c r="D7">
        <v>10</v>
      </c>
      <c r="E7">
        <v>7</v>
      </c>
      <c r="F7">
        <v>6</v>
      </c>
      <c r="G7">
        <v>10</v>
      </c>
      <c r="H7">
        <v>10</v>
      </c>
      <c r="I7">
        <v>9</v>
      </c>
      <c r="J7">
        <v>30</v>
      </c>
      <c r="K7">
        <v>18</v>
      </c>
      <c r="L7">
        <v>12</v>
      </c>
      <c r="M7">
        <v>303</v>
      </c>
      <c r="O7">
        <v>3</v>
      </c>
      <c r="P7">
        <f t="shared" si="0"/>
        <v>6</v>
      </c>
      <c r="Q7">
        <v>3</v>
      </c>
      <c r="R7">
        <f t="shared" si="1"/>
        <v>4</v>
      </c>
      <c r="S7">
        <f t="shared" si="2"/>
        <v>3</v>
      </c>
      <c r="T7">
        <f t="shared" si="3"/>
        <v>3</v>
      </c>
      <c r="U7">
        <f t="shared" si="4"/>
        <v>4</v>
      </c>
      <c r="V7">
        <f t="shared" si="5"/>
        <v>4</v>
      </c>
      <c r="W7">
        <f t="shared" si="6"/>
        <v>4</v>
      </c>
      <c r="X7">
        <f t="shared" si="7"/>
        <v>13</v>
      </c>
      <c r="Y7">
        <f t="shared" si="8"/>
        <v>8</v>
      </c>
      <c r="Z7">
        <f t="shared" si="9"/>
        <v>5</v>
      </c>
      <c r="AA7">
        <v>303</v>
      </c>
    </row>
    <row r="8" spans="1:27">
      <c r="A8">
        <v>4</v>
      </c>
      <c r="B8">
        <v>17</v>
      </c>
      <c r="C8">
        <v>3</v>
      </c>
      <c r="D8">
        <v>12</v>
      </c>
      <c r="E8">
        <v>9</v>
      </c>
      <c r="F8">
        <v>7</v>
      </c>
      <c r="G8">
        <v>12</v>
      </c>
      <c r="H8">
        <v>12</v>
      </c>
      <c r="I8">
        <v>11</v>
      </c>
      <c r="J8">
        <v>37</v>
      </c>
      <c r="K8">
        <v>22</v>
      </c>
      <c r="L8">
        <v>15</v>
      </c>
      <c r="M8">
        <v>368</v>
      </c>
      <c r="O8">
        <v>4</v>
      </c>
      <c r="P8">
        <f t="shared" si="0"/>
        <v>9</v>
      </c>
      <c r="Q8">
        <v>3</v>
      </c>
      <c r="R8">
        <f t="shared" si="1"/>
        <v>6</v>
      </c>
      <c r="S8">
        <f t="shared" si="2"/>
        <v>5</v>
      </c>
      <c r="T8">
        <f t="shared" si="3"/>
        <v>4</v>
      </c>
      <c r="U8">
        <f t="shared" si="4"/>
        <v>6</v>
      </c>
      <c r="V8">
        <f t="shared" si="5"/>
        <v>6</v>
      </c>
      <c r="W8">
        <f t="shared" si="6"/>
        <v>6</v>
      </c>
      <c r="X8">
        <f t="shared" si="7"/>
        <v>20</v>
      </c>
      <c r="Y8">
        <f t="shared" si="8"/>
        <v>12</v>
      </c>
      <c r="Z8">
        <f t="shared" si="9"/>
        <v>8</v>
      </c>
      <c r="AA8">
        <v>368</v>
      </c>
    </row>
    <row r="9" spans="1:27">
      <c r="A9">
        <v>5</v>
      </c>
      <c r="B9">
        <v>20</v>
      </c>
      <c r="C9">
        <v>3</v>
      </c>
      <c r="D9">
        <v>14</v>
      </c>
      <c r="E9">
        <v>10</v>
      </c>
      <c r="F9">
        <v>8</v>
      </c>
      <c r="G9">
        <v>14</v>
      </c>
      <c r="H9">
        <v>14</v>
      </c>
      <c r="I9">
        <v>13</v>
      </c>
      <c r="J9">
        <v>43</v>
      </c>
      <c r="K9">
        <v>26</v>
      </c>
      <c r="L9">
        <v>17</v>
      </c>
      <c r="M9">
        <v>433</v>
      </c>
      <c r="O9">
        <v>5</v>
      </c>
      <c r="P9">
        <f t="shared" si="0"/>
        <v>12</v>
      </c>
      <c r="Q9">
        <v>3</v>
      </c>
      <c r="R9">
        <f t="shared" si="1"/>
        <v>8</v>
      </c>
      <c r="S9">
        <f t="shared" si="2"/>
        <v>6</v>
      </c>
      <c r="T9">
        <f t="shared" si="3"/>
        <v>5</v>
      </c>
      <c r="U9">
        <f t="shared" si="4"/>
        <v>8</v>
      </c>
      <c r="V9">
        <f t="shared" si="5"/>
        <v>8</v>
      </c>
      <c r="W9">
        <f t="shared" si="6"/>
        <v>8</v>
      </c>
      <c r="X9">
        <f t="shared" si="7"/>
        <v>26</v>
      </c>
      <c r="Y9">
        <f t="shared" si="8"/>
        <v>16</v>
      </c>
      <c r="Z9">
        <f t="shared" si="9"/>
        <v>10</v>
      </c>
      <c r="AA9">
        <v>433</v>
      </c>
    </row>
    <row r="10" spans="1:27">
      <c r="A10">
        <v>6</v>
      </c>
      <c r="B10">
        <v>23</v>
      </c>
      <c r="C10">
        <v>3</v>
      </c>
      <c r="D10">
        <v>16</v>
      </c>
      <c r="E10">
        <v>12</v>
      </c>
      <c r="F10">
        <v>9</v>
      </c>
      <c r="G10">
        <v>16</v>
      </c>
      <c r="H10">
        <v>16</v>
      </c>
      <c r="I10">
        <v>15</v>
      </c>
      <c r="J10">
        <v>50</v>
      </c>
      <c r="K10">
        <v>30</v>
      </c>
      <c r="L10">
        <v>20</v>
      </c>
      <c r="M10">
        <v>498</v>
      </c>
      <c r="O10">
        <v>6</v>
      </c>
      <c r="P10">
        <f t="shared" si="0"/>
        <v>15</v>
      </c>
      <c r="Q10">
        <v>3</v>
      </c>
      <c r="R10">
        <f t="shared" si="1"/>
        <v>10</v>
      </c>
      <c r="S10">
        <f t="shared" si="2"/>
        <v>8</v>
      </c>
      <c r="T10">
        <f t="shared" si="3"/>
        <v>6</v>
      </c>
      <c r="U10">
        <f t="shared" si="4"/>
        <v>10</v>
      </c>
      <c r="V10">
        <f t="shared" si="5"/>
        <v>10</v>
      </c>
      <c r="W10">
        <f t="shared" si="6"/>
        <v>10</v>
      </c>
      <c r="X10">
        <f t="shared" si="7"/>
        <v>33</v>
      </c>
      <c r="Y10">
        <f t="shared" si="8"/>
        <v>20</v>
      </c>
      <c r="Z10">
        <f t="shared" si="9"/>
        <v>13</v>
      </c>
      <c r="AA10">
        <v>498</v>
      </c>
    </row>
    <row r="11" spans="1:27">
      <c r="A11">
        <v>7</v>
      </c>
      <c r="B11">
        <v>26</v>
      </c>
      <c r="C11">
        <v>3</v>
      </c>
      <c r="D11">
        <v>18</v>
      </c>
      <c r="E11">
        <v>13</v>
      </c>
      <c r="F11">
        <v>10</v>
      </c>
      <c r="G11">
        <v>18</v>
      </c>
      <c r="H11">
        <v>18</v>
      </c>
      <c r="I11">
        <v>17</v>
      </c>
      <c r="J11">
        <v>57</v>
      </c>
      <c r="K11">
        <v>34</v>
      </c>
      <c r="L11">
        <v>23</v>
      </c>
      <c r="M11">
        <v>563</v>
      </c>
      <c r="O11">
        <v>7</v>
      </c>
      <c r="P11">
        <f t="shared" si="0"/>
        <v>18</v>
      </c>
      <c r="Q11">
        <v>3</v>
      </c>
      <c r="R11">
        <f t="shared" si="1"/>
        <v>12</v>
      </c>
      <c r="S11">
        <f t="shared" si="2"/>
        <v>9</v>
      </c>
      <c r="T11">
        <f t="shared" si="3"/>
        <v>7</v>
      </c>
      <c r="U11">
        <f t="shared" si="4"/>
        <v>12</v>
      </c>
      <c r="V11">
        <f t="shared" si="5"/>
        <v>12</v>
      </c>
      <c r="W11">
        <f t="shared" si="6"/>
        <v>12</v>
      </c>
      <c r="X11">
        <f t="shared" si="7"/>
        <v>40</v>
      </c>
      <c r="Y11">
        <f t="shared" si="8"/>
        <v>24</v>
      </c>
      <c r="Z11">
        <f t="shared" si="9"/>
        <v>16</v>
      </c>
      <c r="AA11">
        <v>563</v>
      </c>
    </row>
    <row r="12" spans="1:27">
      <c r="A12">
        <v>8</v>
      </c>
      <c r="B12">
        <v>29</v>
      </c>
      <c r="C12">
        <v>3</v>
      </c>
      <c r="D12">
        <v>20</v>
      </c>
      <c r="E12">
        <v>15</v>
      </c>
      <c r="F12">
        <v>12</v>
      </c>
      <c r="G12">
        <v>20</v>
      </c>
      <c r="H12">
        <v>20</v>
      </c>
      <c r="I12">
        <v>19</v>
      </c>
      <c r="J12">
        <v>63</v>
      </c>
      <c r="K12">
        <v>38</v>
      </c>
      <c r="L12">
        <v>25</v>
      </c>
      <c r="M12">
        <v>628</v>
      </c>
      <c r="O12">
        <v>8</v>
      </c>
      <c r="P12">
        <f t="shared" si="0"/>
        <v>21</v>
      </c>
      <c r="Q12">
        <v>3</v>
      </c>
      <c r="R12">
        <f t="shared" si="1"/>
        <v>14</v>
      </c>
      <c r="S12">
        <f t="shared" si="2"/>
        <v>11</v>
      </c>
      <c r="T12">
        <f t="shared" si="3"/>
        <v>9</v>
      </c>
      <c r="U12">
        <f t="shared" si="4"/>
        <v>14</v>
      </c>
      <c r="V12">
        <f t="shared" si="5"/>
        <v>14</v>
      </c>
      <c r="W12">
        <f t="shared" si="6"/>
        <v>14</v>
      </c>
      <c r="X12">
        <f t="shared" si="7"/>
        <v>46</v>
      </c>
      <c r="Y12">
        <f t="shared" si="8"/>
        <v>28</v>
      </c>
      <c r="Z12">
        <f t="shared" si="9"/>
        <v>18</v>
      </c>
      <c r="AA12">
        <v>628</v>
      </c>
    </row>
    <row r="13" spans="1:27">
      <c r="A13">
        <v>9</v>
      </c>
      <c r="B13">
        <v>32</v>
      </c>
      <c r="C13">
        <v>3</v>
      </c>
      <c r="D13">
        <v>22</v>
      </c>
      <c r="E13">
        <v>16</v>
      </c>
      <c r="F13">
        <v>13</v>
      </c>
      <c r="G13">
        <v>22</v>
      </c>
      <c r="H13">
        <v>22</v>
      </c>
      <c r="I13">
        <v>21</v>
      </c>
      <c r="J13">
        <v>70</v>
      </c>
      <c r="K13">
        <v>42</v>
      </c>
      <c r="L13">
        <v>28</v>
      </c>
      <c r="M13">
        <v>693</v>
      </c>
      <c r="O13">
        <v>9</v>
      </c>
      <c r="P13">
        <f t="shared" si="0"/>
        <v>24</v>
      </c>
      <c r="Q13">
        <v>3</v>
      </c>
      <c r="R13">
        <f t="shared" si="1"/>
        <v>16</v>
      </c>
      <c r="S13">
        <f t="shared" si="2"/>
        <v>12</v>
      </c>
      <c r="T13">
        <f t="shared" si="3"/>
        <v>10</v>
      </c>
      <c r="U13">
        <f t="shared" si="4"/>
        <v>16</v>
      </c>
      <c r="V13">
        <f t="shared" si="5"/>
        <v>16</v>
      </c>
      <c r="W13">
        <f t="shared" si="6"/>
        <v>16</v>
      </c>
      <c r="X13">
        <f t="shared" si="7"/>
        <v>53</v>
      </c>
      <c r="Y13">
        <f t="shared" si="8"/>
        <v>32</v>
      </c>
      <c r="Z13">
        <f t="shared" si="9"/>
        <v>21</v>
      </c>
      <c r="AA13">
        <v>693</v>
      </c>
    </row>
    <row r="14" spans="1:27">
      <c r="A14">
        <v>10</v>
      </c>
      <c r="B14">
        <v>35</v>
      </c>
      <c r="C14">
        <v>3</v>
      </c>
      <c r="D14">
        <v>25</v>
      </c>
      <c r="E14">
        <v>18</v>
      </c>
      <c r="F14">
        <v>14</v>
      </c>
      <c r="G14">
        <v>25</v>
      </c>
      <c r="H14">
        <v>25</v>
      </c>
      <c r="I14">
        <v>23</v>
      </c>
      <c r="J14">
        <v>77</v>
      </c>
      <c r="K14">
        <v>46</v>
      </c>
      <c r="L14">
        <v>31</v>
      </c>
      <c r="M14">
        <v>758</v>
      </c>
      <c r="O14">
        <v>10</v>
      </c>
      <c r="P14">
        <f t="shared" si="0"/>
        <v>27</v>
      </c>
      <c r="Q14">
        <v>3</v>
      </c>
      <c r="R14">
        <f t="shared" si="1"/>
        <v>19</v>
      </c>
      <c r="S14">
        <f t="shared" si="2"/>
        <v>14</v>
      </c>
      <c r="T14">
        <f t="shared" si="3"/>
        <v>11</v>
      </c>
      <c r="U14">
        <f t="shared" si="4"/>
        <v>19</v>
      </c>
      <c r="V14">
        <f t="shared" si="5"/>
        <v>19</v>
      </c>
      <c r="W14">
        <f t="shared" si="6"/>
        <v>18</v>
      </c>
      <c r="X14">
        <f t="shared" si="7"/>
        <v>60</v>
      </c>
      <c r="Y14">
        <f t="shared" si="8"/>
        <v>36</v>
      </c>
      <c r="Z14">
        <f t="shared" si="9"/>
        <v>24</v>
      </c>
      <c r="AA14">
        <v>758</v>
      </c>
    </row>
    <row r="15" spans="1:27">
      <c r="A15">
        <v>11</v>
      </c>
      <c r="B15">
        <v>38</v>
      </c>
      <c r="C15">
        <v>3</v>
      </c>
      <c r="D15">
        <v>27</v>
      </c>
      <c r="E15">
        <v>19</v>
      </c>
      <c r="F15">
        <v>15</v>
      </c>
      <c r="G15">
        <v>27</v>
      </c>
      <c r="H15">
        <v>27</v>
      </c>
      <c r="I15">
        <v>25</v>
      </c>
      <c r="J15">
        <v>83</v>
      </c>
      <c r="K15">
        <v>49</v>
      </c>
      <c r="L15">
        <v>33</v>
      </c>
      <c r="M15">
        <v>823</v>
      </c>
      <c r="O15">
        <v>11</v>
      </c>
      <c r="P15">
        <f t="shared" si="0"/>
        <v>30</v>
      </c>
      <c r="Q15">
        <v>3</v>
      </c>
      <c r="R15">
        <f t="shared" si="1"/>
        <v>21</v>
      </c>
      <c r="S15">
        <f t="shared" si="2"/>
        <v>15</v>
      </c>
      <c r="T15">
        <f t="shared" si="3"/>
        <v>12</v>
      </c>
      <c r="U15">
        <f t="shared" si="4"/>
        <v>21</v>
      </c>
      <c r="V15">
        <f t="shared" si="5"/>
        <v>21</v>
      </c>
      <c r="W15">
        <f t="shared" si="6"/>
        <v>20</v>
      </c>
      <c r="X15">
        <f t="shared" si="7"/>
        <v>66</v>
      </c>
      <c r="Y15">
        <f t="shared" si="8"/>
        <v>39</v>
      </c>
      <c r="Z15">
        <f t="shared" si="9"/>
        <v>26</v>
      </c>
      <c r="AA15">
        <v>823</v>
      </c>
    </row>
    <row r="16" spans="1:27">
      <c r="A16">
        <v>12</v>
      </c>
      <c r="B16">
        <v>41</v>
      </c>
      <c r="C16">
        <v>3</v>
      </c>
      <c r="D16">
        <v>29</v>
      </c>
      <c r="E16">
        <v>21</v>
      </c>
      <c r="F16">
        <v>16</v>
      </c>
      <c r="G16">
        <v>29</v>
      </c>
      <c r="H16">
        <v>29</v>
      </c>
      <c r="I16">
        <v>27</v>
      </c>
      <c r="J16">
        <v>90</v>
      </c>
      <c r="K16">
        <v>53</v>
      </c>
      <c r="L16">
        <v>35</v>
      </c>
      <c r="M16">
        <v>888</v>
      </c>
      <c r="O16">
        <v>12</v>
      </c>
      <c r="P16">
        <f t="shared" si="0"/>
        <v>33</v>
      </c>
      <c r="Q16">
        <v>3</v>
      </c>
      <c r="R16">
        <f t="shared" si="1"/>
        <v>23</v>
      </c>
      <c r="S16">
        <f t="shared" si="2"/>
        <v>17</v>
      </c>
      <c r="T16">
        <f t="shared" si="3"/>
        <v>13</v>
      </c>
      <c r="U16">
        <f t="shared" si="4"/>
        <v>23</v>
      </c>
      <c r="V16">
        <f t="shared" si="5"/>
        <v>23</v>
      </c>
      <c r="W16">
        <f t="shared" si="6"/>
        <v>22</v>
      </c>
      <c r="X16">
        <f t="shared" si="7"/>
        <v>73</v>
      </c>
      <c r="Y16">
        <f t="shared" si="8"/>
        <v>43</v>
      </c>
      <c r="Z16">
        <f t="shared" si="9"/>
        <v>28</v>
      </c>
      <c r="AA16">
        <v>888</v>
      </c>
    </row>
    <row r="17" spans="1:27">
      <c r="A17">
        <v>13</v>
      </c>
      <c r="B17">
        <v>44</v>
      </c>
      <c r="C17">
        <v>3</v>
      </c>
      <c r="D17">
        <v>31</v>
      </c>
      <c r="E17">
        <v>22</v>
      </c>
      <c r="F17">
        <v>18</v>
      </c>
      <c r="G17">
        <v>31</v>
      </c>
      <c r="H17">
        <v>31</v>
      </c>
      <c r="I17">
        <v>29</v>
      </c>
      <c r="J17">
        <v>97</v>
      </c>
      <c r="K17">
        <v>57</v>
      </c>
      <c r="L17">
        <v>38</v>
      </c>
      <c r="M17">
        <v>953</v>
      </c>
      <c r="O17">
        <v>13</v>
      </c>
      <c r="P17">
        <f t="shared" si="0"/>
        <v>36</v>
      </c>
      <c r="Q17">
        <v>3</v>
      </c>
      <c r="R17">
        <f t="shared" si="1"/>
        <v>25</v>
      </c>
      <c r="S17">
        <f t="shared" si="2"/>
        <v>18</v>
      </c>
      <c r="T17">
        <f t="shared" si="3"/>
        <v>15</v>
      </c>
      <c r="U17">
        <f t="shared" si="4"/>
        <v>25</v>
      </c>
      <c r="V17">
        <f t="shared" si="5"/>
        <v>25</v>
      </c>
      <c r="W17">
        <f t="shared" si="6"/>
        <v>24</v>
      </c>
      <c r="X17">
        <f t="shared" si="7"/>
        <v>80</v>
      </c>
      <c r="Y17">
        <f t="shared" si="8"/>
        <v>47</v>
      </c>
      <c r="Z17">
        <f t="shared" si="9"/>
        <v>31</v>
      </c>
      <c r="AA17">
        <v>953</v>
      </c>
    </row>
    <row r="18" spans="1:27">
      <c r="A18">
        <v>14</v>
      </c>
      <c r="B18">
        <v>47</v>
      </c>
      <c r="C18">
        <v>3</v>
      </c>
      <c r="D18">
        <v>33</v>
      </c>
      <c r="E18">
        <v>24</v>
      </c>
      <c r="F18">
        <v>19</v>
      </c>
      <c r="G18">
        <v>33</v>
      </c>
      <c r="H18">
        <v>33</v>
      </c>
      <c r="I18">
        <v>31</v>
      </c>
      <c r="J18">
        <v>103</v>
      </c>
      <c r="K18">
        <v>61</v>
      </c>
      <c r="L18">
        <v>41</v>
      </c>
      <c r="M18">
        <v>1018</v>
      </c>
      <c r="O18">
        <v>14</v>
      </c>
      <c r="P18">
        <f t="shared" si="0"/>
        <v>39</v>
      </c>
      <c r="Q18">
        <v>3</v>
      </c>
      <c r="R18">
        <f t="shared" si="1"/>
        <v>27</v>
      </c>
      <c r="S18">
        <f t="shared" si="2"/>
        <v>20</v>
      </c>
      <c r="T18">
        <f t="shared" si="3"/>
        <v>16</v>
      </c>
      <c r="U18">
        <f t="shared" si="4"/>
        <v>27</v>
      </c>
      <c r="V18">
        <f t="shared" si="5"/>
        <v>27</v>
      </c>
      <c r="W18">
        <f t="shared" si="6"/>
        <v>26</v>
      </c>
      <c r="X18">
        <f t="shared" si="7"/>
        <v>86</v>
      </c>
      <c r="Y18">
        <f t="shared" si="8"/>
        <v>51</v>
      </c>
      <c r="Z18">
        <f t="shared" si="9"/>
        <v>34</v>
      </c>
      <c r="AA18">
        <v>1018</v>
      </c>
    </row>
    <row r="19" spans="1:27">
      <c r="A19">
        <v>15</v>
      </c>
      <c r="B19">
        <v>50</v>
      </c>
      <c r="C19">
        <v>3</v>
      </c>
      <c r="D19">
        <v>35</v>
      </c>
      <c r="E19">
        <v>25</v>
      </c>
      <c r="F19">
        <v>20</v>
      </c>
      <c r="G19">
        <v>35</v>
      </c>
      <c r="H19">
        <v>35</v>
      </c>
      <c r="I19">
        <v>33</v>
      </c>
      <c r="J19">
        <v>110</v>
      </c>
      <c r="K19">
        <v>65</v>
      </c>
      <c r="L19">
        <v>43</v>
      </c>
      <c r="M19">
        <v>1083</v>
      </c>
      <c r="O19">
        <v>15</v>
      </c>
      <c r="P19">
        <f t="shared" si="0"/>
        <v>42</v>
      </c>
      <c r="Q19">
        <v>3</v>
      </c>
      <c r="R19">
        <f t="shared" si="1"/>
        <v>29</v>
      </c>
      <c r="S19">
        <f t="shared" si="2"/>
        <v>21</v>
      </c>
      <c r="T19">
        <f t="shared" si="3"/>
        <v>17</v>
      </c>
      <c r="U19">
        <f t="shared" si="4"/>
        <v>29</v>
      </c>
      <c r="V19">
        <f t="shared" si="5"/>
        <v>29</v>
      </c>
      <c r="W19">
        <f t="shared" si="6"/>
        <v>28</v>
      </c>
      <c r="X19">
        <f t="shared" si="7"/>
        <v>93</v>
      </c>
      <c r="Y19">
        <f t="shared" si="8"/>
        <v>55</v>
      </c>
      <c r="Z19">
        <f t="shared" si="9"/>
        <v>36</v>
      </c>
      <c r="AA19">
        <v>1083</v>
      </c>
    </row>
    <row r="20" spans="1:27">
      <c r="A20">
        <v>16</v>
      </c>
      <c r="B20">
        <v>53</v>
      </c>
      <c r="C20">
        <v>3</v>
      </c>
      <c r="D20">
        <v>37</v>
      </c>
      <c r="E20">
        <v>27</v>
      </c>
      <c r="F20">
        <v>21</v>
      </c>
      <c r="G20">
        <v>37</v>
      </c>
      <c r="H20">
        <v>37</v>
      </c>
      <c r="I20">
        <v>34</v>
      </c>
      <c r="J20">
        <v>113</v>
      </c>
      <c r="K20">
        <v>69</v>
      </c>
      <c r="L20">
        <v>46</v>
      </c>
      <c r="M20">
        <v>1148</v>
      </c>
      <c r="O20">
        <v>16</v>
      </c>
      <c r="P20">
        <f t="shared" si="0"/>
        <v>45</v>
      </c>
      <c r="Q20">
        <v>3</v>
      </c>
      <c r="R20">
        <f t="shared" si="1"/>
        <v>31</v>
      </c>
      <c r="S20">
        <f t="shared" si="2"/>
        <v>23</v>
      </c>
      <c r="T20">
        <f t="shared" si="3"/>
        <v>18</v>
      </c>
      <c r="U20">
        <f t="shared" si="4"/>
        <v>31</v>
      </c>
      <c r="V20">
        <f t="shared" si="5"/>
        <v>31</v>
      </c>
      <c r="W20">
        <f t="shared" si="6"/>
        <v>29</v>
      </c>
      <c r="X20">
        <f t="shared" si="7"/>
        <v>96</v>
      </c>
      <c r="Y20">
        <f t="shared" si="8"/>
        <v>59</v>
      </c>
      <c r="Z20">
        <f t="shared" si="9"/>
        <v>39</v>
      </c>
      <c r="AA20">
        <v>1148</v>
      </c>
    </row>
    <row r="21" spans="1:27">
      <c r="A21">
        <v>17</v>
      </c>
      <c r="B21">
        <v>56</v>
      </c>
      <c r="C21">
        <v>3</v>
      </c>
      <c r="D21">
        <v>39</v>
      </c>
      <c r="E21">
        <v>28</v>
      </c>
      <c r="F21">
        <v>22</v>
      </c>
      <c r="G21">
        <v>39</v>
      </c>
      <c r="H21">
        <v>39</v>
      </c>
      <c r="I21">
        <v>36</v>
      </c>
      <c r="J21">
        <v>120</v>
      </c>
      <c r="K21">
        <v>73</v>
      </c>
      <c r="L21">
        <v>49</v>
      </c>
      <c r="M21">
        <v>1213</v>
      </c>
      <c r="O21">
        <v>17</v>
      </c>
      <c r="P21">
        <f t="shared" si="0"/>
        <v>48</v>
      </c>
      <c r="Q21">
        <v>3</v>
      </c>
      <c r="R21">
        <f t="shared" si="1"/>
        <v>33</v>
      </c>
      <c r="S21">
        <f t="shared" si="2"/>
        <v>24</v>
      </c>
      <c r="T21">
        <f t="shared" si="3"/>
        <v>19</v>
      </c>
      <c r="U21">
        <f t="shared" si="4"/>
        <v>33</v>
      </c>
      <c r="V21">
        <f t="shared" si="5"/>
        <v>33</v>
      </c>
      <c r="W21">
        <f t="shared" si="6"/>
        <v>31</v>
      </c>
      <c r="X21">
        <f t="shared" si="7"/>
        <v>103</v>
      </c>
      <c r="Y21">
        <f t="shared" si="8"/>
        <v>63</v>
      </c>
      <c r="Z21">
        <f t="shared" si="9"/>
        <v>42</v>
      </c>
      <c r="AA21">
        <v>1213</v>
      </c>
    </row>
    <row r="22" spans="1:27">
      <c r="A22">
        <v>18</v>
      </c>
      <c r="B22">
        <v>59</v>
      </c>
      <c r="C22">
        <v>3</v>
      </c>
      <c r="D22">
        <v>41</v>
      </c>
      <c r="E22">
        <v>30</v>
      </c>
      <c r="F22">
        <v>24</v>
      </c>
      <c r="G22">
        <v>41</v>
      </c>
      <c r="H22">
        <v>41</v>
      </c>
      <c r="I22">
        <v>38</v>
      </c>
      <c r="J22">
        <v>127</v>
      </c>
      <c r="K22">
        <v>77</v>
      </c>
      <c r="L22">
        <v>51</v>
      </c>
      <c r="M22">
        <v>1278</v>
      </c>
      <c r="O22">
        <v>18</v>
      </c>
      <c r="P22">
        <f t="shared" si="0"/>
        <v>51</v>
      </c>
      <c r="Q22">
        <v>3</v>
      </c>
      <c r="R22">
        <f t="shared" si="1"/>
        <v>35</v>
      </c>
      <c r="S22">
        <f t="shared" si="2"/>
        <v>26</v>
      </c>
      <c r="T22">
        <f t="shared" si="3"/>
        <v>21</v>
      </c>
      <c r="U22">
        <f t="shared" si="4"/>
        <v>35</v>
      </c>
      <c r="V22">
        <f t="shared" si="5"/>
        <v>35</v>
      </c>
      <c r="W22">
        <f t="shared" si="6"/>
        <v>33</v>
      </c>
      <c r="X22">
        <f t="shared" si="7"/>
        <v>110</v>
      </c>
      <c r="Y22">
        <f t="shared" si="8"/>
        <v>67</v>
      </c>
      <c r="Z22">
        <f t="shared" si="9"/>
        <v>44</v>
      </c>
      <c r="AA22">
        <v>1278</v>
      </c>
    </row>
    <row r="23" spans="1:27">
      <c r="A23">
        <v>19</v>
      </c>
      <c r="B23">
        <v>62</v>
      </c>
      <c r="C23">
        <v>3</v>
      </c>
      <c r="D23">
        <v>43</v>
      </c>
      <c r="E23">
        <v>31</v>
      </c>
      <c r="F23">
        <v>25</v>
      </c>
      <c r="G23">
        <v>43</v>
      </c>
      <c r="H23">
        <v>43</v>
      </c>
      <c r="I23">
        <v>40</v>
      </c>
      <c r="J23">
        <v>133</v>
      </c>
      <c r="K23">
        <v>81</v>
      </c>
      <c r="L23">
        <v>54</v>
      </c>
      <c r="M23">
        <v>1343</v>
      </c>
      <c r="O23">
        <v>19</v>
      </c>
      <c r="P23">
        <f t="shared" si="0"/>
        <v>54</v>
      </c>
      <c r="Q23">
        <v>3</v>
      </c>
      <c r="R23">
        <f t="shared" si="1"/>
        <v>37</v>
      </c>
      <c r="S23">
        <f t="shared" si="2"/>
        <v>27</v>
      </c>
      <c r="T23">
        <f t="shared" si="3"/>
        <v>22</v>
      </c>
      <c r="U23">
        <f t="shared" si="4"/>
        <v>37</v>
      </c>
      <c r="V23">
        <f t="shared" si="5"/>
        <v>37</v>
      </c>
      <c r="W23">
        <f t="shared" si="6"/>
        <v>35</v>
      </c>
      <c r="X23">
        <f t="shared" si="7"/>
        <v>116</v>
      </c>
      <c r="Y23">
        <f t="shared" si="8"/>
        <v>71</v>
      </c>
      <c r="Z23">
        <f t="shared" si="9"/>
        <v>47</v>
      </c>
      <c r="AA23">
        <v>1343</v>
      </c>
    </row>
    <row r="24" spans="1:27">
      <c r="A24">
        <v>20</v>
      </c>
      <c r="B24">
        <v>65</v>
      </c>
      <c r="C24">
        <v>3</v>
      </c>
      <c r="D24">
        <v>46</v>
      </c>
      <c r="E24">
        <v>33</v>
      </c>
      <c r="F24">
        <v>26</v>
      </c>
      <c r="G24">
        <v>46</v>
      </c>
      <c r="H24">
        <v>46</v>
      </c>
      <c r="I24">
        <v>42</v>
      </c>
      <c r="J24">
        <v>140</v>
      </c>
      <c r="K24">
        <v>85</v>
      </c>
      <c r="L24">
        <v>57</v>
      </c>
      <c r="M24">
        <v>1408</v>
      </c>
      <c r="O24">
        <v>20</v>
      </c>
      <c r="P24">
        <f t="shared" si="0"/>
        <v>57</v>
      </c>
      <c r="Q24">
        <v>3</v>
      </c>
      <c r="R24">
        <f t="shared" si="1"/>
        <v>40</v>
      </c>
      <c r="S24">
        <f t="shared" si="2"/>
        <v>29</v>
      </c>
      <c r="T24">
        <f t="shared" si="3"/>
        <v>23</v>
      </c>
      <c r="U24">
        <f t="shared" si="4"/>
        <v>40</v>
      </c>
      <c r="V24">
        <f t="shared" si="5"/>
        <v>40</v>
      </c>
      <c r="W24">
        <f t="shared" si="6"/>
        <v>37</v>
      </c>
      <c r="X24">
        <f t="shared" si="7"/>
        <v>123</v>
      </c>
      <c r="Y24">
        <f t="shared" si="8"/>
        <v>75</v>
      </c>
      <c r="Z24">
        <f t="shared" si="9"/>
        <v>50</v>
      </c>
      <c r="AA24">
        <v>1408</v>
      </c>
    </row>
    <row r="25" spans="1:27">
      <c r="A25">
        <v>21</v>
      </c>
      <c r="B25">
        <v>68</v>
      </c>
      <c r="C25">
        <v>3</v>
      </c>
      <c r="D25">
        <v>48</v>
      </c>
      <c r="E25">
        <v>34</v>
      </c>
      <c r="F25">
        <v>27</v>
      </c>
      <c r="G25">
        <v>48</v>
      </c>
      <c r="H25">
        <v>48</v>
      </c>
      <c r="I25">
        <v>44</v>
      </c>
      <c r="J25">
        <v>147</v>
      </c>
      <c r="K25">
        <v>88</v>
      </c>
      <c r="L25">
        <v>59</v>
      </c>
      <c r="M25">
        <v>1473</v>
      </c>
      <c r="O25">
        <v>21</v>
      </c>
      <c r="P25">
        <f t="shared" si="0"/>
        <v>60</v>
      </c>
      <c r="Q25">
        <v>3</v>
      </c>
      <c r="R25">
        <f t="shared" si="1"/>
        <v>42</v>
      </c>
      <c r="S25">
        <f t="shared" si="2"/>
        <v>30</v>
      </c>
      <c r="T25">
        <f t="shared" si="3"/>
        <v>24</v>
      </c>
      <c r="U25">
        <f t="shared" si="4"/>
        <v>42</v>
      </c>
      <c r="V25">
        <f t="shared" si="5"/>
        <v>42</v>
      </c>
      <c r="W25">
        <f t="shared" si="6"/>
        <v>39</v>
      </c>
      <c r="X25">
        <f t="shared" si="7"/>
        <v>130</v>
      </c>
      <c r="Y25">
        <f t="shared" si="8"/>
        <v>78</v>
      </c>
      <c r="Z25">
        <f t="shared" si="9"/>
        <v>52</v>
      </c>
      <c r="AA25">
        <v>1473</v>
      </c>
    </row>
    <row r="26" spans="1:27">
      <c r="A26">
        <v>22</v>
      </c>
      <c r="B26">
        <v>71</v>
      </c>
      <c r="C26">
        <v>3</v>
      </c>
      <c r="D26">
        <v>50</v>
      </c>
      <c r="E26">
        <v>36</v>
      </c>
      <c r="F26">
        <v>28</v>
      </c>
      <c r="G26">
        <v>50</v>
      </c>
      <c r="H26">
        <v>50</v>
      </c>
      <c r="I26">
        <v>46</v>
      </c>
      <c r="J26">
        <v>153</v>
      </c>
      <c r="K26">
        <v>92</v>
      </c>
      <c r="L26">
        <v>61</v>
      </c>
      <c r="M26">
        <v>1538</v>
      </c>
      <c r="O26">
        <v>22</v>
      </c>
      <c r="P26">
        <f t="shared" si="0"/>
        <v>63</v>
      </c>
      <c r="Q26">
        <v>3</v>
      </c>
      <c r="R26">
        <f t="shared" si="1"/>
        <v>44</v>
      </c>
      <c r="S26">
        <f t="shared" si="2"/>
        <v>32</v>
      </c>
      <c r="T26">
        <f t="shared" si="3"/>
        <v>25</v>
      </c>
      <c r="U26">
        <f t="shared" si="4"/>
        <v>44</v>
      </c>
      <c r="V26">
        <f t="shared" si="5"/>
        <v>44</v>
      </c>
      <c r="W26">
        <f t="shared" si="6"/>
        <v>41</v>
      </c>
      <c r="X26">
        <f t="shared" si="7"/>
        <v>136</v>
      </c>
      <c r="Y26">
        <f t="shared" si="8"/>
        <v>82</v>
      </c>
      <c r="Z26">
        <f t="shared" si="9"/>
        <v>54</v>
      </c>
      <c r="AA26">
        <v>1538</v>
      </c>
    </row>
    <row r="27" spans="1:27">
      <c r="A27">
        <v>23</v>
      </c>
      <c r="B27">
        <v>74</v>
      </c>
      <c r="C27">
        <v>3</v>
      </c>
      <c r="D27">
        <v>52</v>
      </c>
      <c r="E27">
        <v>37</v>
      </c>
      <c r="F27">
        <v>30</v>
      </c>
      <c r="G27">
        <v>52</v>
      </c>
      <c r="H27">
        <v>52</v>
      </c>
      <c r="I27">
        <v>48</v>
      </c>
      <c r="J27">
        <v>160</v>
      </c>
      <c r="K27">
        <v>96</v>
      </c>
      <c r="L27">
        <v>64</v>
      </c>
      <c r="M27">
        <v>1603</v>
      </c>
      <c r="O27">
        <v>23</v>
      </c>
      <c r="P27">
        <f t="shared" si="0"/>
        <v>66</v>
      </c>
      <c r="Q27">
        <v>3</v>
      </c>
      <c r="R27">
        <f t="shared" si="1"/>
        <v>46</v>
      </c>
      <c r="S27">
        <f t="shared" si="2"/>
        <v>33</v>
      </c>
      <c r="T27">
        <f t="shared" si="3"/>
        <v>27</v>
      </c>
      <c r="U27">
        <f t="shared" si="4"/>
        <v>46</v>
      </c>
      <c r="V27">
        <f t="shared" si="5"/>
        <v>46</v>
      </c>
      <c r="W27">
        <f t="shared" si="6"/>
        <v>43</v>
      </c>
      <c r="X27">
        <f t="shared" si="7"/>
        <v>143</v>
      </c>
      <c r="Y27">
        <f t="shared" si="8"/>
        <v>86</v>
      </c>
      <c r="Z27">
        <f t="shared" si="9"/>
        <v>57</v>
      </c>
      <c r="AA27">
        <v>1603</v>
      </c>
    </row>
    <row r="28" spans="1:27">
      <c r="A28">
        <v>24</v>
      </c>
      <c r="B28">
        <v>77</v>
      </c>
      <c r="C28">
        <v>3</v>
      </c>
      <c r="D28">
        <v>54</v>
      </c>
      <c r="E28">
        <v>39</v>
      </c>
      <c r="F28">
        <v>31</v>
      </c>
      <c r="G28">
        <v>54</v>
      </c>
      <c r="H28">
        <v>54</v>
      </c>
      <c r="I28">
        <v>50</v>
      </c>
      <c r="J28">
        <v>167</v>
      </c>
      <c r="K28">
        <v>100</v>
      </c>
      <c r="L28">
        <v>67</v>
      </c>
      <c r="M28">
        <v>1668</v>
      </c>
      <c r="O28">
        <v>24</v>
      </c>
      <c r="P28">
        <f t="shared" si="0"/>
        <v>69</v>
      </c>
      <c r="Q28">
        <v>3</v>
      </c>
      <c r="R28">
        <f t="shared" si="1"/>
        <v>48</v>
      </c>
      <c r="S28">
        <f t="shared" si="2"/>
        <v>35</v>
      </c>
      <c r="T28">
        <f t="shared" si="3"/>
        <v>28</v>
      </c>
      <c r="U28">
        <f t="shared" si="4"/>
        <v>48</v>
      </c>
      <c r="V28">
        <f t="shared" si="5"/>
        <v>48</v>
      </c>
      <c r="W28">
        <f t="shared" si="6"/>
        <v>45</v>
      </c>
      <c r="X28">
        <f t="shared" si="7"/>
        <v>150</v>
      </c>
      <c r="Y28">
        <f t="shared" si="8"/>
        <v>90</v>
      </c>
      <c r="Z28">
        <f t="shared" si="9"/>
        <v>60</v>
      </c>
      <c r="AA28">
        <v>1668</v>
      </c>
    </row>
    <row r="29" spans="1:27">
      <c r="A29">
        <v>25</v>
      </c>
      <c r="B29">
        <v>80</v>
      </c>
      <c r="C29">
        <v>3</v>
      </c>
      <c r="D29">
        <v>56</v>
      </c>
      <c r="E29">
        <v>40</v>
      </c>
      <c r="F29">
        <v>32</v>
      </c>
      <c r="G29">
        <v>56</v>
      </c>
      <c r="H29">
        <v>56</v>
      </c>
      <c r="I29">
        <v>52</v>
      </c>
      <c r="J29">
        <v>173</v>
      </c>
      <c r="K29">
        <v>104</v>
      </c>
      <c r="L29">
        <v>69</v>
      </c>
      <c r="M29">
        <v>1733</v>
      </c>
      <c r="O29">
        <v>25</v>
      </c>
      <c r="P29">
        <f t="shared" si="0"/>
        <v>72</v>
      </c>
      <c r="Q29">
        <v>3</v>
      </c>
      <c r="R29">
        <f t="shared" si="1"/>
        <v>50</v>
      </c>
      <c r="S29">
        <f t="shared" si="2"/>
        <v>36</v>
      </c>
      <c r="T29">
        <f t="shared" si="3"/>
        <v>29</v>
      </c>
      <c r="U29">
        <f t="shared" si="4"/>
        <v>50</v>
      </c>
      <c r="V29">
        <f t="shared" si="5"/>
        <v>50</v>
      </c>
      <c r="W29">
        <f t="shared" si="6"/>
        <v>47</v>
      </c>
      <c r="X29">
        <f t="shared" si="7"/>
        <v>156</v>
      </c>
      <c r="Y29">
        <f t="shared" si="8"/>
        <v>94</v>
      </c>
      <c r="Z29">
        <f t="shared" si="9"/>
        <v>62</v>
      </c>
      <c r="AA29">
        <v>1733</v>
      </c>
    </row>
    <row r="30" spans="1:27">
      <c r="A30">
        <v>26</v>
      </c>
      <c r="B30">
        <v>83</v>
      </c>
      <c r="C30">
        <v>3</v>
      </c>
      <c r="D30">
        <v>58</v>
      </c>
      <c r="E30">
        <v>42</v>
      </c>
      <c r="F30">
        <v>33</v>
      </c>
      <c r="G30">
        <v>58</v>
      </c>
      <c r="H30">
        <v>58</v>
      </c>
      <c r="I30">
        <v>54</v>
      </c>
      <c r="J30">
        <v>180</v>
      </c>
      <c r="K30">
        <v>108</v>
      </c>
      <c r="L30">
        <v>72</v>
      </c>
      <c r="M30">
        <v>1798</v>
      </c>
      <c r="O30">
        <v>26</v>
      </c>
      <c r="P30">
        <f t="shared" si="0"/>
        <v>75</v>
      </c>
      <c r="Q30">
        <v>3</v>
      </c>
      <c r="R30">
        <f t="shared" si="1"/>
        <v>52</v>
      </c>
      <c r="S30">
        <f t="shared" si="2"/>
        <v>38</v>
      </c>
      <c r="T30">
        <f t="shared" si="3"/>
        <v>30</v>
      </c>
      <c r="U30">
        <f t="shared" si="4"/>
        <v>52</v>
      </c>
      <c r="V30">
        <f t="shared" si="5"/>
        <v>52</v>
      </c>
      <c r="W30">
        <f t="shared" si="6"/>
        <v>49</v>
      </c>
      <c r="X30">
        <f t="shared" si="7"/>
        <v>163</v>
      </c>
      <c r="Y30">
        <f t="shared" si="8"/>
        <v>98</v>
      </c>
      <c r="Z30">
        <f t="shared" si="9"/>
        <v>65</v>
      </c>
      <c r="AA30">
        <v>1798</v>
      </c>
    </row>
    <row r="31" spans="1:27">
      <c r="A31">
        <v>27</v>
      </c>
      <c r="B31">
        <v>86</v>
      </c>
      <c r="C31">
        <v>3</v>
      </c>
      <c r="D31">
        <v>60</v>
      </c>
      <c r="E31">
        <v>43</v>
      </c>
      <c r="F31">
        <v>34</v>
      </c>
      <c r="G31">
        <v>60</v>
      </c>
      <c r="H31">
        <v>60</v>
      </c>
      <c r="I31">
        <v>56</v>
      </c>
      <c r="J31">
        <v>187</v>
      </c>
      <c r="K31">
        <v>112</v>
      </c>
      <c r="L31">
        <v>75</v>
      </c>
      <c r="M31">
        <v>1863</v>
      </c>
      <c r="O31">
        <v>27</v>
      </c>
      <c r="P31">
        <f t="shared" si="0"/>
        <v>78</v>
      </c>
      <c r="Q31">
        <v>3</v>
      </c>
      <c r="R31">
        <f t="shared" si="1"/>
        <v>54</v>
      </c>
      <c r="S31">
        <f t="shared" si="2"/>
        <v>39</v>
      </c>
      <c r="T31">
        <f t="shared" si="3"/>
        <v>31</v>
      </c>
      <c r="U31">
        <f t="shared" si="4"/>
        <v>54</v>
      </c>
      <c r="V31">
        <f t="shared" si="5"/>
        <v>54</v>
      </c>
      <c r="W31">
        <f t="shared" si="6"/>
        <v>51</v>
      </c>
      <c r="X31">
        <f t="shared" si="7"/>
        <v>170</v>
      </c>
      <c r="Y31">
        <f t="shared" si="8"/>
        <v>102</v>
      </c>
      <c r="Z31">
        <f t="shared" si="9"/>
        <v>68</v>
      </c>
      <c r="AA31">
        <v>1863</v>
      </c>
    </row>
    <row r="32" spans="1:27">
      <c r="A32">
        <v>28</v>
      </c>
      <c r="B32">
        <v>89</v>
      </c>
      <c r="C32">
        <v>3</v>
      </c>
      <c r="D32">
        <v>62</v>
      </c>
      <c r="E32">
        <v>45</v>
      </c>
      <c r="F32">
        <v>36</v>
      </c>
      <c r="G32">
        <v>62</v>
      </c>
      <c r="H32">
        <v>62</v>
      </c>
      <c r="I32">
        <v>58</v>
      </c>
      <c r="J32">
        <v>193</v>
      </c>
      <c r="K32">
        <v>116</v>
      </c>
      <c r="L32">
        <v>77</v>
      </c>
      <c r="M32">
        <v>1928</v>
      </c>
      <c r="O32">
        <v>28</v>
      </c>
      <c r="P32">
        <f t="shared" si="0"/>
        <v>81</v>
      </c>
      <c r="Q32">
        <v>3</v>
      </c>
      <c r="R32">
        <f t="shared" si="1"/>
        <v>56</v>
      </c>
      <c r="S32">
        <f t="shared" si="2"/>
        <v>41</v>
      </c>
      <c r="T32">
        <f t="shared" si="3"/>
        <v>33</v>
      </c>
      <c r="U32">
        <f t="shared" si="4"/>
        <v>56</v>
      </c>
      <c r="V32">
        <f t="shared" si="5"/>
        <v>56</v>
      </c>
      <c r="W32">
        <f t="shared" si="6"/>
        <v>53</v>
      </c>
      <c r="X32">
        <f t="shared" si="7"/>
        <v>176</v>
      </c>
      <c r="Y32">
        <f t="shared" si="8"/>
        <v>106</v>
      </c>
      <c r="Z32">
        <f t="shared" si="9"/>
        <v>70</v>
      </c>
      <c r="AA32">
        <v>1928</v>
      </c>
    </row>
    <row r="33" spans="1:27">
      <c r="A33">
        <v>29</v>
      </c>
      <c r="B33">
        <v>92</v>
      </c>
      <c r="C33">
        <v>3</v>
      </c>
      <c r="D33">
        <v>64</v>
      </c>
      <c r="E33">
        <v>46</v>
      </c>
      <c r="F33">
        <v>37</v>
      </c>
      <c r="G33">
        <v>64</v>
      </c>
      <c r="H33">
        <v>64</v>
      </c>
      <c r="I33">
        <v>60</v>
      </c>
      <c r="J33">
        <v>200</v>
      </c>
      <c r="K33">
        <v>120</v>
      </c>
      <c r="L33">
        <v>80</v>
      </c>
      <c r="M33">
        <v>1993</v>
      </c>
      <c r="O33">
        <v>29</v>
      </c>
      <c r="P33">
        <f t="shared" si="0"/>
        <v>84</v>
      </c>
      <c r="Q33">
        <v>3</v>
      </c>
      <c r="R33">
        <f t="shared" si="1"/>
        <v>58</v>
      </c>
      <c r="S33">
        <f t="shared" si="2"/>
        <v>42</v>
      </c>
      <c r="T33">
        <f t="shared" si="3"/>
        <v>34</v>
      </c>
      <c r="U33">
        <f t="shared" si="4"/>
        <v>58</v>
      </c>
      <c r="V33">
        <f t="shared" si="5"/>
        <v>58</v>
      </c>
      <c r="W33">
        <f t="shared" si="6"/>
        <v>55</v>
      </c>
      <c r="X33">
        <f t="shared" si="7"/>
        <v>183</v>
      </c>
      <c r="Y33">
        <f t="shared" si="8"/>
        <v>110</v>
      </c>
      <c r="Z33">
        <f t="shared" si="9"/>
        <v>73</v>
      </c>
      <c r="AA33">
        <v>1993</v>
      </c>
    </row>
    <row r="34" spans="1:27">
      <c r="A34">
        <v>30</v>
      </c>
      <c r="B34">
        <v>95</v>
      </c>
      <c r="C34">
        <v>3</v>
      </c>
      <c r="D34">
        <v>67</v>
      </c>
      <c r="E34">
        <v>48</v>
      </c>
      <c r="F34">
        <v>38</v>
      </c>
      <c r="G34">
        <v>67</v>
      </c>
      <c r="H34">
        <v>67</v>
      </c>
      <c r="I34">
        <v>62</v>
      </c>
      <c r="J34">
        <v>207</v>
      </c>
      <c r="K34">
        <v>124</v>
      </c>
      <c r="L34">
        <v>83</v>
      </c>
      <c r="M34">
        <v>2058</v>
      </c>
      <c r="O34">
        <v>30</v>
      </c>
      <c r="P34">
        <f t="shared" si="0"/>
        <v>87</v>
      </c>
      <c r="Q34">
        <v>3</v>
      </c>
      <c r="R34">
        <f t="shared" si="1"/>
        <v>61</v>
      </c>
      <c r="S34">
        <f t="shared" si="2"/>
        <v>44</v>
      </c>
      <c r="T34">
        <f t="shared" si="3"/>
        <v>35</v>
      </c>
      <c r="U34">
        <f t="shared" si="4"/>
        <v>61</v>
      </c>
      <c r="V34">
        <f t="shared" si="5"/>
        <v>61</v>
      </c>
      <c r="W34">
        <f t="shared" si="6"/>
        <v>57</v>
      </c>
      <c r="X34">
        <f t="shared" si="7"/>
        <v>190</v>
      </c>
      <c r="Y34">
        <f t="shared" si="8"/>
        <v>114</v>
      </c>
      <c r="Z34">
        <f t="shared" si="9"/>
        <v>76</v>
      </c>
      <c r="AA34">
        <v>2058</v>
      </c>
    </row>
    <row r="35" spans="1:27">
      <c r="A35">
        <v>31</v>
      </c>
      <c r="B35">
        <v>98</v>
      </c>
      <c r="C35">
        <v>3</v>
      </c>
      <c r="D35">
        <v>69</v>
      </c>
      <c r="E35">
        <v>49</v>
      </c>
      <c r="F35">
        <v>39</v>
      </c>
      <c r="G35">
        <v>69</v>
      </c>
      <c r="H35">
        <v>69</v>
      </c>
      <c r="I35">
        <v>64</v>
      </c>
      <c r="J35">
        <v>213</v>
      </c>
      <c r="K35">
        <v>127</v>
      </c>
      <c r="L35">
        <v>85</v>
      </c>
      <c r="M35">
        <v>2123</v>
      </c>
      <c r="O35">
        <v>31</v>
      </c>
      <c r="P35">
        <f t="shared" si="0"/>
        <v>90</v>
      </c>
      <c r="Q35">
        <v>3</v>
      </c>
      <c r="R35">
        <f t="shared" si="1"/>
        <v>63</v>
      </c>
      <c r="S35">
        <f t="shared" si="2"/>
        <v>45</v>
      </c>
      <c r="T35">
        <f t="shared" si="3"/>
        <v>36</v>
      </c>
      <c r="U35">
        <f t="shared" si="4"/>
        <v>63</v>
      </c>
      <c r="V35">
        <f t="shared" si="5"/>
        <v>63</v>
      </c>
      <c r="W35">
        <f t="shared" si="6"/>
        <v>59</v>
      </c>
      <c r="X35">
        <f t="shared" si="7"/>
        <v>196</v>
      </c>
      <c r="Y35">
        <f t="shared" si="8"/>
        <v>117</v>
      </c>
      <c r="Z35">
        <f t="shared" si="9"/>
        <v>78</v>
      </c>
      <c r="AA35">
        <v>2123</v>
      </c>
    </row>
    <row r="36" spans="1:27">
      <c r="A36">
        <v>32</v>
      </c>
      <c r="B36">
        <v>101</v>
      </c>
      <c r="C36">
        <v>3</v>
      </c>
      <c r="D36">
        <v>71</v>
      </c>
      <c r="E36">
        <v>51</v>
      </c>
      <c r="F36">
        <v>40</v>
      </c>
      <c r="G36">
        <v>71</v>
      </c>
      <c r="H36">
        <v>71</v>
      </c>
      <c r="I36">
        <v>66</v>
      </c>
      <c r="J36">
        <v>220</v>
      </c>
      <c r="K36">
        <v>131</v>
      </c>
      <c r="L36">
        <v>87</v>
      </c>
      <c r="M36">
        <v>2188</v>
      </c>
      <c r="O36">
        <v>32</v>
      </c>
      <c r="P36">
        <f t="shared" si="0"/>
        <v>93</v>
      </c>
      <c r="Q36">
        <v>3</v>
      </c>
      <c r="R36">
        <f t="shared" si="1"/>
        <v>65</v>
      </c>
      <c r="S36">
        <f t="shared" si="2"/>
        <v>47</v>
      </c>
      <c r="T36">
        <f t="shared" si="3"/>
        <v>37</v>
      </c>
      <c r="U36">
        <f t="shared" si="4"/>
        <v>65</v>
      </c>
      <c r="V36">
        <f t="shared" si="5"/>
        <v>65</v>
      </c>
      <c r="W36">
        <f t="shared" si="6"/>
        <v>61</v>
      </c>
      <c r="X36">
        <f t="shared" si="7"/>
        <v>203</v>
      </c>
      <c r="Y36">
        <f t="shared" si="8"/>
        <v>121</v>
      </c>
      <c r="Z36">
        <f t="shared" si="9"/>
        <v>80</v>
      </c>
      <c r="AA36">
        <v>2188</v>
      </c>
    </row>
    <row r="37" spans="1:27">
      <c r="A37">
        <v>33</v>
      </c>
      <c r="B37">
        <v>104</v>
      </c>
      <c r="C37">
        <v>3</v>
      </c>
      <c r="D37">
        <v>73</v>
      </c>
      <c r="E37">
        <v>52</v>
      </c>
      <c r="F37">
        <v>42</v>
      </c>
      <c r="G37">
        <v>73</v>
      </c>
      <c r="H37">
        <v>73</v>
      </c>
      <c r="I37">
        <v>68</v>
      </c>
      <c r="J37">
        <v>227</v>
      </c>
      <c r="K37">
        <v>135</v>
      </c>
      <c r="L37">
        <v>90</v>
      </c>
      <c r="M37">
        <v>2253</v>
      </c>
      <c r="O37">
        <v>33</v>
      </c>
      <c r="P37">
        <f t="shared" si="0"/>
        <v>96</v>
      </c>
      <c r="Q37">
        <v>3</v>
      </c>
      <c r="R37">
        <f t="shared" si="1"/>
        <v>67</v>
      </c>
      <c r="S37">
        <f t="shared" si="2"/>
        <v>48</v>
      </c>
      <c r="T37">
        <f t="shared" si="3"/>
        <v>39</v>
      </c>
      <c r="U37">
        <f t="shared" si="4"/>
        <v>67</v>
      </c>
      <c r="V37">
        <f t="shared" si="5"/>
        <v>67</v>
      </c>
      <c r="W37">
        <f t="shared" si="6"/>
        <v>63</v>
      </c>
      <c r="X37">
        <f t="shared" si="7"/>
        <v>210</v>
      </c>
      <c r="Y37">
        <f t="shared" si="8"/>
        <v>125</v>
      </c>
      <c r="Z37">
        <f t="shared" si="9"/>
        <v>83</v>
      </c>
      <c r="AA37">
        <v>2253</v>
      </c>
    </row>
    <row r="38" spans="1:27">
      <c r="A38">
        <v>34</v>
      </c>
      <c r="B38">
        <v>107</v>
      </c>
      <c r="C38">
        <v>3</v>
      </c>
      <c r="D38">
        <v>75</v>
      </c>
      <c r="E38">
        <v>54</v>
      </c>
      <c r="F38">
        <v>43</v>
      </c>
      <c r="G38">
        <v>75</v>
      </c>
      <c r="H38">
        <v>75</v>
      </c>
      <c r="I38">
        <v>70</v>
      </c>
      <c r="J38">
        <v>233</v>
      </c>
      <c r="K38">
        <v>139</v>
      </c>
      <c r="L38">
        <v>93</v>
      </c>
      <c r="M38">
        <v>2318</v>
      </c>
      <c r="O38">
        <v>34</v>
      </c>
      <c r="P38">
        <f t="shared" si="0"/>
        <v>99</v>
      </c>
      <c r="Q38">
        <v>3</v>
      </c>
      <c r="R38">
        <f t="shared" si="1"/>
        <v>69</v>
      </c>
      <c r="S38">
        <f t="shared" si="2"/>
        <v>50</v>
      </c>
      <c r="T38">
        <f t="shared" si="3"/>
        <v>40</v>
      </c>
      <c r="U38">
        <f t="shared" si="4"/>
        <v>69</v>
      </c>
      <c r="V38">
        <f t="shared" si="5"/>
        <v>69</v>
      </c>
      <c r="W38">
        <f t="shared" si="6"/>
        <v>65</v>
      </c>
      <c r="X38">
        <f t="shared" si="7"/>
        <v>216</v>
      </c>
      <c r="Y38">
        <f t="shared" si="8"/>
        <v>129</v>
      </c>
      <c r="Z38">
        <f t="shared" si="9"/>
        <v>86</v>
      </c>
      <c r="AA38">
        <v>2318</v>
      </c>
    </row>
    <row r="39" spans="1:27">
      <c r="A39">
        <v>35</v>
      </c>
      <c r="B39">
        <v>110</v>
      </c>
      <c r="C39">
        <v>3</v>
      </c>
      <c r="D39">
        <v>77</v>
      </c>
      <c r="E39">
        <v>55</v>
      </c>
      <c r="F39">
        <v>44</v>
      </c>
      <c r="G39">
        <v>77</v>
      </c>
      <c r="H39">
        <v>77</v>
      </c>
      <c r="I39">
        <v>72</v>
      </c>
      <c r="J39">
        <v>240</v>
      </c>
      <c r="K39">
        <v>143</v>
      </c>
      <c r="L39">
        <v>95</v>
      </c>
      <c r="M39">
        <v>2383</v>
      </c>
      <c r="O39">
        <v>35</v>
      </c>
      <c r="P39">
        <f t="shared" si="0"/>
        <v>102</v>
      </c>
      <c r="Q39">
        <v>3</v>
      </c>
      <c r="R39">
        <f t="shared" si="1"/>
        <v>71</v>
      </c>
      <c r="S39">
        <f t="shared" si="2"/>
        <v>51</v>
      </c>
      <c r="T39">
        <f t="shared" si="3"/>
        <v>41</v>
      </c>
      <c r="U39">
        <f t="shared" si="4"/>
        <v>71</v>
      </c>
      <c r="V39">
        <f t="shared" si="5"/>
        <v>71</v>
      </c>
      <c r="W39">
        <f t="shared" si="6"/>
        <v>67</v>
      </c>
      <c r="X39">
        <f t="shared" si="7"/>
        <v>223</v>
      </c>
      <c r="Y39">
        <f t="shared" si="8"/>
        <v>133</v>
      </c>
      <c r="Z39">
        <f t="shared" si="9"/>
        <v>88</v>
      </c>
      <c r="AA39">
        <v>2383</v>
      </c>
    </row>
    <row r="40" spans="1:27">
      <c r="A40">
        <v>36</v>
      </c>
      <c r="B40">
        <v>113</v>
      </c>
      <c r="C40">
        <v>3</v>
      </c>
      <c r="D40">
        <v>79</v>
      </c>
      <c r="E40">
        <v>57</v>
      </c>
      <c r="F40">
        <v>45</v>
      </c>
      <c r="G40">
        <v>79</v>
      </c>
      <c r="H40">
        <v>79</v>
      </c>
      <c r="I40">
        <v>73</v>
      </c>
      <c r="J40">
        <v>243</v>
      </c>
      <c r="K40">
        <v>147</v>
      </c>
      <c r="L40">
        <v>98</v>
      </c>
      <c r="M40">
        <v>2448</v>
      </c>
      <c r="O40">
        <v>36</v>
      </c>
      <c r="P40">
        <f t="shared" si="0"/>
        <v>105</v>
      </c>
      <c r="Q40">
        <v>3</v>
      </c>
      <c r="R40">
        <f t="shared" si="1"/>
        <v>73</v>
      </c>
      <c r="S40">
        <f t="shared" si="2"/>
        <v>53</v>
      </c>
      <c r="T40">
        <f t="shared" si="3"/>
        <v>42</v>
      </c>
      <c r="U40">
        <f t="shared" si="4"/>
        <v>73</v>
      </c>
      <c r="V40">
        <f t="shared" si="5"/>
        <v>73</v>
      </c>
      <c r="W40">
        <f t="shared" si="6"/>
        <v>68</v>
      </c>
      <c r="X40">
        <f t="shared" si="7"/>
        <v>226</v>
      </c>
      <c r="Y40">
        <f t="shared" si="8"/>
        <v>137</v>
      </c>
      <c r="Z40">
        <f t="shared" si="9"/>
        <v>91</v>
      </c>
      <c r="AA40">
        <v>2448</v>
      </c>
    </row>
    <row r="41" spans="1:27">
      <c r="A41">
        <v>37</v>
      </c>
      <c r="B41">
        <v>116</v>
      </c>
      <c r="C41">
        <v>3</v>
      </c>
      <c r="D41">
        <v>81</v>
      </c>
      <c r="E41">
        <v>58</v>
      </c>
      <c r="F41">
        <v>46</v>
      </c>
      <c r="G41">
        <v>81</v>
      </c>
      <c r="H41">
        <v>81</v>
      </c>
      <c r="I41">
        <v>75</v>
      </c>
      <c r="J41">
        <v>250</v>
      </c>
      <c r="K41">
        <v>151</v>
      </c>
      <c r="L41">
        <v>101</v>
      </c>
      <c r="M41">
        <v>2513</v>
      </c>
      <c r="O41">
        <v>37</v>
      </c>
      <c r="P41">
        <f t="shared" si="0"/>
        <v>108</v>
      </c>
      <c r="Q41">
        <v>3</v>
      </c>
      <c r="R41">
        <f t="shared" si="1"/>
        <v>75</v>
      </c>
      <c r="S41">
        <f t="shared" si="2"/>
        <v>54</v>
      </c>
      <c r="T41">
        <f t="shared" si="3"/>
        <v>43</v>
      </c>
      <c r="U41">
        <f t="shared" si="4"/>
        <v>75</v>
      </c>
      <c r="V41">
        <f t="shared" si="5"/>
        <v>75</v>
      </c>
      <c r="W41">
        <f t="shared" si="6"/>
        <v>70</v>
      </c>
      <c r="X41">
        <f t="shared" si="7"/>
        <v>233</v>
      </c>
      <c r="Y41">
        <f t="shared" si="8"/>
        <v>141</v>
      </c>
      <c r="Z41">
        <f t="shared" si="9"/>
        <v>94</v>
      </c>
      <c r="AA41">
        <v>2513</v>
      </c>
    </row>
    <row r="42" spans="1:27">
      <c r="A42">
        <v>38</v>
      </c>
      <c r="B42">
        <v>119</v>
      </c>
      <c r="C42">
        <v>3</v>
      </c>
      <c r="D42">
        <v>83</v>
      </c>
      <c r="E42">
        <v>60</v>
      </c>
      <c r="F42">
        <v>48</v>
      </c>
      <c r="G42">
        <v>83</v>
      </c>
      <c r="H42">
        <v>83</v>
      </c>
      <c r="I42">
        <v>77</v>
      </c>
      <c r="J42">
        <v>257</v>
      </c>
      <c r="K42">
        <v>155</v>
      </c>
      <c r="L42">
        <v>103</v>
      </c>
      <c r="M42">
        <v>2578</v>
      </c>
      <c r="O42">
        <v>38</v>
      </c>
      <c r="P42">
        <f t="shared" si="0"/>
        <v>111</v>
      </c>
      <c r="Q42">
        <v>3</v>
      </c>
      <c r="R42">
        <f t="shared" si="1"/>
        <v>77</v>
      </c>
      <c r="S42">
        <f t="shared" si="2"/>
        <v>56</v>
      </c>
      <c r="T42">
        <f t="shared" si="3"/>
        <v>45</v>
      </c>
      <c r="U42">
        <f t="shared" si="4"/>
        <v>77</v>
      </c>
      <c r="V42">
        <f t="shared" si="5"/>
        <v>77</v>
      </c>
      <c r="W42">
        <f t="shared" si="6"/>
        <v>72</v>
      </c>
      <c r="X42">
        <f t="shared" si="7"/>
        <v>240</v>
      </c>
      <c r="Y42">
        <f t="shared" si="8"/>
        <v>145</v>
      </c>
      <c r="Z42">
        <f t="shared" si="9"/>
        <v>96</v>
      </c>
      <c r="AA42">
        <v>2578</v>
      </c>
    </row>
    <row r="43" spans="1:27">
      <c r="A43">
        <v>39</v>
      </c>
      <c r="B43">
        <v>122</v>
      </c>
      <c r="C43">
        <v>3</v>
      </c>
      <c r="D43">
        <v>85</v>
      </c>
      <c r="E43">
        <v>61</v>
      </c>
      <c r="F43">
        <v>49</v>
      </c>
      <c r="G43">
        <v>85</v>
      </c>
      <c r="H43">
        <v>85</v>
      </c>
      <c r="I43">
        <v>79</v>
      </c>
      <c r="J43">
        <v>263</v>
      </c>
      <c r="K43">
        <v>159</v>
      </c>
      <c r="L43">
        <v>106</v>
      </c>
      <c r="M43">
        <v>2643</v>
      </c>
      <c r="O43">
        <v>39</v>
      </c>
      <c r="P43">
        <f t="shared" si="0"/>
        <v>114</v>
      </c>
      <c r="Q43">
        <v>3</v>
      </c>
      <c r="R43">
        <f t="shared" si="1"/>
        <v>79</v>
      </c>
      <c r="S43">
        <f t="shared" si="2"/>
        <v>57</v>
      </c>
      <c r="T43">
        <f t="shared" si="3"/>
        <v>46</v>
      </c>
      <c r="U43">
        <f t="shared" si="4"/>
        <v>79</v>
      </c>
      <c r="V43">
        <f t="shared" si="5"/>
        <v>79</v>
      </c>
      <c r="W43">
        <f t="shared" si="6"/>
        <v>74</v>
      </c>
      <c r="X43">
        <f t="shared" si="7"/>
        <v>246</v>
      </c>
      <c r="Y43">
        <f t="shared" si="8"/>
        <v>149</v>
      </c>
      <c r="Z43">
        <f t="shared" si="9"/>
        <v>99</v>
      </c>
      <c r="AA43">
        <v>2643</v>
      </c>
    </row>
    <row r="44" spans="1:27">
      <c r="A44">
        <v>40</v>
      </c>
      <c r="B44">
        <v>125</v>
      </c>
      <c r="C44">
        <v>3</v>
      </c>
      <c r="D44">
        <v>88</v>
      </c>
      <c r="E44">
        <v>63</v>
      </c>
      <c r="F44">
        <v>50</v>
      </c>
      <c r="G44">
        <v>88</v>
      </c>
      <c r="H44">
        <v>88</v>
      </c>
      <c r="I44">
        <v>81</v>
      </c>
      <c r="J44">
        <v>270</v>
      </c>
      <c r="K44">
        <v>163</v>
      </c>
      <c r="L44">
        <v>109</v>
      </c>
      <c r="M44">
        <v>2708</v>
      </c>
      <c r="O44">
        <v>40</v>
      </c>
      <c r="P44">
        <f t="shared" si="0"/>
        <v>117</v>
      </c>
      <c r="Q44">
        <v>3</v>
      </c>
      <c r="R44">
        <f t="shared" si="1"/>
        <v>82</v>
      </c>
      <c r="S44">
        <f t="shared" si="2"/>
        <v>59</v>
      </c>
      <c r="T44">
        <f t="shared" si="3"/>
        <v>47</v>
      </c>
      <c r="U44">
        <f t="shared" si="4"/>
        <v>82</v>
      </c>
      <c r="V44">
        <f t="shared" si="5"/>
        <v>82</v>
      </c>
      <c r="W44">
        <f t="shared" si="6"/>
        <v>76</v>
      </c>
      <c r="X44">
        <f t="shared" si="7"/>
        <v>253</v>
      </c>
      <c r="Y44">
        <f t="shared" si="8"/>
        <v>153</v>
      </c>
      <c r="Z44">
        <f t="shared" si="9"/>
        <v>102</v>
      </c>
      <c r="AA44">
        <v>2708</v>
      </c>
    </row>
    <row r="45" spans="1:27">
      <c r="A45">
        <v>41</v>
      </c>
      <c r="B45">
        <v>128</v>
      </c>
      <c r="C45">
        <v>3</v>
      </c>
      <c r="D45">
        <v>90</v>
      </c>
      <c r="E45">
        <v>64</v>
      </c>
      <c r="F45">
        <v>51</v>
      </c>
      <c r="G45">
        <v>90</v>
      </c>
      <c r="H45">
        <v>90</v>
      </c>
      <c r="I45">
        <v>83</v>
      </c>
      <c r="J45">
        <v>277</v>
      </c>
      <c r="K45">
        <v>166</v>
      </c>
      <c r="L45">
        <v>111</v>
      </c>
      <c r="M45">
        <v>2773</v>
      </c>
      <c r="O45">
        <v>41</v>
      </c>
      <c r="P45">
        <f t="shared" si="0"/>
        <v>120</v>
      </c>
      <c r="Q45">
        <v>3</v>
      </c>
      <c r="R45">
        <f t="shared" si="1"/>
        <v>84</v>
      </c>
      <c r="S45">
        <f t="shared" si="2"/>
        <v>60</v>
      </c>
      <c r="T45">
        <f t="shared" si="3"/>
        <v>48</v>
      </c>
      <c r="U45">
        <f t="shared" si="4"/>
        <v>84</v>
      </c>
      <c r="V45">
        <f t="shared" si="5"/>
        <v>84</v>
      </c>
      <c r="W45">
        <f t="shared" si="6"/>
        <v>78</v>
      </c>
      <c r="X45">
        <f t="shared" si="7"/>
        <v>260</v>
      </c>
      <c r="Y45">
        <f t="shared" si="8"/>
        <v>156</v>
      </c>
      <c r="Z45">
        <f t="shared" si="9"/>
        <v>104</v>
      </c>
      <c r="AA45">
        <v>2773</v>
      </c>
    </row>
    <row r="46" spans="1:27">
      <c r="A46">
        <v>42</v>
      </c>
      <c r="B46">
        <v>131</v>
      </c>
      <c r="C46">
        <v>3</v>
      </c>
      <c r="D46">
        <v>92</v>
      </c>
      <c r="E46">
        <v>66</v>
      </c>
      <c r="F46">
        <v>52</v>
      </c>
      <c r="G46">
        <v>92</v>
      </c>
      <c r="H46">
        <v>92</v>
      </c>
      <c r="I46">
        <v>85</v>
      </c>
      <c r="J46">
        <v>283</v>
      </c>
      <c r="K46">
        <v>170</v>
      </c>
      <c r="L46">
        <v>113</v>
      </c>
      <c r="M46">
        <v>2838</v>
      </c>
      <c r="O46">
        <v>42</v>
      </c>
      <c r="P46">
        <f t="shared" si="0"/>
        <v>123</v>
      </c>
      <c r="Q46">
        <v>3</v>
      </c>
      <c r="R46">
        <f t="shared" si="1"/>
        <v>86</v>
      </c>
      <c r="S46">
        <f t="shared" si="2"/>
        <v>62</v>
      </c>
      <c r="T46">
        <f t="shared" si="3"/>
        <v>49</v>
      </c>
      <c r="U46">
        <f t="shared" si="4"/>
        <v>86</v>
      </c>
      <c r="V46">
        <f t="shared" si="5"/>
        <v>86</v>
      </c>
      <c r="W46">
        <f t="shared" si="6"/>
        <v>80</v>
      </c>
      <c r="X46">
        <f t="shared" si="7"/>
        <v>266</v>
      </c>
      <c r="Y46">
        <f t="shared" si="8"/>
        <v>160</v>
      </c>
      <c r="Z46">
        <f t="shared" si="9"/>
        <v>106</v>
      </c>
      <c r="AA46">
        <v>2838</v>
      </c>
    </row>
    <row r="47" spans="1:27">
      <c r="A47">
        <v>43</v>
      </c>
      <c r="B47">
        <v>134</v>
      </c>
      <c r="C47">
        <v>3</v>
      </c>
      <c r="D47">
        <v>94</v>
      </c>
      <c r="E47">
        <v>67</v>
      </c>
      <c r="F47">
        <v>54</v>
      </c>
      <c r="G47">
        <v>94</v>
      </c>
      <c r="H47">
        <v>94</v>
      </c>
      <c r="I47">
        <v>87</v>
      </c>
      <c r="J47">
        <v>290</v>
      </c>
      <c r="K47">
        <v>174</v>
      </c>
      <c r="L47">
        <v>116</v>
      </c>
      <c r="M47">
        <v>2903</v>
      </c>
      <c r="O47">
        <v>43</v>
      </c>
      <c r="P47">
        <f t="shared" si="0"/>
        <v>126</v>
      </c>
      <c r="Q47">
        <v>3</v>
      </c>
      <c r="R47">
        <f t="shared" si="1"/>
        <v>88</v>
      </c>
      <c r="S47">
        <f t="shared" si="2"/>
        <v>63</v>
      </c>
      <c r="T47">
        <f t="shared" si="3"/>
        <v>51</v>
      </c>
      <c r="U47">
        <f t="shared" si="4"/>
        <v>88</v>
      </c>
      <c r="V47">
        <f t="shared" si="5"/>
        <v>88</v>
      </c>
      <c r="W47">
        <f t="shared" si="6"/>
        <v>82</v>
      </c>
      <c r="X47">
        <f t="shared" si="7"/>
        <v>273</v>
      </c>
      <c r="Y47">
        <f t="shared" si="8"/>
        <v>164</v>
      </c>
      <c r="Z47">
        <f t="shared" si="9"/>
        <v>109</v>
      </c>
      <c r="AA47">
        <v>2903</v>
      </c>
    </row>
    <row r="48" spans="1:27">
      <c r="A48">
        <v>44</v>
      </c>
      <c r="B48">
        <v>137</v>
      </c>
      <c r="C48">
        <v>3</v>
      </c>
      <c r="D48">
        <v>96</v>
      </c>
      <c r="E48">
        <v>69</v>
      </c>
      <c r="F48">
        <v>55</v>
      </c>
      <c r="G48">
        <v>96</v>
      </c>
      <c r="H48">
        <v>96</v>
      </c>
      <c r="I48">
        <v>89</v>
      </c>
      <c r="J48">
        <v>297</v>
      </c>
      <c r="K48">
        <v>178</v>
      </c>
      <c r="L48">
        <v>119</v>
      </c>
      <c r="M48">
        <v>2968</v>
      </c>
      <c r="O48">
        <v>44</v>
      </c>
      <c r="P48">
        <f t="shared" si="0"/>
        <v>129</v>
      </c>
      <c r="Q48">
        <v>3</v>
      </c>
      <c r="R48">
        <f t="shared" si="1"/>
        <v>90</v>
      </c>
      <c r="S48">
        <f t="shared" si="2"/>
        <v>65</v>
      </c>
      <c r="T48">
        <f t="shared" si="3"/>
        <v>52</v>
      </c>
      <c r="U48">
        <f t="shared" si="4"/>
        <v>90</v>
      </c>
      <c r="V48">
        <f t="shared" si="5"/>
        <v>90</v>
      </c>
      <c r="W48">
        <f t="shared" si="6"/>
        <v>84</v>
      </c>
      <c r="X48">
        <f t="shared" si="7"/>
        <v>280</v>
      </c>
      <c r="Y48">
        <f t="shared" si="8"/>
        <v>168</v>
      </c>
      <c r="Z48">
        <f t="shared" si="9"/>
        <v>112</v>
      </c>
      <c r="AA48">
        <v>2968</v>
      </c>
    </row>
    <row r="49" spans="1:27">
      <c r="A49">
        <v>45</v>
      </c>
      <c r="B49">
        <v>140</v>
      </c>
      <c r="C49">
        <v>3</v>
      </c>
      <c r="D49">
        <v>98</v>
      </c>
      <c r="E49">
        <v>70</v>
      </c>
      <c r="F49">
        <v>56</v>
      </c>
      <c r="G49">
        <v>98</v>
      </c>
      <c r="H49">
        <v>98</v>
      </c>
      <c r="I49">
        <v>91</v>
      </c>
      <c r="J49">
        <v>303</v>
      </c>
      <c r="K49">
        <v>182</v>
      </c>
      <c r="L49">
        <v>121</v>
      </c>
      <c r="M49">
        <v>3033</v>
      </c>
      <c r="O49">
        <v>45</v>
      </c>
      <c r="P49">
        <f t="shared" si="0"/>
        <v>132</v>
      </c>
      <c r="Q49">
        <v>3</v>
      </c>
      <c r="R49">
        <f t="shared" si="1"/>
        <v>92</v>
      </c>
      <c r="S49">
        <f t="shared" si="2"/>
        <v>66</v>
      </c>
      <c r="T49">
        <f t="shared" si="3"/>
        <v>53</v>
      </c>
      <c r="U49">
        <f t="shared" si="4"/>
        <v>92</v>
      </c>
      <c r="V49">
        <f t="shared" si="5"/>
        <v>92</v>
      </c>
      <c r="W49">
        <f t="shared" si="6"/>
        <v>86</v>
      </c>
      <c r="X49">
        <f t="shared" si="7"/>
        <v>286</v>
      </c>
      <c r="Y49">
        <f t="shared" si="8"/>
        <v>172</v>
      </c>
      <c r="Z49">
        <f t="shared" si="9"/>
        <v>114</v>
      </c>
      <c r="AA49">
        <v>3033</v>
      </c>
    </row>
    <row r="50" spans="1:27">
      <c r="A50">
        <v>46</v>
      </c>
      <c r="B50">
        <v>143</v>
      </c>
      <c r="C50">
        <v>3</v>
      </c>
      <c r="D50">
        <v>100</v>
      </c>
      <c r="E50">
        <v>72</v>
      </c>
      <c r="F50">
        <v>57</v>
      </c>
      <c r="G50">
        <v>100</v>
      </c>
      <c r="H50">
        <v>100</v>
      </c>
      <c r="I50">
        <v>93</v>
      </c>
      <c r="J50">
        <v>310</v>
      </c>
      <c r="K50">
        <v>186</v>
      </c>
      <c r="L50">
        <v>124</v>
      </c>
      <c r="M50">
        <v>3098</v>
      </c>
      <c r="O50">
        <v>46</v>
      </c>
      <c r="P50">
        <f t="shared" si="0"/>
        <v>135</v>
      </c>
      <c r="Q50">
        <v>3</v>
      </c>
      <c r="R50">
        <f t="shared" si="1"/>
        <v>94</v>
      </c>
      <c r="S50">
        <f t="shared" si="2"/>
        <v>68</v>
      </c>
      <c r="T50">
        <f t="shared" si="3"/>
        <v>54</v>
      </c>
      <c r="U50">
        <f t="shared" si="4"/>
        <v>94</v>
      </c>
      <c r="V50">
        <f t="shared" si="5"/>
        <v>94</v>
      </c>
      <c r="W50">
        <f t="shared" si="6"/>
        <v>88</v>
      </c>
      <c r="X50">
        <f t="shared" si="7"/>
        <v>293</v>
      </c>
      <c r="Y50">
        <f t="shared" si="8"/>
        <v>176</v>
      </c>
      <c r="Z50">
        <f t="shared" si="9"/>
        <v>117</v>
      </c>
      <c r="AA50">
        <v>3098</v>
      </c>
    </row>
    <row r="51" spans="1:27">
      <c r="A51">
        <v>47</v>
      </c>
      <c r="B51">
        <v>146</v>
      </c>
      <c r="C51">
        <v>3</v>
      </c>
      <c r="D51">
        <v>102</v>
      </c>
      <c r="E51">
        <v>73</v>
      </c>
      <c r="F51">
        <v>58</v>
      </c>
      <c r="G51">
        <v>102</v>
      </c>
      <c r="H51">
        <v>102</v>
      </c>
      <c r="I51">
        <v>95</v>
      </c>
      <c r="J51">
        <v>317</v>
      </c>
      <c r="K51">
        <v>190</v>
      </c>
      <c r="L51">
        <v>127</v>
      </c>
      <c r="M51">
        <v>3163</v>
      </c>
      <c r="O51">
        <v>47</v>
      </c>
      <c r="P51">
        <f t="shared" si="0"/>
        <v>138</v>
      </c>
      <c r="Q51">
        <v>3</v>
      </c>
      <c r="R51">
        <f t="shared" si="1"/>
        <v>96</v>
      </c>
      <c r="S51">
        <f t="shared" si="2"/>
        <v>69</v>
      </c>
      <c r="T51">
        <f t="shared" si="3"/>
        <v>55</v>
      </c>
      <c r="U51">
        <f t="shared" si="4"/>
        <v>96</v>
      </c>
      <c r="V51">
        <f t="shared" si="5"/>
        <v>96</v>
      </c>
      <c r="W51">
        <f t="shared" si="6"/>
        <v>90</v>
      </c>
      <c r="X51">
        <f t="shared" si="7"/>
        <v>300</v>
      </c>
      <c r="Y51">
        <f t="shared" si="8"/>
        <v>180</v>
      </c>
      <c r="Z51">
        <f t="shared" si="9"/>
        <v>120</v>
      </c>
      <c r="AA51">
        <v>3163</v>
      </c>
    </row>
    <row r="52" spans="1:27">
      <c r="A52">
        <v>48</v>
      </c>
      <c r="B52">
        <v>149</v>
      </c>
      <c r="C52">
        <v>3</v>
      </c>
      <c r="D52">
        <v>104</v>
      </c>
      <c r="E52">
        <v>75</v>
      </c>
      <c r="F52">
        <v>60</v>
      </c>
      <c r="G52">
        <v>104</v>
      </c>
      <c r="H52">
        <v>104</v>
      </c>
      <c r="I52">
        <v>97</v>
      </c>
      <c r="J52">
        <v>323</v>
      </c>
      <c r="K52">
        <v>194</v>
      </c>
      <c r="L52">
        <v>129</v>
      </c>
      <c r="M52">
        <v>3228</v>
      </c>
      <c r="O52">
        <v>48</v>
      </c>
      <c r="P52">
        <f t="shared" si="0"/>
        <v>141</v>
      </c>
      <c r="Q52">
        <v>3</v>
      </c>
      <c r="R52">
        <f t="shared" si="1"/>
        <v>98</v>
      </c>
      <c r="S52">
        <f t="shared" si="2"/>
        <v>71</v>
      </c>
      <c r="T52">
        <f t="shared" si="3"/>
        <v>57</v>
      </c>
      <c r="U52">
        <f t="shared" si="4"/>
        <v>98</v>
      </c>
      <c r="V52">
        <f t="shared" si="5"/>
        <v>98</v>
      </c>
      <c r="W52">
        <f t="shared" si="6"/>
        <v>92</v>
      </c>
      <c r="X52">
        <f t="shared" si="7"/>
        <v>306</v>
      </c>
      <c r="Y52">
        <f t="shared" si="8"/>
        <v>184</v>
      </c>
      <c r="Z52">
        <f t="shared" si="9"/>
        <v>122</v>
      </c>
      <c r="AA52">
        <v>3228</v>
      </c>
    </row>
    <row r="53" spans="1:27">
      <c r="A53">
        <v>49</v>
      </c>
      <c r="B53">
        <v>152</v>
      </c>
      <c r="C53">
        <v>3</v>
      </c>
      <c r="D53">
        <v>106</v>
      </c>
      <c r="E53">
        <v>76</v>
      </c>
      <c r="F53">
        <v>61</v>
      </c>
      <c r="G53">
        <v>106</v>
      </c>
      <c r="H53">
        <v>106</v>
      </c>
      <c r="I53">
        <v>99</v>
      </c>
      <c r="J53">
        <v>330</v>
      </c>
      <c r="K53">
        <v>198</v>
      </c>
      <c r="L53">
        <v>132</v>
      </c>
      <c r="M53">
        <v>3293</v>
      </c>
      <c r="O53">
        <v>49</v>
      </c>
      <c r="P53">
        <f t="shared" si="0"/>
        <v>144</v>
      </c>
      <c r="Q53">
        <v>3</v>
      </c>
      <c r="R53">
        <f t="shared" si="1"/>
        <v>100</v>
      </c>
      <c r="S53">
        <f t="shared" si="2"/>
        <v>72</v>
      </c>
      <c r="T53">
        <f t="shared" si="3"/>
        <v>58</v>
      </c>
      <c r="U53">
        <f t="shared" si="4"/>
        <v>100</v>
      </c>
      <c r="V53">
        <f t="shared" si="5"/>
        <v>100</v>
      </c>
      <c r="W53">
        <f t="shared" si="6"/>
        <v>94</v>
      </c>
      <c r="X53">
        <f t="shared" si="7"/>
        <v>313</v>
      </c>
      <c r="Y53">
        <f t="shared" si="8"/>
        <v>188</v>
      </c>
      <c r="Z53">
        <f t="shared" si="9"/>
        <v>125</v>
      </c>
      <c r="AA53">
        <v>3293</v>
      </c>
    </row>
    <row r="54" spans="1:27">
      <c r="A54">
        <v>50</v>
      </c>
      <c r="B54">
        <v>155</v>
      </c>
      <c r="C54">
        <v>3</v>
      </c>
      <c r="D54">
        <v>109</v>
      </c>
      <c r="E54">
        <v>78</v>
      </c>
      <c r="F54">
        <v>62</v>
      </c>
      <c r="G54">
        <v>109</v>
      </c>
      <c r="H54">
        <v>109</v>
      </c>
      <c r="I54">
        <v>101</v>
      </c>
      <c r="J54">
        <v>337</v>
      </c>
      <c r="K54">
        <v>202</v>
      </c>
      <c r="L54">
        <v>135</v>
      </c>
      <c r="M54">
        <v>3358</v>
      </c>
      <c r="O54">
        <v>50</v>
      </c>
      <c r="P54">
        <f t="shared" si="0"/>
        <v>147</v>
      </c>
      <c r="Q54">
        <v>3</v>
      </c>
      <c r="R54">
        <f t="shared" si="1"/>
        <v>103</v>
      </c>
      <c r="S54">
        <f t="shared" si="2"/>
        <v>74</v>
      </c>
      <c r="T54">
        <f t="shared" si="3"/>
        <v>59</v>
      </c>
      <c r="U54">
        <f t="shared" si="4"/>
        <v>103</v>
      </c>
      <c r="V54">
        <f t="shared" si="5"/>
        <v>103</v>
      </c>
      <c r="W54">
        <f t="shared" si="6"/>
        <v>96</v>
      </c>
      <c r="X54">
        <f t="shared" si="7"/>
        <v>320</v>
      </c>
      <c r="Y54">
        <f t="shared" si="8"/>
        <v>192</v>
      </c>
      <c r="Z54">
        <f t="shared" si="9"/>
        <v>128</v>
      </c>
      <c r="AA54">
        <v>3358</v>
      </c>
    </row>
    <row r="55" spans="1:27">
      <c r="A55">
        <v>51</v>
      </c>
      <c r="B55">
        <v>158</v>
      </c>
      <c r="C55">
        <v>3</v>
      </c>
      <c r="D55">
        <v>111</v>
      </c>
      <c r="E55">
        <v>79</v>
      </c>
      <c r="F55">
        <v>63</v>
      </c>
      <c r="G55">
        <v>111</v>
      </c>
      <c r="H55">
        <v>111</v>
      </c>
      <c r="I55">
        <v>103</v>
      </c>
      <c r="J55">
        <v>343</v>
      </c>
      <c r="K55">
        <v>205</v>
      </c>
      <c r="L55">
        <v>137</v>
      </c>
      <c r="M55">
        <v>3423</v>
      </c>
      <c r="O55">
        <v>51</v>
      </c>
      <c r="P55">
        <f t="shared" si="0"/>
        <v>150</v>
      </c>
      <c r="Q55">
        <v>3</v>
      </c>
      <c r="R55">
        <f t="shared" si="1"/>
        <v>105</v>
      </c>
      <c r="S55">
        <f t="shared" si="2"/>
        <v>75</v>
      </c>
      <c r="T55">
        <f t="shared" si="3"/>
        <v>60</v>
      </c>
      <c r="U55">
        <f t="shared" si="4"/>
        <v>105</v>
      </c>
      <c r="V55">
        <f t="shared" si="5"/>
        <v>105</v>
      </c>
      <c r="W55">
        <f t="shared" si="6"/>
        <v>98</v>
      </c>
      <c r="X55">
        <f t="shared" si="7"/>
        <v>326</v>
      </c>
      <c r="Y55">
        <f t="shared" si="8"/>
        <v>195</v>
      </c>
      <c r="Z55">
        <f t="shared" si="9"/>
        <v>130</v>
      </c>
      <c r="AA55">
        <v>3423</v>
      </c>
    </row>
    <row r="56" spans="1:27">
      <c r="A56">
        <v>52</v>
      </c>
      <c r="B56">
        <v>161</v>
      </c>
      <c r="C56">
        <v>3</v>
      </c>
      <c r="D56">
        <v>113</v>
      </c>
      <c r="E56">
        <v>81</v>
      </c>
      <c r="F56">
        <v>64</v>
      </c>
      <c r="G56">
        <v>113</v>
      </c>
      <c r="H56">
        <v>113</v>
      </c>
      <c r="I56">
        <v>105</v>
      </c>
      <c r="J56">
        <v>350</v>
      </c>
      <c r="K56">
        <v>209</v>
      </c>
      <c r="L56">
        <v>139</v>
      </c>
      <c r="M56">
        <v>3488</v>
      </c>
      <c r="O56">
        <v>52</v>
      </c>
      <c r="P56">
        <f t="shared" si="0"/>
        <v>153</v>
      </c>
      <c r="Q56">
        <v>3</v>
      </c>
      <c r="R56">
        <f t="shared" si="1"/>
        <v>107</v>
      </c>
      <c r="S56">
        <f t="shared" si="2"/>
        <v>77</v>
      </c>
      <c r="T56">
        <f t="shared" si="3"/>
        <v>61</v>
      </c>
      <c r="U56">
        <f t="shared" si="4"/>
        <v>107</v>
      </c>
      <c r="V56">
        <f t="shared" si="5"/>
        <v>107</v>
      </c>
      <c r="W56">
        <f t="shared" si="6"/>
        <v>100</v>
      </c>
      <c r="X56">
        <f t="shared" si="7"/>
        <v>333</v>
      </c>
      <c r="Y56">
        <f t="shared" si="8"/>
        <v>199</v>
      </c>
      <c r="Z56">
        <f t="shared" si="9"/>
        <v>132</v>
      </c>
      <c r="AA56">
        <v>3488</v>
      </c>
    </row>
    <row r="57" spans="1:27">
      <c r="A57">
        <v>53</v>
      </c>
      <c r="B57">
        <v>164</v>
      </c>
      <c r="C57">
        <v>3</v>
      </c>
      <c r="D57">
        <v>115</v>
      </c>
      <c r="E57">
        <v>82</v>
      </c>
      <c r="F57">
        <v>66</v>
      </c>
      <c r="G57">
        <v>115</v>
      </c>
      <c r="H57">
        <v>115</v>
      </c>
      <c r="I57">
        <v>107</v>
      </c>
      <c r="J57">
        <v>357</v>
      </c>
      <c r="K57">
        <v>213</v>
      </c>
      <c r="L57">
        <v>142</v>
      </c>
      <c r="M57">
        <v>3553</v>
      </c>
      <c r="O57">
        <v>53</v>
      </c>
      <c r="P57">
        <f t="shared" si="0"/>
        <v>156</v>
      </c>
      <c r="Q57">
        <v>3</v>
      </c>
      <c r="R57">
        <f t="shared" si="1"/>
        <v>109</v>
      </c>
      <c r="S57">
        <f t="shared" si="2"/>
        <v>78</v>
      </c>
      <c r="T57">
        <f t="shared" si="3"/>
        <v>63</v>
      </c>
      <c r="U57">
        <f t="shared" si="4"/>
        <v>109</v>
      </c>
      <c r="V57">
        <f t="shared" si="5"/>
        <v>109</v>
      </c>
      <c r="W57">
        <f t="shared" si="6"/>
        <v>102</v>
      </c>
      <c r="X57">
        <f t="shared" si="7"/>
        <v>340</v>
      </c>
      <c r="Y57">
        <f t="shared" si="8"/>
        <v>203</v>
      </c>
      <c r="Z57">
        <f t="shared" si="9"/>
        <v>135</v>
      </c>
      <c r="AA57">
        <v>3553</v>
      </c>
    </row>
    <row r="58" spans="1:27">
      <c r="A58">
        <v>54</v>
      </c>
      <c r="B58">
        <v>167</v>
      </c>
      <c r="C58">
        <v>3</v>
      </c>
      <c r="D58">
        <v>117</v>
      </c>
      <c r="E58">
        <v>84</v>
      </c>
      <c r="F58">
        <v>67</v>
      </c>
      <c r="G58">
        <v>117</v>
      </c>
      <c r="H58">
        <v>117</v>
      </c>
      <c r="I58">
        <v>109</v>
      </c>
      <c r="J58">
        <v>363</v>
      </c>
      <c r="K58">
        <v>217</v>
      </c>
      <c r="L58">
        <v>145</v>
      </c>
      <c r="M58">
        <v>3618</v>
      </c>
      <c r="O58">
        <v>54</v>
      </c>
      <c r="P58">
        <f t="shared" si="0"/>
        <v>159</v>
      </c>
      <c r="Q58">
        <v>3</v>
      </c>
      <c r="R58">
        <f t="shared" si="1"/>
        <v>111</v>
      </c>
      <c r="S58">
        <f t="shared" si="2"/>
        <v>80</v>
      </c>
      <c r="T58">
        <f t="shared" si="3"/>
        <v>64</v>
      </c>
      <c r="U58">
        <f t="shared" si="4"/>
        <v>111</v>
      </c>
      <c r="V58">
        <f t="shared" si="5"/>
        <v>111</v>
      </c>
      <c r="W58">
        <f t="shared" si="6"/>
        <v>104</v>
      </c>
      <c r="X58">
        <f t="shared" si="7"/>
        <v>346</v>
      </c>
      <c r="Y58">
        <f t="shared" si="8"/>
        <v>207</v>
      </c>
      <c r="Z58">
        <f t="shared" si="9"/>
        <v>138</v>
      </c>
      <c r="AA58">
        <v>3618</v>
      </c>
    </row>
    <row r="59" spans="1:27">
      <c r="A59">
        <v>55</v>
      </c>
      <c r="B59">
        <v>170</v>
      </c>
      <c r="C59">
        <v>3</v>
      </c>
      <c r="D59">
        <v>119</v>
      </c>
      <c r="E59">
        <v>85</v>
      </c>
      <c r="F59">
        <v>68</v>
      </c>
      <c r="G59">
        <v>119</v>
      </c>
      <c r="H59">
        <v>119</v>
      </c>
      <c r="I59">
        <v>111</v>
      </c>
      <c r="J59">
        <v>370</v>
      </c>
      <c r="K59">
        <v>221</v>
      </c>
      <c r="L59">
        <v>147</v>
      </c>
      <c r="M59">
        <v>3683</v>
      </c>
      <c r="O59">
        <v>55</v>
      </c>
      <c r="P59">
        <f t="shared" si="0"/>
        <v>162</v>
      </c>
      <c r="Q59">
        <v>3</v>
      </c>
      <c r="R59">
        <f t="shared" si="1"/>
        <v>113</v>
      </c>
      <c r="S59">
        <f t="shared" si="2"/>
        <v>81</v>
      </c>
      <c r="T59">
        <f t="shared" si="3"/>
        <v>65</v>
      </c>
      <c r="U59">
        <f t="shared" si="4"/>
        <v>113</v>
      </c>
      <c r="V59">
        <f t="shared" si="5"/>
        <v>113</v>
      </c>
      <c r="W59">
        <f t="shared" si="6"/>
        <v>106</v>
      </c>
      <c r="X59">
        <f t="shared" si="7"/>
        <v>353</v>
      </c>
      <c r="Y59">
        <f t="shared" si="8"/>
        <v>211</v>
      </c>
      <c r="Z59">
        <f t="shared" si="9"/>
        <v>140</v>
      </c>
      <c r="AA59">
        <v>3683</v>
      </c>
    </row>
    <row r="60" spans="1:27">
      <c r="A60">
        <v>56</v>
      </c>
      <c r="B60">
        <v>173</v>
      </c>
      <c r="C60">
        <v>3</v>
      </c>
      <c r="D60">
        <v>121</v>
      </c>
      <c r="E60">
        <v>87</v>
      </c>
      <c r="F60">
        <v>69</v>
      </c>
      <c r="G60">
        <v>121</v>
      </c>
      <c r="H60">
        <v>121</v>
      </c>
      <c r="I60">
        <v>112</v>
      </c>
      <c r="J60">
        <v>373</v>
      </c>
      <c r="K60">
        <v>225</v>
      </c>
      <c r="L60">
        <v>150</v>
      </c>
      <c r="M60">
        <v>3748</v>
      </c>
      <c r="O60">
        <v>56</v>
      </c>
      <c r="P60">
        <f t="shared" si="0"/>
        <v>165</v>
      </c>
      <c r="Q60">
        <v>3</v>
      </c>
      <c r="R60">
        <f t="shared" si="1"/>
        <v>115</v>
      </c>
      <c r="S60">
        <f t="shared" si="2"/>
        <v>83</v>
      </c>
      <c r="T60">
        <f t="shared" si="3"/>
        <v>66</v>
      </c>
      <c r="U60">
        <f t="shared" si="4"/>
        <v>115</v>
      </c>
      <c r="V60">
        <f t="shared" si="5"/>
        <v>115</v>
      </c>
      <c r="W60">
        <f t="shared" si="6"/>
        <v>107</v>
      </c>
      <c r="X60">
        <f t="shared" si="7"/>
        <v>356</v>
      </c>
      <c r="Y60">
        <f t="shared" si="8"/>
        <v>215</v>
      </c>
      <c r="Z60">
        <f t="shared" si="9"/>
        <v>143</v>
      </c>
      <c r="AA60">
        <v>3748</v>
      </c>
    </row>
    <row r="61" spans="1:27">
      <c r="A61">
        <v>57</v>
      </c>
      <c r="B61">
        <v>176</v>
      </c>
      <c r="C61">
        <v>3</v>
      </c>
      <c r="D61">
        <v>123</v>
      </c>
      <c r="E61">
        <v>88</v>
      </c>
      <c r="F61">
        <v>70</v>
      </c>
      <c r="G61">
        <v>123</v>
      </c>
      <c r="H61">
        <v>123</v>
      </c>
      <c r="I61">
        <v>114</v>
      </c>
      <c r="J61">
        <v>380</v>
      </c>
      <c r="K61">
        <v>229</v>
      </c>
      <c r="L61">
        <v>153</v>
      </c>
      <c r="M61">
        <v>3813</v>
      </c>
      <c r="O61">
        <v>57</v>
      </c>
      <c r="P61">
        <f t="shared" si="0"/>
        <v>168</v>
      </c>
      <c r="Q61">
        <v>3</v>
      </c>
      <c r="R61">
        <f t="shared" si="1"/>
        <v>117</v>
      </c>
      <c r="S61">
        <f t="shared" si="2"/>
        <v>84</v>
      </c>
      <c r="T61">
        <f t="shared" si="3"/>
        <v>67</v>
      </c>
      <c r="U61">
        <f t="shared" si="4"/>
        <v>117</v>
      </c>
      <c r="V61">
        <f t="shared" si="5"/>
        <v>117</v>
      </c>
      <c r="W61">
        <f t="shared" si="6"/>
        <v>109</v>
      </c>
      <c r="X61">
        <f t="shared" si="7"/>
        <v>363</v>
      </c>
      <c r="Y61">
        <f t="shared" si="8"/>
        <v>219</v>
      </c>
      <c r="Z61">
        <f t="shared" si="9"/>
        <v>146</v>
      </c>
      <c r="AA61">
        <v>3813</v>
      </c>
    </row>
    <row r="62" spans="1:27">
      <c r="A62">
        <v>58</v>
      </c>
      <c r="B62">
        <v>179</v>
      </c>
      <c r="C62">
        <v>3</v>
      </c>
      <c r="D62">
        <v>125</v>
      </c>
      <c r="E62">
        <v>90</v>
      </c>
      <c r="F62">
        <v>72</v>
      </c>
      <c r="G62">
        <v>125</v>
      </c>
      <c r="H62">
        <v>125</v>
      </c>
      <c r="I62">
        <v>116</v>
      </c>
      <c r="J62">
        <v>387</v>
      </c>
      <c r="K62">
        <v>233</v>
      </c>
      <c r="L62">
        <v>155</v>
      </c>
      <c r="M62">
        <v>3878</v>
      </c>
      <c r="O62">
        <v>58</v>
      </c>
      <c r="P62">
        <f t="shared" si="0"/>
        <v>171</v>
      </c>
      <c r="Q62">
        <v>3</v>
      </c>
      <c r="R62">
        <f t="shared" si="1"/>
        <v>119</v>
      </c>
      <c r="S62">
        <f t="shared" si="2"/>
        <v>86</v>
      </c>
      <c r="T62">
        <f t="shared" si="3"/>
        <v>69</v>
      </c>
      <c r="U62">
        <f t="shared" si="4"/>
        <v>119</v>
      </c>
      <c r="V62">
        <f t="shared" si="5"/>
        <v>119</v>
      </c>
      <c r="W62">
        <f t="shared" si="6"/>
        <v>111</v>
      </c>
      <c r="X62">
        <f t="shared" si="7"/>
        <v>370</v>
      </c>
      <c r="Y62">
        <f t="shared" si="8"/>
        <v>223</v>
      </c>
      <c r="Z62">
        <f t="shared" si="9"/>
        <v>148</v>
      </c>
      <c r="AA62">
        <v>3878</v>
      </c>
    </row>
    <row r="63" spans="1:27">
      <c r="A63">
        <v>59</v>
      </c>
      <c r="B63">
        <v>182</v>
      </c>
      <c r="C63">
        <v>3</v>
      </c>
      <c r="D63">
        <v>127</v>
      </c>
      <c r="E63">
        <v>91</v>
      </c>
      <c r="F63">
        <v>73</v>
      </c>
      <c r="G63">
        <v>127</v>
      </c>
      <c r="H63">
        <v>127</v>
      </c>
      <c r="I63">
        <v>118</v>
      </c>
      <c r="J63">
        <v>393</v>
      </c>
      <c r="K63">
        <v>237</v>
      </c>
      <c r="L63">
        <v>158</v>
      </c>
      <c r="M63">
        <v>3943</v>
      </c>
      <c r="O63">
        <v>59</v>
      </c>
      <c r="P63">
        <f t="shared" si="0"/>
        <v>174</v>
      </c>
      <c r="Q63">
        <v>3</v>
      </c>
      <c r="R63">
        <f t="shared" si="1"/>
        <v>121</v>
      </c>
      <c r="S63">
        <f t="shared" si="2"/>
        <v>87</v>
      </c>
      <c r="T63">
        <f t="shared" si="3"/>
        <v>70</v>
      </c>
      <c r="U63">
        <f t="shared" si="4"/>
        <v>121</v>
      </c>
      <c r="V63">
        <f t="shared" si="5"/>
        <v>121</v>
      </c>
      <c r="W63">
        <f t="shared" si="6"/>
        <v>113</v>
      </c>
      <c r="X63">
        <f t="shared" si="7"/>
        <v>376</v>
      </c>
      <c r="Y63">
        <f t="shared" si="8"/>
        <v>227</v>
      </c>
      <c r="Z63">
        <f t="shared" si="9"/>
        <v>151</v>
      </c>
      <c r="AA63">
        <v>3943</v>
      </c>
    </row>
    <row r="64" spans="1:27">
      <c r="A64">
        <v>60</v>
      </c>
      <c r="B64">
        <v>185</v>
      </c>
      <c r="C64">
        <v>3</v>
      </c>
      <c r="D64">
        <v>130</v>
      </c>
      <c r="E64">
        <v>93</v>
      </c>
      <c r="F64">
        <v>74</v>
      </c>
      <c r="G64">
        <v>130</v>
      </c>
      <c r="H64">
        <v>130</v>
      </c>
      <c r="I64">
        <v>120</v>
      </c>
      <c r="J64">
        <v>400</v>
      </c>
      <c r="K64">
        <v>241</v>
      </c>
      <c r="L64">
        <v>161</v>
      </c>
      <c r="M64">
        <v>4008</v>
      </c>
      <c r="O64">
        <v>60</v>
      </c>
      <c r="P64">
        <f t="shared" si="0"/>
        <v>177</v>
      </c>
      <c r="Q64">
        <v>3</v>
      </c>
      <c r="R64">
        <f t="shared" si="1"/>
        <v>124</v>
      </c>
      <c r="S64">
        <f t="shared" si="2"/>
        <v>89</v>
      </c>
      <c r="T64">
        <f t="shared" si="3"/>
        <v>71</v>
      </c>
      <c r="U64">
        <f t="shared" si="4"/>
        <v>124</v>
      </c>
      <c r="V64">
        <f t="shared" si="5"/>
        <v>124</v>
      </c>
      <c r="W64">
        <f t="shared" si="6"/>
        <v>115</v>
      </c>
      <c r="X64">
        <f t="shared" si="7"/>
        <v>383</v>
      </c>
      <c r="Y64">
        <f t="shared" si="8"/>
        <v>231</v>
      </c>
      <c r="Z64">
        <f t="shared" si="9"/>
        <v>154</v>
      </c>
      <c r="AA64">
        <v>4008</v>
      </c>
    </row>
    <row r="65" spans="1:27">
      <c r="A65">
        <v>61</v>
      </c>
      <c r="B65">
        <v>188</v>
      </c>
      <c r="C65">
        <v>3</v>
      </c>
      <c r="D65">
        <v>132</v>
      </c>
      <c r="E65">
        <v>94</v>
      </c>
      <c r="F65">
        <v>75</v>
      </c>
      <c r="G65">
        <v>132</v>
      </c>
      <c r="H65">
        <v>132</v>
      </c>
      <c r="I65">
        <v>122</v>
      </c>
      <c r="J65">
        <v>407</v>
      </c>
      <c r="K65">
        <v>244</v>
      </c>
      <c r="L65">
        <v>163</v>
      </c>
      <c r="M65">
        <v>4073</v>
      </c>
      <c r="O65">
        <v>61</v>
      </c>
      <c r="P65">
        <f t="shared" si="0"/>
        <v>180</v>
      </c>
      <c r="Q65">
        <v>3</v>
      </c>
      <c r="R65">
        <f t="shared" si="1"/>
        <v>126</v>
      </c>
      <c r="S65">
        <f t="shared" si="2"/>
        <v>90</v>
      </c>
      <c r="T65">
        <f t="shared" si="3"/>
        <v>72</v>
      </c>
      <c r="U65">
        <f t="shared" si="4"/>
        <v>126</v>
      </c>
      <c r="V65">
        <f t="shared" si="5"/>
        <v>126</v>
      </c>
      <c r="W65">
        <f t="shared" si="6"/>
        <v>117</v>
      </c>
      <c r="X65">
        <f t="shared" si="7"/>
        <v>390</v>
      </c>
      <c r="Y65">
        <f t="shared" si="8"/>
        <v>234</v>
      </c>
      <c r="Z65">
        <f t="shared" si="9"/>
        <v>156</v>
      </c>
      <c r="AA65">
        <v>4073</v>
      </c>
    </row>
    <row r="66" spans="1:27">
      <c r="A66">
        <v>62</v>
      </c>
      <c r="B66">
        <v>191</v>
      </c>
      <c r="C66">
        <v>3</v>
      </c>
      <c r="D66">
        <v>134</v>
      </c>
      <c r="E66">
        <v>96</v>
      </c>
      <c r="F66">
        <v>76</v>
      </c>
      <c r="G66">
        <v>134</v>
      </c>
      <c r="H66">
        <v>134</v>
      </c>
      <c r="I66">
        <v>124</v>
      </c>
      <c r="J66">
        <v>413</v>
      </c>
      <c r="K66">
        <v>248</v>
      </c>
      <c r="L66">
        <v>165</v>
      </c>
      <c r="M66">
        <v>4138</v>
      </c>
      <c r="O66">
        <v>62</v>
      </c>
      <c r="P66">
        <f t="shared" si="0"/>
        <v>183</v>
      </c>
      <c r="Q66">
        <v>3</v>
      </c>
      <c r="R66">
        <f t="shared" si="1"/>
        <v>128</v>
      </c>
      <c r="S66">
        <f t="shared" si="2"/>
        <v>92</v>
      </c>
      <c r="T66">
        <f t="shared" si="3"/>
        <v>73</v>
      </c>
      <c r="U66">
        <f t="shared" si="4"/>
        <v>128</v>
      </c>
      <c r="V66">
        <f t="shared" si="5"/>
        <v>128</v>
      </c>
      <c r="W66">
        <f t="shared" si="6"/>
        <v>119</v>
      </c>
      <c r="X66">
        <f t="shared" si="7"/>
        <v>396</v>
      </c>
      <c r="Y66">
        <f t="shared" si="8"/>
        <v>238</v>
      </c>
      <c r="Z66">
        <f t="shared" si="9"/>
        <v>158</v>
      </c>
      <c r="AA66">
        <v>4138</v>
      </c>
    </row>
    <row r="67" spans="1:27">
      <c r="A67">
        <v>63</v>
      </c>
      <c r="B67">
        <v>194</v>
      </c>
      <c r="C67">
        <v>3</v>
      </c>
      <c r="D67">
        <v>136</v>
      </c>
      <c r="E67">
        <v>97</v>
      </c>
      <c r="F67">
        <v>78</v>
      </c>
      <c r="G67">
        <v>136</v>
      </c>
      <c r="H67">
        <v>136</v>
      </c>
      <c r="I67">
        <v>126</v>
      </c>
      <c r="J67">
        <v>420</v>
      </c>
      <c r="K67">
        <v>252</v>
      </c>
      <c r="L67">
        <v>168</v>
      </c>
      <c r="M67">
        <v>4203</v>
      </c>
      <c r="O67">
        <v>63</v>
      </c>
      <c r="P67">
        <f t="shared" si="0"/>
        <v>186</v>
      </c>
      <c r="Q67">
        <v>3</v>
      </c>
      <c r="R67">
        <f t="shared" si="1"/>
        <v>130</v>
      </c>
      <c r="S67">
        <f t="shared" si="2"/>
        <v>93</v>
      </c>
      <c r="T67">
        <f t="shared" si="3"/>
        <v>75</v>
      </c>
      <c r="U67">
        <f t="shared" si="4"/>
        <v>130</v>
      </c>
      <c r="V67">
        <f t="shared" si="5"/>
        <v>130</v>
      </c>
      <c r="W67">
        <f t="shared" si="6"/>
        <v>121</v>
      </c>
      <c r="X67">
        <f t="shared" si="7"/>
        <v>403</v>
      </c>
      <c r="Y67">
        <f t="shared" si="8"/>
        <v>242</v>
      </c>
      <c r="Z67">
        <f t="shared" si="9"/>
        <v>161</v>
      </c>
      <c r="AA67">
        <v>4203</v>
      </c>
    </row>
    <row r="68" spans="1:27">
      <c r="A68">
        <v>64</v>
      </c>
      <c r="B68">
        <v>197</v>
      </c>
      <c r="C68">
        <v>3</v>
      </c>
      <c r="D68">
        <v>138</v>
      </c>
      <c r="E68">
        <v>99</v>
      </c>
      <c r="F68">
        <v>79</v>
      </c>
      <c r="G68">
        <v>138</v>
      </c>
      <c r="H68">
        <v>138</v>
      </c>
      <c r="I68">
        <v>128</v>
      </c>
      <c r="J68">
        <v>427</v>
      </c>
      <c r="K68">
        <v>256</v>
      </c>
      <c r="L68">
        <v>171</v>
      </c>
      <c r="M68">
        <v>4268</v>
      </c>
      <c r="O68">
        <v>64</v>
      </c>
      <c r="P68">
        <f t="shared" si="0"/>
        <v>189</v>
      </c>
      <c r="Q68">
        <v>3</v>
      </c>
      <c r="R68">
        <f t="shared" si="1"/>
        <v>132</v>
      </c>
      <c r="S68">
        <f t="shared" si="2"/>
        <v>95</v>
      </c>
      <c r="T68">
        <f t="shared" si="3"/>
        <v>76</v>
      </c>
      <c r="U68">
        <f t="shared" si="4"/>
        <v>132</v>
      </c>
      <c r="V68">
        <f t="shared" si="5"/>
        <v>132</v>
      </c>
      <c r="W68">
        <f t="shared" si="6"/>
        <v>123</v>
      </c>
      <c r="X68">
        <f t="shared" si="7"/>
        <v>410</v>
      </c>
      <c r="Y68">
        <f t="shared" si="8"/>
        <v>246</v>
      </c>
      <c r="Z68">
        <f t="shared" si="9"/>
        <v>164</v>
      </c>
      <c r="AA68">
        <v>4268</v>
      </c>
    </row>
    <row r="69" spans="1:27">
      <c r="A69">
        <v>65</v>
      </c>
      <c r="B69">
        <v>200</v>
      </c>
      <c r="C69">
        <v>3</v>
      </c>
      <c r="D69">
        <v>140</v>
      </c>
      <c r="E69">
        <v>100</v>
      </c>
      <c r="F69">
        <v>80</v>
      </c>
      <c r="G69">
        <v>140</v>
      </c>
      <c r="H69">
        <v>140</v>
      </c>
      <c r="I69">
        <v>130</v>
      </c>
      <c r="J69">
        <v>433</v>
      </c>
      <c r="K69">
        <v>260</v>
      </c>
      <c r="L69">
        <v>173</v>
      </c>
      <c r="M69">
        <v>4333</v>
      </c>
      <c r="O69">
        <v>65</v>
      </c>
      <c r="P69">
        <f t="shared" si="0"/>
        <v>192</v>
      </c>
      <c r="Q69">
        <v>3</v>
      </c>
      <c r="R69">
        <f t="shared" si="1"/>
        <v>134</v>
      </c>
      <c r="S69">
        <f t="shared" si="2"/>
        <v>96</v>
      </c>
      <c r="T69">
        <f t="shared" si="3"/>
        <v>77</v>
      </c>
      <c r="U69">
        <f t="shared" si="4"/>
        <v>134</v>
      </c>
      <c r="V69">
        <f t="shared" si="5"/>
        <v>134</v>
      </c>
      <c r="W69">
        <f t="shared" si="6"/>
        <v>125</v>
      </c>
      <c r="X69">
        <f t="shared" si="7"/>
        <v>416</v>
      </c>
      <c r="Y69">
        <f t="shared" si="8"/>
        <v>250</v>
      </c>
      <c r="Z69">
        <f t="shared" si="9"/>
        <v>166</v>
      </c>
      <c r="AA69">
        <v>4333</v>
      </c>
    </row>
    <row r="70" spans="1:27">
      <c r="A70">
        <v>66</v>
      </c>
      <c r="B70">
        <v>203</v>
      </c>
      <c r="C70">
        <v>3</v>
      </c>
      <c r="D70">
        <v>142</v>
      </c>
      <c r="E70">
        <v>102</v>
      </c>
      <c r="F70">
        <v>81</v>
      </c>
      <c r="G70">
        <v>142</v>
      </c>
      <c r="H70">
        <v>142</v>
      </c>
      <c r="I70">
        <v>132</v>
      </c>
      <c r="J70">
        <v>440</v>
      </c>
      <c r="K70">
        <v>264</v>
      </c>
      <c r="L70">
        <v>176</v>
      </c>
      <c r="M70">
        <v>4398</v>
      </c>
      <c r="O70">
        <v>66</v>
      </c>
      <c r="P70">
        <f t="shared" ref="P70:P104" si="10">B70-8</f>
        <v>195</v>
      </c>
      <c r="Q70">
        <v>3</v>
      </c>
      <c r="R70">
        <f t="shared" ref="R70:R104" si="11">D70-6</f>
        <v>136</v>
      </c>
      <c r="S70">
        <f t="shared" ref="S70:S104" si="12">E70-4</f>
        <v>98</v>
      </c>
      <c r="T70">
        <f t="shared" ref="T70:T104" si="13">F70-3</f>
        <v>78</v>
      </c>
      <c r="U70">
        <f t="shared" ref="U70:U104" si="14">G70-6</f>
        <v>136</v>
      </c>
      <c r="V70">
        <f t="shared" ref="V70:V104" si="15">H70-6</f>
        <v>136</v>
      </c>
      <c r="W70">
        <f t="shared" ref="W70:W104" si="16">I70-5</f>
        <v>127</v>
      </c>
      <c r="X70">
        <f t="shared" ref="X70:X104" si="17">J70-17</f>
        <v>423</v>
      </c>
      <c r="Y70">
        <f t="shared" ref="Y70:Y104" si="18">K70-10</f>
        <v>254</v>
      </c>
      <c r="Z70">
        <f t="shared" ref="Z70:Z104" si="19">L70-7</f>
        <v>169</v>
      </c>
      <c r="AA70">
        <v>4398</v>
      </c>
    </row>
    <row r="71" spans="1:27">
      <c r="A71">
        <v>67</v>
      </c>
      <c r="B71">
        <v>206</v>
      </c>
      <c r="C71">
        <v>3</v>
      </c>
      <c r="D71">
        <v>144</v>
      </c>
      <c r="E71">
        <v>103</v>
      </c>
      <c r="F71">
        <v>82</v>
      </c>
      <c r="G71">
        <v>144</v>
      </c>
      <c r="H71">
        <v>144</v>
      </c>
      <c r="I71">
        <v>134</v>
      </c>
      <c r="J71">
        <v>447</v>
      </c>
      <c r="K71">
        <v>268</v>
      </c>
      <c r="L71">
        <v>179</v>
      </c>
      <c r="M71">
        <v>4463</v>
      </c>
      <c r="O71">
        <v>67</v>
      </c>
      <c r="P71">
        <f t="shared" si="10"/>
        <v>198</v>
      </c>
      <c r="Q71">
        <v>3</v>
      </c>
      <c r="R71">
        <f t="shared" si="11"/>
        <v>138</v>
      </c>
      <c r="S71">
        <f t="shared" si="12"/>
        <v>99</v>
      </c>
      <c r="T71">
        <f t="shared" si="13"/>
        <v>79</v>
      </c>
      <c r="U71">
        <f t="shared" si="14"/>
        <v>138</v>
      </c>
      <c r="V71">
        <f t="shared" si="15"/>
        <v>138</v>
      </c>
      <c r="W71">
        <f t="shared" si="16"/>
        <v>129</v>
      </c>
      <c r="X71">
        <f t="shared" si="17"/>
        <v>430</v>
      </c>
      <c r="Y71">
        <f t="shared" si="18"/>
        <v>258</v>
      </c>
      <c r="Z71">
        <f t="shared" si="19"/>
        <v>172</v>
      </c>
      <c r="AA71">
        <v>4463</v>
      </c>
    </row>
    <row r="72" spans="1:27">
      <c r="A72">
        <v>68</v>
      </c>
      <c r="B72">
        <v>209</v>
      </c>
      <c r="C72">
        <v>3</v>
      </c>
      <c r="D72">
        <v>146</v>
      </c>
      <c r="E72">
        <v>105</v>
      </c>
      <c r="F72">
        <v>84</v>
      </c>
      <c r="G72">
        <v>146</v>
      </c>
      <c r="H72">
        <v>146</v>
      </c>
      <c r="I72">
        <v>136</v>
      </c>
      <c r="J72">
        <v>453</v>
      </c>
      <c r="K72">
        <v>272</v>
      </c>
      <c r="L72">
        <v>181</v>
      </c>
      <c r="M72">
        <v>4528</v>
      </c>
      <c r="O72">
        <v>68</v>
      </c>
      <c r="P72">
        <f t="shared" si="10"/>
        <v>201</v>
      </c>
      <c r="Q72">
        <v>3</v>
      </c>
      <c r="R72">
        <f t="shared" si="11"/>
        <v>140</v>
      </c>
      <c r="S72">
        <f t="shared" si="12"/>
        <v>101</v>
      </c>
      <c r="T72">
        <f t="shared" si="13"/>
        <v>81</v>
      </c>
      <c r="U72">
        <f t="shared" si="14"/>
        <v>140</v>
      </c>
      <c r="V72">
        <f t="shared" si="15"/>
        <v>140</v>
      </c>
      <c r="W72">
        <f t="shared" si="16"/>
        <v>131</v>
      </c>
      <c r="X72">
        <f t="shared" si="17"/>
        <v>436</v>
      </c>
      <c r="Y72">
        <f t="shared" si="18"/>
        <v>262</v>
      </c>
      <c r="Z72">
        <f t="shared" si="19"/>
        <v>174</v>
      </c>
      <c r="AA72">
        <v>4528</v>
      </c>
    </row>
    <row r="73" spans="1:27">
      <c r="A73">
        <v>69</v>
      </c>
      <c r="B73">
        <v>212</v>
      </c>
      <c r="C73">
        <v>3</v>
      </c>
      <c r="D73">
        <v>148</v>
      </c>
      <c r="E73">
        <v>106</v>
      </c>
      <c r="F73">
        <v>85</v>
      </c>
      <c r="G73">
        <v>148</v>
      </c>
      <c r="H73">
        <v>148</v>
      </c>
      <c r="I73">
        <v>138</v>
      </c>
      <c r="J73">
        <v>460</v>
      </c>
      <c r="K73">
        <v>276</v>
      </c>
      <c r="L73">
        <v>184</v>
      </c>
      <c r="M73">
        <v>4593</v>
      </c>
      <c r="O73">
        <v>69</v>
      </c>
      <c r="P73">
        <f t="shared" si="10"/>
        <v>204</v>
      </c>
      <c r="Q73">
        <v>3</v>
      </c>
      <c r="R73">
        <f t="shared" si="11"/>
        <v>142</v>
      </c>
      <c r="S73">
        <f t="shared" si="12"/>
        <v>102</v>
      </c>
      <c r="T73">
        <f t="shared" si="13"/>
        <v>82</v>
      </c>
      <c r="U73">
        <f t="shared" si="14"/>
        <v>142</v>
      </c>
      <c r="V73">
        <f t="shared" si="15"/>
        <v>142</v>
      </c>
      <c r="W73">
        <f t="shared" si="16"/>
        <v>133</v>
      </c>
      <c r="X73">
        <f t="shared" si="17"/>
        <v>443</v>
      </c>
      <c r="Y73">
        <f t="shared" si="18"/>
        <v>266</v>
      </c>
      <c r="Z73">
        <f t="shared" si="19"/>
        <v>177</v>
      </c>
      <c r="AA73">
        <v>4593</v>
      </c>
    </row>
    <row r="74" spans="1:27">
      <c r="A74">
        <v>70</v>
      </c>
      <c r="B74">
        <v>215</v>
      </c>
      <c r="C74">
        <v>3</v>
      </c>
      <c r="D74">
        <v>151</v>
      </c>
      <c r="E74">
        <v>108</v>
      </c>
      <c r="F74">
        <v>86</v>
      </c>
      <c r="G74">
        <v>151</v>
      </c>
      <c r="H74">
        <v>151</v>
      </c>
      <c r="I74">
        <v>140</v>
      </c>
      <c r="J74">
        <v>467</v>
      </c>
      <c r="K74">
        <v>280</v>
      </c>
      <c r="L74">
        <v>187</v>
      </c>
      <c r="M74">
        <v>4658</v>
      </c>
      <c r="O74">
        <v>70</v>
      </c>
      <c r="P74">
        <f t="shared" si="10"/>
        <v>207</v>
      </c>
      <c r="Q74">
        <v>3</v>
      </c>
      <c r="R74">
        <f t="shared" si="11"/>
        <v>145</v>
      </c>
      <c r="S74">
        <f t="shared" si="12"/>
        <v>104</v>
      </c>
      <c r="T74">
        <f t="shared" si="13"/>
        <v>83</v>
      </c>
      <c r="U74">
        <f t="shared" si="14"/>
        <v>145</v>
      </c>
      <c r="V74">
        <f t="shared" si="15"/>
        <v>145</v>
      </c>
      <c r="W74">
        <f t="shared" si="16"/>
        <v>135</v>
      </c>
      <c r="X74">
        <f t="shared" si="17"/>
        <v>450</v>
      </c>
      <c r="Y74">
        <f t="shared" si="18"/>
        <v>270</v>
      </c>
      <c r="Z74">
        <f t="shared" si="19"/>
        <v>180</v>
      </c>
      <c r="AA74">
        <v>4658</v>
      </c>
    </row>
    <row r="75" spans="1:27">
      <c r="A75">
        <v>71</v>
      </c>
      <c r="B75">
        <v>218</v>
      </c>
      <c r="C75">
        <v>3</v>
      </c>
      <c r="D75">
        <v>153</v>
      </c>
      <c r="E75">
        <v>109</v>
      </c>
      <c r="F75">
        <v>87</v>
      </c>
      <c r="G75">
        <v>153</v>
      </c>
      <c r="H75">
        <v>153</v>
      </c>
      <c r="I75">
        <v>142</v>
      </c>
      <c r="J75">
        <v>473</v>
      </c>
      <c r="K75">
        <v>283</v>
      </c>
      <c r="L75">
        <v>189</v>
      </c>
      <c r="M75">
        <v>4723</v>
      </c>
      <c r="O75">
        <v>71</v>
      </c>
      <c r="P75">
        <f t="shared" si="10"/>
        <v>210</v>
      </c>
      <c r="Q75">
        <v>3</v>
      </c>
      <c r="R75">
        <f t="shared" si="11"/>
        <v>147</v>
      </c>
      <c r="S75">
        <f t="shared" si="12"/>
        <v>105</v>
      </c>
      <c r="T75">
        <f t="shared" si="13"/>
        <v>84</v>
      </c>
      <c r="U75">
        <f t="shared" si="14"/>
        <v>147</v>
      </c>
      <c r="V75">
        <f t="shared" si="15"/>
        <v>147</v>
      </c>
      <c r="W75">
        <f t="shared" si="16"/>
        <v>137</v>
      </c>
      <c r="X75">
        <f t="shared" si="17"/>
        <v>456</v>
      </c>
      <c r="Y75">
        <f t="shared" si="18"/>
        <v>273</v>
      </c>
      <c r="Z75">
        <f t="shared" si="19"/>
        <v>182</v>
      </c>
      <c r="AA75">
        <v>4723</v>
      </c>
    </row>
    <row r="76" spans="1:27">
      <c r="A76">
        <v>72</v>
      </c>
      <c r="B76">
        <v>221</v>
      </c>
      <c r="C76">
        <v>3</v>
      </c>
      <c r="D76">
        <v>155</v>
      </c>
      <c r="E76">
        <v>111</v>
      </c>
      <c r="F76">
        <v>88</v>
      </c>
      <c r="G76">
        <v>155</v>
      </c>
      <c r="H76">
        <v>155</v>
      </c>
      <c r="I76">
        <v>144</v>
      </c>
      <c r="J76">
        <v>480</v>
      </c>
      <c r="K76">
        <v>287</v>
      </c>
      <c r="L76">
        <v>191</v>
      </c>
      <c r="M76">
        <v>4788</v>
      </c>
      <c r="O76">
        <v>72</v>
      </c>
      <c r="P76">
        <f t="shared" si="10"/>
        <v>213</v>
      </c>
      <c r="Q76">
        <v>3</v>
      </c>
      <c r="R76">
        <f t="shared" si="11"/>
        <v>149</v>
      </c>
      <c r="S76">
        <f t="shared" si="12"/>
        <v>107</v>
      </c>
      <c r="T76">
        <f t="shared" si="13"/>
        <v>85</v>
      </c>
      <c r="U76">
        <f t="shared" si="14"/>
        <v>149</v>
      </c>
      <c r="V76">
        <f t="shared" si="15"/>
        <v>149</v>
      </c>
      <c r="W76">
        <f t="shared" si="16"/>
        <v>139</v>
      </c>
      <c r="X76">
        <f t="shared" si="17"/>
        <v>463</v>
      </c>
      <c r="Y76">
        <f t="shared" si="18"/>
        <v>277</v>
      </c>
      <c r="Z76">
        <f t="shared" si="19"/>
        <v>184</v>
      </c>
      <c r="AA76">
        <v>4788</v>
      </c>
    </row>
    <row r="77" spans="1:27">
      <c r="A77">
        <v>73</v>
      </c>
      <c r="B77">
        <v>224</v>
      </c>
      <c r="C77">
        <v>3</v>
      </c>
      <c r="D77">
        <v>157</v>
      </c>
      <c r="E77">
        <v>112</v>
      </c>
      <c r="F77">
        <v>90</v>
      </c>
      <c r="G77">
        <v>157</v>
      </c>
      <c r="H77">
        <v>157</v>
      </c>
      <c r="I77">
        <v>146</v>
      </c>
      <c r="J77">
        <v>487</v>
      </c>
      <c r="K77">
        <v>291</v>
      </c>
      <c r="L77">
        <v>194</v>
      </c>
      <c r="M77">
        <v>4853</v>
      </c>
      <c r="O77">
        <v>73</v>
      </c>
      <c r="P77">
        <f t="shared" si="10"/>
        <v>216</v>
      </c>
      <c r="Q77">
        <v>3</v>
      </c>
      <c r="R77">
        <f t="shared" si="11"/>
        <v>151</v>
      </c>
      <c r="S77">
        <f t="shared" si="12"/>
        <v>108</v>
      </c>
      <c r="T77">
        <f t="shared" si="13"/>
        <v>87</v>
      </c>
      <c r="U77">
        <f t="shared" si="14"/>
        <v>151</v>
      </c>
      <c r="V77">
        <f t="shared" si="15"/>
        <v>151</v>
      </c>
      <c r="W77">
        <f t="shared" si="16"/>
        <v>141</v>
      </c>
      <c r="X77">
        <f t="shared" si="17"/>
        <v>470</v>
      </c>
      <c r="Y77">
        <f t="shared" si="18"/>
        <v>281</v>
      </c>
      <c r="Z77">
        <f t="shared" si="19"/>
        <v>187</v>
      </c>
      <c r="AA77">
        <v>4853</v>
      </c>
    </row>
    <row r="78" spans="1:27">
      <c r="A78">
        <v>74</v>
      </c>
      <c r="B78">
        <v>227</v>
      </c>
      <c r="C78">
        <v>3</v>
      </c>
      <c r="D78">
        <v>159</v>
      </c>
      <c r="E78">
        <v>114</v>
      </c>
      <c r="F78">
        <v>91</v>
      </c>
      <c r="G78">
        <v>159</v>
      </c>
      <c r="H78">
        <v>159</v>
      </c>
      <c r="I78">
        <v>148</v>
      </c>
      <c r="J78">
        <v>493</v>
      </c>
      <c r="K78">
        <v>295</v>
      </c>
      <c r="L78">
        <v>197</v>
      </c>
      <c r="M78">
        <v>4918</v>
      </c>
      <c r="O78">
        <v>74</v>
      </c>
      <c r="P78">
        <f t="shared" si="10"/>
        <v>219</v>
      </c>
      <c r="Q78">
        <v>3</v>
      </c>
      <c r="R78">
        <f t="shared" si="11"/>
        <v>153</v>
      </c>
      <c r="S78">
        <f t="shared" si="12"/>
        <v>110</v>
      </c>
      <c r="T78">
        <f t="shared" si="13"/>
        <v>88</v>
      </c>
      <c r="U78">
        <f t="shared" si="14"/>
        <v>153</v>
      </c>
      <c r="V78">
        <f t="shared" si="15"/>
        <v>153</v>
      </c>
      <c r="W78">
        <f t="shared" si="16"/>
        <v>143</v>
      </c>
      <c r="X78">
        <f t="shared" si="17"/>
        <v>476</v>
      </c>
      <c r="Y78">
        <f t="shared" si="18"/>
        <v>285</v>
      </c>
      <c r="Z78">
        <f t="shared" si="19"/>
        <v>190</v>
      </c>
      <c r="AA78">
        <v>4918</v>
      </c>
    </row>
    <row r="79" spans="1:27">
      <c r="A79">
        <v>75</v>
      </c>
      <c r="B79">
        <v>230</v>
      </c>
      <c r="C79">
        <v>3</v>
      </c>
      <c r="D79">
        <v>161</v>
      </c>
      <c r="E79">
        <v>115</v>
      </c>
      <c r="F79">
        <v>92</v>
      </c>
      <c r="G79">
        <v>161</v>
      </c>
      <c r="H79">
        <v>161</v>
      </c>
      <c r="I79">
        <v>150</v>
      </c>
      <c r="J79">
        <v>500</v>
      </c>
      <c r="K79">
        <v>299</v>
      </c>
      <c r="L79">
        <v>199</v>
      </c>
      <c r="M79">
        <v>4983</v>
      </c>
      <c r="O79">
        <v>75</v>
      </c>
      <c r="P79">
        <f t="shared" si="10"/>
        <v>222</v>
      </c>
      <c r="Q79">
        <v>3</v>
      </c>
      <c r="R79">
        <f t="shared" si="11"/>
        <v>155</v>
      </c>
      <c r="S79">
        <f t="shared" si="12"/>
        <v>111</v>
      </c>
      <c r="T79">
        <f t="shared" si="13"/>
        <v>89</v>
      </c>
      <c r="U79">
        <f t="shared" si="14"/>
        <v>155</v>
      </c>
      <c r="V79">
        <f t="shared" si="15"/>
        <v>155</v>
      </c>
      <c r="W79">
        <f t="shared" si="16"/>
        <v>145</v>
      </c>
      <c r="X79">
        <f t="shared" si="17"/>
        <v>483</v>
      </c>
      <c r="Y79">
        <f t="shared" si="18"/>
        <v>289</v>
      </c>
      <c r="Z79">
        <f t="shared" si="19"/>
        <v>192</v>
      </c>
      <c r="AA79">
        <v>4983</v>
      </c>
    </row>
    <row r="80" spans="1:27">
      <c r="A80">
        <v>76</v>
      </c>
      <c r="B80">
        <v>233</v>
      </c>
      <c r="C80">
        <v>3</v>
      </c>
      <c r="D80">
        <v>163</v>
      </c>
      <c r="E80">
        <v>117</v>
      </c>
      <c r="F80">
        <v>93</v>
      </c>
      <c r="G80">
        <v>163</v>
      </c>
      <c r="H80">
        <v>163</v>
      </c>
      <c r="I80">
        <v>151</v>
      </c>
      <c r="J80">
        <v>503</v>
      </c>
      <c r="K80">
        <v>303</v>
      </c>
      <c r="L80">
        <v>202</v>
      </c>
      <c r="M80">
        <v>5048</v>
      </c>
      <c r="O80">
        <v>76</v>
      </c>
      <c r="P80">
        <f t="shared" si="10"/>
        <v>225</v>
      </c>
      <c r="Q80">
        <v>3</v>
      </c>
      <c r="R80">
        <f t="shared" si="11"/>
        <v>157</v>
      </c>
      <c r="S80">
        <f t="shared" si="12"/>
        <v>113</v>
      </c>
      <c r="T80">
        <f t="shared" si="13"/>
        <v>90</v>
      </c>
      <c r="U80">
        <f t="shared" si="14"/>
        <v>157</v>
      </c>
      <c r="V80">
        <f t="shared" si="15"/>
        <v>157</v>
      </c>
      <c r="W80">
        <f t="shared" si="16"/>
        <v>146</v>
      </c>
      <c r="X80">
        <f t="shared" si="17"/>
        <v>486</v>
      </c>
      <c r="Y80">
        <f t="shared" si="18"/>
        <v>293</v>
      </c>
      <c r="Z80">
        <f t="shared" si="19"/>
        <v>195</v>
      </c>
      <c r="AA80">
        <v>5048</v>
      </c>
    </row>
    <row r="81" spans="1:27">
      <c r="A81">
        <v>77</v>
      </c>
      <c r="B81">
        <v>236</v>
      </c>
      <c r="C81">
        <v>3</v>
      </c>
      <c r="D81">
        <v>165</v>
      </c>
      <c r="E81">
        <v>118</v>
      </c>
      <c r="F81">
        <v>94</v>
      </c>
      <c r="G81">
        <v>165</v>
      </c>
      <c r="H81">
        <v>165</v>
      </c>
      <c r="I81">
        <v>153</v>
      </c>
      <c r="J81">
        <v>510</v>
      </c>
      <c r="K81">
        <v>307</v>
      </c>
      <c r="L81">
        <v>205</v>
      </c>
      <c r="M81">
        <v>5113</v>
      </c>
      <c r="O81">
        <v>77</v>
      </c>
      <c r="P81">
        <f t="shared" si="10"/>
        <v>228</v>
      </c>
      <c r="Q81">
        <v>3</v>
      </c>
      <c r="R81">
        <f t="shared" si="11"/>
        <v>159</v>
      </c>
      <c r="S81">
        <f t="shared" si="12"/>
        <v>114</v>
      </c>
      <c r="T81">
        <f t="shared" si="13"/>
        <v>91</v>
      </c>
      <c r="U81">
        <f t="shared" si="14"/>
        <v>159</v>
      </c>
      <c r="V81">
        <f t="shared" si="15"/>
        <v>159</v>
      </c>
      <c r="W81">
        <f t="shared" si="16"/>
        <v>148</v>
      </c>
      <c r="X81">
        <f t="shared" si="17"/>
        <v>493</v>
      </c>
      <c r="Y81">
        <f t="shared" si="18"/>
        <v>297</v>
      </c>
      <c r="Z81">
        <f t="shared" si="19"/>
        <v>198</v>
      </c>
      <c r="AA81">
        <v>5113</v>
      </c>
    </row>
    <row r="82" spans="1:27">
      <c r="A82">
        <v>78</v>
      </c>
      <c r="B82">
        <v>239</v>
      </c>
      <c r="C82">
        <v>3</v>
      </c>
      <c r="D82">
        <v>167</v>
      </c>
      <c r="E82">
        <v>120</v>
      </c>
      <c r="F82">
        <v>96</v>
      </c>
      <c r="G82">
        <v>167</v>
      </c>
      <c r="H82">
        <v>167</v>
      </c>
      <c r="I82">
        <v>155</v>
      </c>
      <c r="J82">
        <v>517</v>
      </c>
      <c r="K82">
        <v>311</v>
      </c>
      <c r="L82">
        <v>207</v>
      </c>
      <c r="M82">
        <v>5178</v>
      </c>
      <c r="O82">
        <v>78</v>
      </c>
      <c r="P82">
        <f t="shared" si="10"/>
        <v>231</v>
      </c>
      <c r="Q82">
        <v>3</v>
      </c>
      <c r="R82">
        <f t="shared" si="11"/>
        <v>161</v>
      </c>
      <c r="S82">
        <f t="shared" si="12"/>
        <v>116</v>
      </c>
      <c r="T82">
        <f t="shared" si="13"/>
        <v>93</v>
      </c>
      <c r="U82">
        <f t="shared" si="14"/>
        <v>161</v>
      </c>
      <c r="V82">
        <f t="shared" si="15"/>
        <v>161</v>
      </c>
      <c r="W82">
        <f t="shared" si="16"/>
        <v>150</v>
      </c>
      <c r="X82">
        <f t="shared" si="17"/>
        <v>500</v>
      </c>
      <c r="Y82">
        <f t="shared" si="18"/>
        <v>301</v>
      </c>
      <c r="Z82">
        <f t="shared" si="19"/>
        <v>200</v>
      </c>
      <c r="AA82">
        <v>5178</v>
      </c>
    </row>
    <row r="83" spans="1:27">
      <c r="A83">
        <v>79</v>
      </c>
      <c r="B83">
        <v>242</v>
      </c>
      <c r="C83">
        <v>3</v>
      </c>
      <c r="D83">
        <v>169</v>
      </c>
      <c r="E83">
        <v>121</v>
      </c>
      <c r="F83">
        <v>97</v>
      </c>
      <c r="G83">
        <v>169</v>
      </c>
      <c r="H83">
        <v>169</v>
      </c>
      <c r="I83">
        <v>157</v>
      </c>
      <c r="J83">
        <v>523</v>
      </c>
      <c r="K83">
        <v>315</v>
      </c>
      <c r="L83">
        <v>210</v>
      </c>
      <c r="M83">
        <v>5243</v>
      </c>
      <c r="O83">
        <v>79</v>
      </c>
      <c r="P83">
        <f t="shared" si="10"/>
        <v>234</v>
      </c>
      <c r="Q83">
        <v>3</v>
      </c>
      <c r="R83">
        <f t="shared" si="11"/>
        <v>163</v>
      </c>
      <c r="S83">
        <f t="shared" si="12"/>
        <v>117</v>
      </c>
      <c r="T83">
        <f t="shared" si="13"/>
        <v>94</v>
      </c>
      <c r="U83">
        <f t="shared" si="14"/>
        <v>163</v>
      </c>
      <c r="V83">
        <f t="shared" si="15"/>
        <v>163</v>
      </c>
      <c r="W83">
        <f t="shared" si="16"/>
        <v>152</v>
      </c>
      <c r="X83">
        <f t="shared" si="17"/>
        <v>506</v>
      </c>
      <c r="Y83">
        <f t="shared" si="18"/>
        <v>305</v>
      </c>
      <c r="Z83">
        <f t="shared" si="19"/>
        <v>203</v>
      </c>
      <c r="AA83">
        <v>5243</v>
      </c>
    </row>
    <row r="84" spans="1:27">
      <c r="A84">
        <v>80</v>
      </c>
      <c r="B84">
        <v>245</v>
      </c>
      <c r="C84">
        <v>3</v>
      </c>
      <c r="D84">
        <v>172</v>
      </c>
      <c r="E84">
        <v>123</v>
      </c>
      <c r="F84">
        <v>98</v>
      </c>
      <c r="G84">
        <v>172</v>
      </c>
      <c r="H84">
        <v>172</v>
      </c>
      <c r="I84">
        <v>159</v>
      </c>
      <c r="J84">
        <v>530</v>
      </c>
      <c r="K84">
        <v>319</v>
      </c>
      <c r="L84">
        <v>213</v>
      </c>
      <c r="M84">
        <v>5308</v>
      </c>
      <c r="O84">
        <v>80</v>
      </c>
      <c r="P84">
        <f t="shared" si="10"/>
        <v>237</v>
      </c>
      <c r="Q84">
        <v>3</v>
      </c>
      <c r="R84">
        <f t="shared" si="11"/>
        <v>166</v>
      </c>
      <c r="S84">
        <f t="shared" si="12"/>
        <v>119</v>
      </c>
      <c r="T84">
        <f t="shared" si="13"/>
        <v>95</v>
      </c>
      <c r="U84">
        <f t="shared" si="14"/>
        <v>166</v>
      </c>
      <c r="V84">
        <f t="shared" si="15"/>
        <v>166</v>
      </c>
      <c r="W84">
        <f t="shared" si="16"/>
        <v>154</v>
      </c>
      <c r="X84">
        <f t="shared" si="17"/>
        <v>513</v>
      </c>
      <c r="Y84">
        <f t="shared" si="18"/>
        <v>309</v>
      </c>
      <c r="Z84">
        <f t="shared" si="19"/>
        <v>206</v>
      </c>
      <c r="AA84">
        <v>5308</v>
      </c>
    </row>
    <row r="85" spans="1:27">
      <c r="A85">
        <v>81</v>
      </c>
      <c r="B85">
        <v>248</v>
      </c>
      <c r="C85">
        <v>3</v>
      </c>
      <c r="D85">
        <v>174</v>
      </c>
      <c r="E85">
        <v>124</v>
      </c>
      <c r="F85">
        <v>99</v>
      </c>
      <c r="G85">
        <v>174</v>
      </c>
      <c r="H85">
        <v>174</v>
      </c>
      <c r="I85">
        <v>161</v>
      </c>
      <c r="J85">
        <v>537</v>
      </c>
      <c r="K85">
        <v>322</v>
      </c>
      <c r="L85">
        <v>215</v>
      </c>
      <c r="M85">
        <v>5373</v>
      </c>
      <c r="O85">
        <v>81</v>
      </c>
      <c r="P85">
        <f t="shared" si="10"/>
        <v>240</v>
      </c>
      <c r="Q85">
        <v>3</v>
      </c>
      <c r="R85">
        <f t="shared" si="11"/>
        <v>168</v>
      </c>
      <c r="S85">
        <f t="shared" si="12"/>
        <v>120</v>
      </c>
      <c r="T85">
        <f t="shared" si="13"/>
        <v>96</v>
      </c>
      <c r="U85">
        <f t="shared" si="14"/>
        <v>168</v>
      </c>
      <c r="V85">
        <f t="shared" si="15"/>
        <v>168</v>
      </c>
      <c r="W85">
        <f t="shared" si="16"/>
        <v>156</v>
      </c>
      <c r="X85">
        <f t="shared" si="17"/>
        <v>520</v>
      </c>
      <c r="Y85">
        <f t="shared" si="18"/>
        <v>312</v>
      </c>
      <c r="Z85">
        <f t="shared" si="19"/>
        <v>208</v>
      </c>
      <c r="AA85">
        <v>5373</v>
      </c>
    </row>
    <row r="86" spans="1:27">
      <c r="A86">
        <v>82</v>
      </c>
      <c r="B86">
        <v>251</v>
      </c>
      <c r="C86">
        <v>3</v>
      </c>
      <c r="D86">
        <v>176</v>
      </c>
      <c r="E86">
        <v>126</v>
      </c>
      <c r="F86">
        <v>100</v>
      </c>
      <c r="G86">
        <v>176</v>
      </c>
      <c r="H86">
        <v>176</v>
      </c>
      <c r="I86">
        <v>163</v>
      </c>
      <c r="J86">
        <v>543</v>
      </c>
      <c r="K86">
        <v>326</v>
      </c>
      <c r="L86">
        <v>217</v>
      </c>
      <c r="M86">
        <v>5438</v>
      </c>
      <c r="O86">
        <v>82</v>
      </c>
      <c r="P86">
        <f t="shared" si="10"/>
        <v>243</v>
      </c>
      <c r="Q86">
        <v>3</v>
      </c>
      <c r="R86">
        <f t="shared" si="11"/>
        <v>170</v>
      </c>
      <c r="S86">
        <f t="shared" si="12"/>
        <v>122</v>
      </c>
      <c r="T86">
        <f t="shared" si="13"/>
        <v>97</v>
      </c>
      <c r="U86">
        <f t="shared" si="14"/>
        <v>170</v>
      </c>
      <c r="V86">
        <f t="shared" si="15"/>
        <v>170</v>
      </c>
      <c r="W86">
        <f t="shared" si="16"/>
        <v>158</v>
      </c>
      <c r="X86">
        <f t="shared" si="17"/>
        <v>526</v>
      </c>
      <c r="Y86">
        <f t="shared" si="18"/>
        <v>316</v>
      </c>
      <c r="Z86">
        <f t="shared" si="19"/>
        <v>210</v>
      </c>
      <c r="AA86">
        <v>5438</v>
      </c>
    </row>
    <row r="87" spans="1:27">
      <c r="A87">
        <v>83</v>
      </c>
      <c r="B87">
        <v>254</v>
      </c>
      <c r="C87">
        <v>3</v>
      </c>
      <c r="D87">
        <v>178</v>
      </c>
      <c r="E87">
        <v>127</v>
      </c>
      <c r="F87">
        <v>102</v>
      </c>
      <c r="G87">
        <v>178</v>
      </c>
      <c r="H87">
        <v>178</v>
      </c>
      <c r="I87">
        <v>165</v>
      </c>
      <c r="J87">
        <v>550</v>
      </c>
      <c r="K87">
        <v>330</v>
      </c>
      <c r="L87">
        <v>220</v>
      </c>
      <c r="M87">
        <v>5503</v>
      </c>
      <c r="O87">
        <v>83</v>
      </c>
      <c r="P87">
        <f t="shared" si="10"/>
        <v>246</v>
      </c>
      <c r="Q87">
        <v>3</v>
      </c>
      <c r="R87">
        <f t="shared" si="11"/>
        <v>172</v>
      </c>
      <c r="S87">
        <f t="shared" si="12"/>
        <v>123</v>
      </c>
      <c r="T87">
        <f t="shared" si="13"/>
        <v>99</v>
      </c>
      <c r="U87">
        <f t="shared" si="14"/>
        <v>172</v>
      </c>
      <c r="V87">
        <f t="shared" si="15"/>
        <v>172</v>
      </c>
      <c r="W87">
        <f t="shared" si="16"/>
        <v>160</v>
      </c>
      <c r="X87">
        <f t="shared" si="17"/>
        <v>533</v>
      </c>
      <c r="Y87">
        <f t="shared" si="18"/>
        <v>320</v>
      </c>
      <c r="Z87">
        <f t="shared" si="19"/>
        <v>213</v>
      </c>
      <c r="AA87">
        <v>5503</v>
      </c>
    </row>
    <row r="88" spans="1:27">
      <c r="A88">
        <v>84</v>
      </c>
      <c r="B88">
        <v>257</v>
      </c>
      <c r="C88">
        <v>3</v>
      </c>
      <c r="D88">
        <v>180</v>
      </c>
      <c r="E88">
        <v>129</v>
      </c>
      <c r="F88">
        <v>103</v>
      </c>
      <c r="G88">
        <v>180</v>
      </c>
      <c r="H88">
        <v>180</v>
      </c>
      <c r="I88">
        <v>167</v>
      </c>
      <c r="J88">
        <v>557</v>
      </c>
      <c r="K88">
        <v>334</v>
      </c>
      <c r="L88">
        <v>223</v>
      </c>
      <c r="M88">
        <v>5568</v>
      </c>
      <c r="O88">
        <v>84</v>
      </c>
      <c r="P88">
        <f t="shared" si="10"/>
        <v>249</v>
      </c>
      <c r="Q88">
        <v>3</v>
      </c>
      <c r="R88">
        <f t="shared" si="11"/>
        <v>174</v>
      </c>
      <c r="S88">
        <f t="shared" si="12"/>
        <v>125</v>
      </c>
      <c r="T88">
        <f t="shared" si="13"/>
        <v>100</v>
      </c>
      <c r="U88">
        <f t="shared" si="14"/>
        <v>174</v>
      </c>
      <c r="V88">
        <f t="shared" si="15"/>
        <v>174</v>
      </c>
      <c r="W88">
        <f t="shared" si="16"/>
        <v>162</v>
      </c>
      <c r="X88">
        <f t="shared" si="17"/>
        <v>540</v>
      </c>
      <c r="Y88">
        <f t="shared" si="18"/>
        <v>324</v>
      </c>
      <c r="Z88">
        <f t="shared" si="19"/>
        <v>216</v>
      </c>
      <c r="AA88">
        <v>5568</v>
      </c>
    </row>
    <row r="89" spans="1:27">
      <c r="A89">
        <v>85</v>
      </c>
      <c r="B89">
        <v>260</v>
      </c>
      <c r="C89">
        <v>3</v>
      </c>
      <c r="D89">
        <v>182</v>
      </c>
      <c r="E89">
        <v>130</v>
      </c>
      <c r="F89">
        <v>104</v>
      </c>
      <c r="G89">
        <v>182</v>
      </c>
      <c r="H89">
        <v>182</v>
      </c>
      <c r="I89">
        <v>169</v>
      </c>
      <c r="J89">
        <v>563</v>
      </c>
      <c r="K89">
        <v>338</v>
      </c>
      <c r="L89">
        <v>225</v>
      </c>
      <c r="M89">
        <v>5633</v>
      </c>
      <c r="O89">
        <v>85</v>
      </c>
      <c r="P89">
        <f t="shared" si="10"/>
        <v>252</v>
      </c>
      <c r="Q89">
        <v>3</v>
      </c>
      <c r="R89">
        <f t="shared" si="11"/>
        <v>176</v>
      </c>
      <c r="S89">
        <f t="shared" si="12"/>
        <v>126</v>
      </c>
      <c r="T89">
        <f t="shared" si="13"/>
        <v>101</v>
      </c>
      <c r="U89">
        <f t="shared" si="14"/>
        <v>176</v>
      </c>
      <c r="V89">
        <f t="shared" si="15"/>
        <v>176</v>
      </c>
      <c r="W89">
        <f t="shared" si="16"/>
        <v>164</v>
      </c>
      <c r="X89">
        <f t="shared" si="17"/>
        <v>546</v>
      </c>
      <c r="Y89">
        <f t="shared" si="18"/>
        <v>328</v>
      </c>
      <c r="Z89">
        <f t="shared" si="19"/>
        <v>218</v>
      </c>
      <c r="AA89">
        <v>5633</v>
      </c>
    </row>
    <row r="90" spans="1:27">
      <c r="A90">
        <v>86</v>
      </c>
      <c r="B90">
        <v>263</v>
      </c>
      <c r="C90">
        <v>3</v>
      </c>
      <c r="D90">
        <v>184</v>
      </c>
      <c r="E90">
        <v>132</v>
      </c>
      <c r="F90">
        <v>105</v>
      </c>
      <c r="G90">
        <v>184</v>
      </c>
      <c r="H90">
        <v>184</v>
      </c>
      <c r="I90">
        <v>171</v>
      </c>
      <c r="J90">
        <v>570</v>
      </c>
      <c r="K90">
        <v>342</v>
      </c>
      <c r="L90">
        <v>228</v>
      </c>
      <c r="M90">
        <v>5698</v>
      </c>
      <c r="O90">
        <v>86</v>
      </c>
      <c r="P90">
        <f t="shared" si="10"/>
        <v>255</v>
      </c>
      <c r="Q90">
        <v>3</v>
      </c>
      <c r="R90">
        <f t="shared" si="11"/>
        <v>178</v>
      </c>
      <c r="S90">
        <f t="shared" si="12"/>
        <v>128</v>
      </c>
      <c r="T90">
        <f t="shared" si="13"/>
        <v>102</v>
      </c>
      <c r="U90">
        <f t="shared" si="14"/>
        <v>178</v>
      </c>
      <c r="V90">
        <f t="shared" si="15"/>
        <v>178</v>
      </c>
      <c r="W90">
        <f t="shared" si="16"/>
        <v>166</v>
      </c>
      <c r="X90">
        <f t="shared" si="17"/>
        <v>553</v>
      </c>
      <c r="Y90">
        <f t="shared" si="18"/>
        <v>332</v>
      </c>
      <c r="Z90">
        <f t="shared" si="19"/>
        <v>221</v>
      </c>
      <c r="AA90">
        <v>5698</v>
      </c>
    </row>
    <row r="91" spans="1:27">
      <c r="A91">
        <v>87</v>
      </c>
      <c r="B91">
        <v>266</v>
      </c>
      <c r="C91">
        <v>3</v>
      </c>
      <c r="D91">
        <v>186</v>
      </c>
      <c r="E91">
        <v>133</v>
      </c>
      <c r="F91">
        <v>106</v>
      </c>
      <c r="G91">
        <v>186</v>
      </c>
      <c r="H91">
        <v>186</v>
      </c>
      <c r="I91">
        <v>173</v>
      </c>
      <c r="J91">
        <v>577</v>
      </c>
      <c r="K91">
        <v>346</v>
      </c>
      <c r="L91">
        <v>231</v>
      </c>
      <c r="M91">
        <v>5763</v>
      </c>
      <c r="O91">
        <v>87</v>
      </c>
      <c r="P91">
        <f t="shared" si="10"/>
        <v>258</v>
      </c>
      <c r="Q91">
        <v>3</v>
      </c>
      <c r="R91">
        <f t="shared" si="11"/>
        <v>180</v>
      </c>
      <c r="S91">
        <f t="shared" si="12"/>
        <v>129</v>
      </c>
      <c r="T91">
        <f t="shared" si="13"/>
        <v>103</v>
      </c>
      <c r="U91">
        <f t="shared" si="14"/>
        <v>180</v>
      </c>
      <c r="V91">
        <f t="shared" si="15"/>
        <v>180</v>
      </c>
      <c r="W91">
        <f t="shared" si="16"/>
        <v>168</v>
      </c>
      <c r="X91">
        <f t="shared" si="17"/>
        <v>560</v>
      </c>
      <c r="Y91">
        <f t="shared" si="18"/>
        <v>336</v>
      </c>
      <c r="Z91">
        <f t="shared" si="19"/>
        <v>224</v>
      </c>
      <c r="AA91">
        <v>5763</v>
      </c>
    </row>
    <row r="92" spans="1:27">
      <c r="A92">
        <v>88</v>
      </c>
      <c r="B92">
        <v>269</v>
      </c>
      <c r="C92">
        <v>3</v>
      </c>
      <c r="D92">
        <v>188</v>
      </c>
      <c r="E92">
        <v>135</v>
      </c>
      <c r="F92">
        <v>108</v>
      </c>
      <c r="G92">
        <v>188</v>
      </c>
      <c r="H92">
        <v>188</v>
      </c>
      <c r="I92">
        <v>175</v>
      </c>
      <c r="J92">
        <v>583</v>
      </c>
      <c r="K92">
        <v>350</v>
      </c>
      <c r="L92">
        <v>233</v>
      </c>
      <c r="M92">
        <v>5828</v>
      </c>
      <c r="O92">
        <v>88</v>
      </c>
      <c r="P92">
        <f t="shared" si="10"/>
        <v>261</v>
      </c>
      <c r="Q92">
        <v>3</v>
      </c>
      <c r="R92">
        <f t="shared" si="11"/>
        <v>182</v>
      </c>
      <c r="S92">
        <f t="shared" si="12"/>
        <v>131</v>
      </c>
      <c r="T92">
        <f t="shared" si="13"/>
        <v>105</v>
      </c>
      <c r="U92">
        <f t="shared" si="14"/>
        <v>182</v>
      </c>
      <c r="V92">
        <f t="shared" si="15"/>
        <v>182</v>
      </c>
      <c r="W92">
        <f t="shared" si="16"/>
        <v>170</v>
      </c>
      <c r="X92">
        <f t="shared" si="17"/>
        <v>566</v>
      </c>
      <c r="Y92">
        <f t="shared" si="18"/>
        <v>340</v>
      </c>
      <c r="Z92">
        <f t="shared" si="19"/>
        <v>226</v>
      </c>
      <c r="AA92">
        <v>5828</v>
      </c>
    </row>
    <row r="93" spans="1:27">
      <c r="A93">
        <v>89</v>
      </c>
      <c r="B93">
        <v>272</v>
      </c>
      <c r="C93">
        <v>3</v>
      </c>
      <c r="D93">
        <v>190</v>
      </c>
      <c r="E93">
        <v>136</v>
      </c>
      <c r="F93">
        <v>109</v>
      </c>
      <c r="G93">
        <v>190</v>
      </c>
      <c r="H93">
        <v>190</v>
      </c>
      <c r="I93">
        <v>177</v>
      </c>
      <c r="J93">
        <v>590</v>
      </c>
      <c r="K93">
        <v>354</v>
      </c>
      <c r="L93">
        <v>236</v>
      </c>
      <c r="M93">
        <v>5893</v>
      </c>
      <c r="O93">
        <v>89</v>
      </c>
      <c r="P93">
        <f t="shared" si="10"/>
        <v>264</v>
      </c>
      <c r="Q93">
        <v>3</v>
      </c>
      <c r="R93">
        <f t="shared" si="11"/>
        <v>184</v>
      </c>
      <c r="S93">
        <f t="shared" si="12"/>
        <v>132</v>
      </c>
      <c r="T93">
        <f t="shared" si="13"/>
        <v>106</v>
      </c>
      <c r="U93">
        <f t="shared" si="14"/>
        <v>184</v>
      </c>
      <c r="V93">
        <f t="shared" si="15"/>
        <v>184</v>
      </c>
      <c r="W93">
        <f t="shared" si="16"/>
        <v>172</v>
      </c>
      <c r="X93">
        <f t="shared" si="17"/>
        <v>573</v>
      </c>
      <c r="Y93">
        <f t="shared" si="18"/>
        <v>344</v>
      </c>
      <c r="Z93">
        <f t="shared" si="19"/>
        <v>229</v>
      </c>
      <c r="AA93">
        <v>5893</v>
      </c>
    </row>
    <row r="94" spans="1:27">
      <c r="A94">
        <v>90</v>
      </c>
      <c r="B94">
        <v>275</v>
      </c>
      <c r="C94">
        <v>3</v>
      </c>
      <c r="D94">
        <v>193</v>
      </c>
      <c r="E94">
        <v>138</v>
      </c>
      <c r="F94">
        <v>110</v>
      </c>
      <c r="G94">
        <v>193</v>
      </c>
      <c r="H94">
        <v>193</v>
      </c>
      <c r="I94">
        <v>179</v>
      </c>
      <c r="J94">
        <v>597</v>
      </c>
      <c r="K94">
        <v>358</v>
      </c>
      <c r="L94">
        <v>239</v>
      </c>
      <c r="M94">
        <v>5958</v>
      </c>
      <c r="O94">
        <v>90</v>
      </c>
      <c r="P94">
        <f t="shared" si="10"/>
        <v>267</v>
      </c>
      <c r="Q94">
        <v>3</v>
      </c>
      <c r="R94">
        <f t="shared" si="11"/>
        <v>187</v>
      </c>
      <c r="S94">
        <f t="shared" si="12"/>
        <v>134</v>
      </c>
      <c r="T94">
        <f t="shared" si="13"/>
        <v>107</v>
      </c>
      <c r="U94">
        <f t="shared" si="14"/>
        <v>187</v>
      </c>
      <c r="V94">
        <f t="shared" si="15"/>
        <v>187</v>
      </c>
      <c r="W94">
        <f t="shared" si="16"/>
        <v>174</v>
      </c>
      <c r="X94">
        <f t="shared" si="17"/>
        <v>580</v>
      </c>
      <c r="Y94">
        <f t="shared" si="18"/>
        <v>348</v>
      </c>
      <c r="Z94">
        <f t="shared" si="19"/>
        <v>232</v>
      </c>
      <c r="AA94">
        <v>5958</v>
      </c>
    </row>
    <row r="95" spans="1:27">
      <c r="A95">
        <v>91</v>
      </c>
      <c r="B95">
        <v>278</v>
      </c>
      <c r="C95">
        <v>3</v>
      </c>
      <c r="D95">
        <v>195</v>
      </c>
      <c r="E95">
        <v>139</v>
      </c>
      <c r="F95">
        <v>111</v>
      </c>
      <c r="G95">
        <v>195</v>
      </c>
      <c r="H95">
        <v>195</v>
      </c>
      <c r="I95">
        <v>181</v>
      </c>
      <c r="J95">
        <v>603</v>
      </c>
      <c r="K95">
        <v>361</v>
      </c>
      <c r="L95">
        <v>241</v>
      </c>
      <c r="M95">
        <v>6023</v>
      </c>
      <c r="O95">
        <v>91</v>
      </c>
      <c r="P95">
        <f t="shared" si="10"/>
        <v>270</v>
      </c>
      <c r="Q95">
        <v>3</v>
      </c>
      <c r="R95">
        <f t="shared" si="11"/>
        <v>189</v>
      </c>
      <c r="S95">
        <f t="shared" si="12"/>
        <v>135</v>
      </c>
      <c r="T95">
        <f t="shared" si="13"/>
        <v>108</v>
      </c>
      <c r="U95">
        <f t="shared" si="14"/>
        <v>189</v>
      </c>
      <c r="V95">
        <f t="shared" si="15"/>
        <v>189</v>
      </c>
      <c r="W95">
        <f t="shared" si="16"/>
        <v>176</v>
      </c>
      <c r="X95">
        <f t="shared" si="17"/>
        <v>586</v>
      </c>
      <c r="Y95">
        <f t="shared" si="18"/>
        <v>351</v>
      </c>
      <c r="Z95">
        <f t="shared" si="19"/>
        <v>234</v>
      </c>
      <c r="AA95">
        <v>6023</v>
      </c>
    </row>
    <row r="96" spans="1:27">
      <c r="A96">
        <v>92</v>
      </c>
      <c r="B96">
        <v>281</v>
      </c>
      <c r="C96">
        <v>3</v>
      </c>
      <c r="D96">
        <v>197</v>
      </c>
      <c r="E96">
        <v>141</v>
      </c>
      <c r="F96">
        <v>112</v>
      </c>
      <c r="G96">
        <v>197</v>
      </c>
      <c r="H96">
        <v>197</v>
      </c>
      <c r="I96">
        <v>183</v>
      </c>
      <c r="J96">
        <v>610</v>
      </c>
      <c r="K96">
        <v>365</v>
      </c>
      <c r="L96">
        <v>243</v>
      </c>
      <c r="M96">
        <v>6088</v>
      </c>
      <c r="O96">
        <v>92</v>
      </c>
      <c r="P96">
        <f t="shared" si="10"/>
        <v>273</v>
      </c>
      <c r="Q96">
        <v>3</v>
      </c>
      <c r="R96">
        <f t="shared" si="11"/>
        <v>191</v>
      </c>
      <c r="S96">
        <f t="shared" si="12"/>
        <v>137</v>
      </c>
      <c r="T96">
        <f t="shared" si="13"/>
        <v>109</v>
      </c>
      <c r="U96">
        <f t="shared" si="14"/>
        <v>191</v>
      </c>
      <c r="V96">
        <f t="shared" si="15"/>
        <v>191</v>
      </c>
      <c r="W96">
        <f t="shared" si="16"/>
        <v>178</v>
      </c>
      <c r="X96">
        <f t="shared" si="17"/>
        <v>593</v>
      </c>
      <c r="Y96">
        <f t="shared" si="18"/>
        <v>355</v>
      </c>
      <c r="Z96">
        <f t="shared" si="19"/>
        <v>236</v>
      </c>
      <c r="AA96">
        <v>6088</v>
      </c>
    </row>
    <row r="97" spans="1:27">
      <c r="A97">
        <v>93</v>
      </c>
      <c r="B97">
        <v>284</v>
      </c>
      <c r="C97">
        <v>3</v>
      </c>
      <c r="D97">
        <v>199</v>
      </c>
      <c r="E97">
        <v>142</v>
      </c>
      <c r="F97">
        <v>114</v>
      </c>
      <c r="G97">
        <v>199</v>
      </c>
      <c r="H97">
        <v>199</v>
      </c>
      <c r="I97">
        <v>185</v>
      </c>
      <c r="J97">
        <v>617</v>
      </c>
      <c r="K97">
        <v>369</v>
      </c>
      <c r="L97">
        <v>246</v>
      </c>
      <c r="M97">
        <v>6153</v>
      </c>
      <c r="O97">
        <v>93</v>
      </c>
      <c r="P97">
        <f t="shared" si="10"/>
        <v>276</v>
      </c>
      <c r="Q97">
        <v>3</v>
      </c>
      <c r="R97">
        <f t="shared" si="11"/>
        <v>193</v>
      </c>
      <c r="S97">
        <f t="shared" si="12"/>
        <v>138</v>
      </c>
      <c r="T97">
        <f t="shared" si="13"/>
        <v>111</v>
      </c>
      <c r="U97">
        <f t="shared" si="14"/>
        <v>193</v>
      </c>
      <c r="V97">
        <f t="shared" si="15"/>
        <v>193</v>
      </c>
      <c r="W97">
        <f t="shared" si="16"/>
        <v>180</v>
      </c>
      <c r="X97">
        <f t="shared" si="17"/>
        <v>600</v>
      </c>
      <c r="Y97">
        <f t="shared" si="18"/>
        <v>359</v>
      </c>
      <c r="Z97">
        <f t="shared" si="19"/>
        <v>239</v>
      </c>
      <c r="AA97">
        <v>6153</v>
      </c>
    </row>
    <row r="98" spans="1:27">
      <c r="A98">
        <v>94</v>
      </c>
      <c r="B98">
        <v>287</v>
      </c>
      <c r="C98">
        <v>3</v>
      </c>
      <c r="D98">
        <v>201</v>
      </c>
      <c r="E98">
        <v>144</v>
      </c>
      <c r="F98">
        <v>115</v>
      </c>
      <c r="G98">
        <v>201</v>
      </c>
      <c r="H98">
        <v>201</v>
      </c>
      <c r="I98">
        <v>187</v>
      </c>
      <c r="J98">
        <v>623</v>
      </c>
      <c r="K98">
        <v>373</v>
      </c>
      <c r="L98">
        <v>249</v>
      </c>
      <c r="M98">
        <v>6218</v>
      </c>
      <c r="O98">
        <v>94</v>
      </c>
      <c r="P98">
        <f t="shared" si="10"/>
        <v>279</v>
      </c>
      <c r="Q98">
        <v>3</v>
      </c>
      <c r="R98">
        <f t="shared" si="11"/>
        <v>195</v>
      </c>
      <c r="S98">
        <f t="shared" si="12"/>
        <v>140</v>
      </c>
      <c r="T98">
        <f t="shared" si="13"/>
        <v>112</v>
      </c>
      <c r="U98">
        <f t="shared" si="14"/>
        <v>195</v>
      </c>
      <c r="V98">
        <f t="shared" si="15"/>
        <v>195</v>
      </c>
      <c r="W98">
        <f t="shared" si="16"/>
        <v>182</v>
      </c>
      <c r="X98">
        <f t="shared" si="17"/>
        <v>606</v>
      </c>
      <c r="Y98">
        <f t="shared" si="18"/>
        <v>363</v>
      </c>
      <c r="Z98">
        <f t="shared" si="19"/>
        <v>242</v>
      </c>
      <c r="AA98">
        <v>6218</v>
      </c>
    </row>
    <row r="99" spans="1:27">
      <c r="A99">
        <v>95</v>
      </c>
      <c r="B99">
        <v>290</v>
      </c>
      <c r="C99">
        <v>3</v>
      </c>
      <c r="D99">
        <v>203</v>
      </c>
      <c r="E99">
        <v>145</v>
      </c>
      <c r="F99">
        <v>116</v>
      </c>
      <c r="G99">
        <v>203</v>
      </c>
      <c r="H99">
        <v>203</v>
      </c>
      <c r="I99">
        <v>189</v>
      </c>
      <c r="J99">
        <v>630</v>
      </c>
      <c r="K99">
        <v>377</v>
      </c>
      <c r="L99">
        <v>251</v>
      </c>
      <c r="M99">
        <v>6283</v>
      </c>
      <c r="O99">
        <v>95</v>
      </c>
      <c r="P99">
        <f t="shared" si="10"/>
        <v>282</v>
      </c>
      <c r="Q99">
        <v>3</v>
      </c>
      <c r="R99">
        <f t="shared" si="11"/>
        <v>197</v>
      </c>
      <c r="S99">
        <f t="shared" si="12"/>
        <v>141</v>
      </c>
      <c r="T99">
        <f t="shared" si="13"/>
        <v>113</v>
      </c>
      <c r="U99">
        <f t="shared" si="14"/>
        <v>197</v>
      </c>
      <c r="V99">
        <f t="shared" si="15"/>
        <v>197</v>
      </c>
      <c r="W99">
        <f t="shared" si="16"/>
        <v>184</v>
      </c>
      <c r="X99">
        <f t="shared" si="17"/>
        <v>613</v>
      </c>
      <c r="Y99">
        <f t="shared" si="18"/>
        <v>367</v>
      </c>
      <c r="Z99">
        <f t="shared" si="19"/>
        <v>244</v>
      </c>
      <c r="AA99">
        <v>6283</v>
      </c>
    </row>
    <row r="100" spans="1:27">
      <c r="A100">
        <v>96</v>
      </c>
      <c r="B100">
        <v>293</v>
      </c>
      <c r="C100">
        <v>3</v>
      </c>
      <c r="D100">
        <v>205</v>
      </c>
      <c r="E100">
        <v>147</v>
      </c>
      <c r="F100">
        <v>117</v>
      </c>
      <c r="G100">
        <v>205</v>
      </c>
      <c r="H100">
        <v>205</v>
      </c>
      <c r="I100">
        <v>190</v>
      </c>
      <c r="J100">
        <v>633</v>
      </c>
      <c r="K100">
        <v>381</v>
      </c>
      <c r="L100">
        <v>254</v>
      </c>
      <c r="M100">
        <v>6348</v>
      </c>
      <c r="O100">
        <v>96</v>
      </c>
      <c r="P100">
        <f t="shared" si="10"/>
        <v>285</v>
      </c>
      <c r="Q100">
        <v>3</v>
      </c>
      <c r="R100">
        <f t="shared" si="11"/>
        <v>199</v>
      </c>
      <c r="S100">
        <f t="shared" si="12"/>
        <v>143</v>
      </c>
      <c r="T100">
        <f t="shared" si="13"/>
        <v>114</v>
      </c>
      <c r="U100">
        <f t="shared" si="14"/>
        <v>199</v>
      </c>
      <c r="V100">
        <f t="shared" si="15"/>
        <v>199</v>
      </c>
      <c r="W100">
        <f t="shared" si="16"/>
        <v>185</v>
      </c>
      <c r="X100">
        <f t="shared" si="17"/>
        <v>616</v>
      </c>
      <c r="Y100">
        <f t="shared" si="18"/>
        <v>371</v>
      </c>
      <c r="Z100">
        <f t="shared" si="19"/>
        <v>247</v>
      </c>
      <c r="AA100">
        <v>6348</v>
      </c>
    </row>
    <row r="101" spans="1:27">
      <c r="A101">
        <v>97</v>
      </c>
      <c r="B101">
        <v>296</v>
      </c>
      <c r="C101">
        <v>3</v>
      </c>
      <c r="D101">
        <v>207</v>
      </c>
      <c r="E101">
        <v>148</v>
      </c>
      <c r="F101">
        <v>118</v>
      </c>
      <c r="G101">
        <v>207</v>
      </c>
      <c r="H101">
        <v>207</v>
      </c>
      <c r="I101">
        <v>192</v>
      </c>
      <c r="J101">
        <v>640</v>
      </c>
      <c r="K101">
        <v>385</v>
      </c>
      <c r="L101">
        <v>257</v>
      </c>
      <c r="M101">
        <v>6413</v>
      </c>
      <c r="O101">
        <v>97</v>
      </c>
      <c r="P101">
        <f t="shared" si="10"/>
        <v>288</v>
      </c>
      <c r="Q101">
        <v>3</v>
      </c>
      <c r="R101">
        <f t="shared" si="11"/>
        <v>201</v>
      </c>
      <c r="S101">
        <f t="shared" si="12"/>
        <v>144</v>
      </c>
      <c r="T101">
        <f t="shared" si="13"/>
        <v>115</v>
      </c>
      <c r="U101">
        <f t="shared" si="14"/>
        <v>201</v>
      </c>
      <c r="V101">
        <f t="shared" si="15"/>
        <v>201</v>
      </c>
      <c r="W101">
        <f t="shared" si="16"/>
        <v>187</v>
      </c>
      <c r="X101">
        <f t="shared" si="17"/>
        <v>623</v>
      </c>
      <c r="Y101">
        <f t="shared" si="18"/>
        <v>375</v>
      </c>
      <c r="Z101">
        <f t="shared" si="19"/>
        <v>250</v>
      </c>
      <c r="AA101">
        <v>6413</v>
      </c>
    </row>
    <row r="102" spans="1:27">
      <c r="A102">
        <v>98</v>
      </c>
      <c r="B102">
        <v>299</v>
      </c>
      <c r="C102">
        <v>3</v>
      </c>
      <c r="D102">
        <v>209</v>
      </c>
      <c r="E102">
        <v>150</v>
      </c>
      <c r="F102">
        <v>120</v>
      </c>
      <c r="G102">
        <v>209</v>
      </c>
      <c r="H102">
        <v>209</v>
      </c>
      <c r="I102">
        <v>194</v>
      </c>
      <c r="J102">
        <v>647</v>
      </c>
      <c r="K102">
        <v>389</v>
      </c>
      <c r="L102">
        <v>259</v>
      </c>
      <c r="M102">
        <v>6478</v>
      </c>
      <c r="O102">
        <v>98</v>
      </c>
      <c r="P102">
        <f t="shared" si="10"/>
        <v>291</v>
      </c>
      <c r="Q102">
        <v>3</v>
      </c>
      <c r="R102">
        <f t="shared" si="11"/>
        <v>203</v>
      </c>
      <c r="S102">
        <f t="shared" si="12"/>
        <v>146</v>
      </c>
      <c r="T102">
        <f t="shared" si="13"/>
        <v>117</v>
      </c>
      <c r="U102">
        <f t="shared" si="14"/>
        <v>203</v>
      </c>
      <c r="V102">
        <f t="shared" si="15"/>
        <v>203</v>
      </c>
      <c r="W102">
        <f t="shared" si="16"/>
        <v>189</v>
      </c>
      <c r="X102">
        <f t="shared" si="17"/>
        <v>630</v>
      </c>
      <c r="Y102">
        <f t="shared" si="18"/>
        <v>379</v>
      </c>
      <c r="Z102">
        <f t="shared" si="19"/>
        <v>252</v>
      </c>
      <c r="AA102">
        <v>6478</v>
      </c>
    </row>
    <row r="103" spans="1:27">
      <c r="A103">
        <v>99</v>
      </c>
      <c r="B103">
        <v>302</v>
      </c>
      <c r="C103">
        <v>3</v>
      </c>
      <c r="D103">
        <v>211</v>
      </c>
      <c r="E103">
        <v>151</v>
      </c>
      <c r="F103">
        <v>121</v>
      </c>
      <c r="G103">
        <v>211</v>
      </c>
      <c r="H103">
        <v>211</v>
      </c>
      <c r="I103">
        <v>196</v>
      </c>
      <c r="J103">
        <v>653</v>
      </c>
      <c r="K103">
        <v>393</v>
      </c>
      <c r="L103">
        <v>262</v>
      </c>
      <c r="M103">
        <v>6543</v>
      </c>
      <c r="O103">
        <v>99</v>
      </c>
      <c r="P103">
        <f t="shared" si="10"/>
        <v>294</v>
      </c>
      <c r="Q103">
        <v>3</v>
      </c>
      <c r="R103">
        <f t="shared" si="11"/>
        <v>205</v>
      </c>
      <c r="S103">
        <f t="shared" si="12"/>
        <v>147</v>
      </c>
      <c r="T103">
        <f t="shared" si="13"/>
        <v>118</v>
      </c>
      <c r="U103">
        <f t="shared" si="14"/>
        <v>205</v>
      </c>
      <c r="V103">
        <f t="shared" si="15"/>
        <v>205</v>
      </c>
      <c r="W103">
        <f t="shared" si="16"/>
        <v>191</v>
      </c>
      <c r="X103">
        <f t="shared" si="17"/>
        <v>636</v>
      </c>
      <c r="Y103">
        <f t="shared" si="18"/>
        <v>383</v>
      </c>
      <c r="Z103">
        <f t="shared" si="19"/>
        <v>255</v>
      </c>
      <c r="AA103">
        <v>6543</v>
      </c>
    </row>
    <row r="104" spans="1:27">
      <c r="A104">
        <v>100</v>
      </c>
      <c r="B104">
        <v>305</v>
      </c>
      <c r="C104">
        <v>3</v>
      </c>
      <c r="D104">
        <v>214</v>
      </c>
      <c r="E104">
        <v>153</v>
      </c>
      <c r="F104">
        <v>122</v>
      </c>
      <c r="G104">
        <v>214</v>
      </c>
      <c r="H104">
        <v>214</v>
      </c>
      <c r="I104">
        <v>198</v>
      </c>
      <c r="J104">
        <v>660</v>
      </c>
      <c r="K104">
        <v>397</v>
      </c>
      <c r="L104">
        <v>265</v>
      </c>
      <c r="M104">
        <v>6608</v>
      </c>
      <c r="O104">
        <v>100</v>
      </c>
      <c r="P104">
        <f t="shared" si="10"/>
        <v>297</v>
      </c>
      <c r="Q104">
        <v>3</v>
      </c>
      <c r="R104">
        <f t="shared" si="11"/>
        <v>208</v>
      </c>
      <c r="S104">
        <f t="shared" si="12"/>
        <v>149</v>
      </c>
      <c r="T104">
        <f t="shared" si="13"/>
        <v>119</v>
      </c>
      <c r="U104">
        <f t="shared" si="14"/>
        <v>208</v>
      </c>
      <c r="V104">
        <f t="shared" si="15"/>
        <v>208</v>
      </c>
      <c r="W104">
        <f t="shared" si="16"/>
        <v>193</v>
      </c>
      <c r="X104">
        <f t="shared" si="17"/>
        <v>643</v>
      </c>
      <c r="Y104">
        <f t="shared" si="18"/>
        <v>387</v>
      </c>
      <c r="Z104">
        <f t="shared" si="19"/>
        <v>258</v>
      </c>
      <c r="AA104">
        <v>6608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参照表</vt:lpstr>
      <vt:lpstr>★装备品质划分</vt:lpstr>
      <vt:lpstr>装备等级划分</vt:lpstr>
      <vt:lpstr>装备基础值</vt:lpstr>
      <vt:lpstr>生命值投放配置</vt:lpstr>
      <vt:lpstr>装备强化表</vt:lpstr>
      <vt:lpstr>洗炼数值空间</vt:lpstr>
      <vt:lpstr>装备洗炼</vt:lpstr>
      <vt:lpstr>Sheet1</vt:lpstr>
      <vt:lpstr>装备强化金币消耗</vt:lpstr>
      <vt:lpstr>装备升星</vt:lpstr>
      <vt:lpstr>怪物属性</vt:lpstr>
      <vt:lpstr>职业技能</vt:lpstr>
      <vt:lpstr>红包划分</vt:lpstr>
      <vt:lpstr>职业技能（拓展）</vt:lpstr>
      <vt:lpstr>魂石属性</vt:lpstr>
      <vt:lpstr>功能开启</vt:lpstr>
      <vt:lpstr>战斗核算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企业用户_255442825</cp:lastModifiedBy>
  <dcterms:created xsi:type="dcterms:W3CDTF">2006-09-16T00:00:00Z</dcterms:created>
  <dcterms:modified xsi:type="dcterms:W3CDTF">2024-12-04T13:28:27Z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2D37397CDA68455CA9AA694C694D8DC2_12</vt:lpwstr>
  </property>
  <property fmtid="{D5CDD505-2E9C-101B-9397-08002B2CF9AE}" pid="3" name="KSOProductBuildVer">
    <vt:lpwstr>2052-12.1.0.18912</vt:lpwstr>
  </property>
</Properties>
</file>