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770" firstSheet="5" activeTab="6"/>
  </bookViews>
  <sheets>
    <sheet name="Sheet1" sheetId="1" r:id="rId1"/>
    <sheet name="permintaan" sheetId="2" r:id="rId2"/>
    <sheet name="pengantongan ke distributor" sheetId="3" r:id="rId3"/>
    <sheet name="kapasitas pabrik" sheetId="4" r:id="rId4"/>
    <sheet name="kapasitas pengantongan" sheetId="5" r:id="rId5"/>
    <sheet name="pabrik ke pengantongan" sheetId="6" r:id="rId6"/>
    <sheet name="Sheet7" sheetId="7" r:id="rId7"/>
    <sheet name="pemasok" sheetId="8" r:id="rId8"/>
    <sheet name="pabrik ke pengantongan 2" sheetId="9" r:id="rId9"/>
  </sheets>
  <calcPr calcId="144525"/>
</workbook>
</file>

<file path=xl/sharedStrings.xml><?xml version="1.0" encoding="utf-8"?>
<sst xmlns="http://schemas.openxmlformats.org/spreadsheetml/2006/main" count="123" uniqueCount="47">
  <si>
    <t>Nama distributor</t>
  </si>
  <si>
    <t>permintaan ke biringkassi</t>
  </si>
  <si>
    <t>perminataan ke makassar</t>
  </si>
  <si>
    <t>CV. Karya Baru</t>
  </si>
  <si>
    <t>Kokpar Semen Tonasa</t>
  </si>
  <si>
    <t>PT. Mega Indah Sari Timor</t>
  </si>
  <si>
    <t>PT. Mitra Pembangunan Nusantara</t>
  </si>
  <si>
    <t>UD. Multi Guna Rejeki</t>
  </si>
  <si>
    <t>PT. Prima Karya Manunggal</t>
  </si>
  <si>
    <t>PT. Padi Mas Prima</t>
  </si>
  <si>
    <t>CV. Bintang Mas Jaya</t>
  </si>
  <si>
    <t>PT. Catut Kencana Sakti</t>
  </si>
  <si>
    <t>CV. Gajaco Utama</t>
  </si>
  <si>
    <t>CV. Ichal Mutiara</t>
  </si>
  <si>
    <t>CV. Indah Sari</t>
  </si>
  <si>
    <t>UD. Pelita Indah – Mks</t>
  </si>
  <si>
    <t>UD. Pertama</t>
  </si>
  <si>
    <t>PT. Rajawali Jaya Sakti</t>
  </si>
  <si>
    <t>CV. Sinar Dagang</t>
  </si>
  <si>
    <t>UD. Tirograha Niaga</t>
  </si>
  <si>
    <t>PT. HS. Bangunan</t>
  </si>
  <si>
    <t>Perusda Perdagangan Umum</t>
  </si>
  <si>
    <t>Perusahaan Daerah Bajiminasa</t>
  </si>
  <si>
    <t>PT. Ta’disangka</t>
  </si>
  <si>
    <t>UD. Jaya Mandiri</t>
  </si>
  <si>
    <t>Kopeerasi Perdagangan Indonesia</t>
  </si>
  <si>
    <t>CV. Semento Pratama</t>
  </si>
  <si>
    <t>Sun Lik Internasional Energy</t>
  </si>
  <si>
    <t>CV. Empos Tiran</t>
  </si>
  <si>
    <t>Perusahaan Daerah Gowa Mandidri</t>
  </si>
  <si>
    <t>Rinzhu Lalogau Engineriing Contruction</t>
  </si>
  <si>
    <t>nama distributor</t>
  </si>
  <si>
    <t>banyak permintaan</t>
  </si>
  <si>
    <t>Biringkassi</t>
  </si>
  <si>
    <t>Makassar</t>
  </si>
  <si>
    <t>Nama Pabrik</t>
  </si>
  <si>
    <t>Kapasitas</t>
  </si>
  <si>
    <t>Tonasa 2</t>
  </si>
  <si>
    <t>Tonasa 3</t>
  </si>
  <si>
    <t>Tonasa 4</t>
  </si>
  <si>
    <t>Tonasa 5</t>
  </si>
  <si>
    <t>Nama UP</t>
  </si>
  <si>
    <t>Makasar</t>
  </si>
  <si>
    <t>kapasitas pemasok</t>
  </si>
  <si>
    <t>biaya distribusi</t>
  </si>
  <si>
    <t>biaya tetap</t>
  </si>
  <si>
    <t>total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</si>
</sst>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sz val="11"/>
      <color theme="1"/>
      <name val="Calibri"/>
      <charset val="1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4" borderId="9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1" fillId="0" borderId="0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3" fontId="1" fillId="0" borderId="1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0" xfId="0" applyFont="1" applyFill="1" applyAlignmen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0" workbookViewId="0">
      <selection activeCell="E31" sqref="E31"/>
    </sheetView>
  </sheetViews>
  <sheetFormatPr defaultColWidth="8.8" defaultRowHeight="15.75" outlineLevelCol="5"/>
  <cols>
    <col min="5" max="5" width="12.5"/>
    <col min="6" max="6" width="11.4"/>
  </cols>
  <sheetData>
    <row r="1" spans="1:3">
      <c r="A1" s="5" t="s">
        <v>0</v>
      </c>
      <c r="B1" t="s">
        <v>1</v>
      </c>
      <c r="C1" t="s">
        <v>2</v>
      </c>
    </row>
    <row r="2" spans="1:5">
      <c r="A2" s="5" t="s">
        <v>3</v>
      </c>
      <c r="C2" s="6">
        <v>2000</v>
      </c>
      <c r="D2" s="7">
        <v>29800</v>
      </c>
      <c r="E2">
        <f>SUM(C2:D2)</f>
        <v>31800</v>
      </c>
    </row>
    <row r="3" spans="1:5">
      <c r="A3" s="5" t="s">
        <v>4</v>
      </c>
      <c r="C3" s="8">
        <v>30000</v>
      </c>
      <c r="D3" s="9">
        <v>9800</v>
      </c>
      <c r="E3">
        <f t="shared" ref="E3:E29" si="0">SUM(C3:D3)</f>
        <v>39800</v>
      </c>
    </row>
    <row r="4" spans="1:5">
      <c r="A4" s="5" t="s">
        <v>5</v>
      </c>
      <c r="C4" s="8">
        <v>8900</v>
      </c>
      <c r="D4" s="9">
        <v>20000</v>
      </c>
      <c r="E4">
        <f t="shared" si="0"/>
        <v>28900</v>
      </c>
    </row>
    <row r="5" spans="1:5">
      <c r="A5" s="5" t="s">
        <v>6</v>
      </c>
      <c r="C5" s="8">
        <v>20000</v>
      </c>
      <c r="D5" s="9">
        <v>9870</v>
      </c>
      <c r="E5">
        <f t="shared" si="0"/>
        <v>29870</v>
      </c>
    </row>
    <row r="6" spans="1:5">
      <c r="A6" s="5" t="s">
        <v>7</v>
      </c>
      <c r="C6" s="8">
        <v>9100</v>
      </c>
      <c r="D6" s="9">
        <v>20000</v>
      </c>
      <c r="E6">
        <f t="shared" si="0"/>
        <v>29100</v>
      </c>
    </row>
    <row r="7" spans="1:5">
      <c r="A7" s="5" t="s">
        <v>8</v>
      </c>
      <c r="C7" s="8">
        <v>20000</v>
      </c>
      <c r="D7" s="9">
        <v>2000</v>
      </c>
      <c r="E7">
        <f t="shared" si="0"/>
        <v>22000</v>
      </c>
    </row>
    <row r="8" spans="1:5">
      <c r="A8" s="5" t="s">
        <v>9</v>
      </c>
      <c r="C8" s="8">
        <v>500</v>
      </c>
      <c r="D8" s="9">
        <v>30000</v>
      </c>
      <c r="E8">
        <f t="shared" si="0"/>
        <v>30500</v>
      </c>
    </row>
    <row r="9" spans="1:5">
      <c r="A9" s="5" t="s">
        <v>10</v>
      </c>
      <c r="C9" s="8">
        <v>500</v>
      </c>
      <c r="D9" s="9">
        <v>28900</v>
      </c>
      <c r="E9">
        <f t="shared" si="0"/>
        <v>29400</v>
      </c>
    </row>
    <row r="10" spans="1:5">
      <c r="A10" s="5" t="s">
        <v>11</v>
      </c>
      <c r="C10" s="8">
        <v>10000</v>
      </c>
      <c r="D10" s="9">
        <v>31002</v>
      </c>
      <c r="E10">
        <f t="shared" si="0"/>
        <v>41002</v>
      </c>
    </row>
    <row r="11" spans="1:5">
      <c r="A11" s="5" t="s">
        <v>12</v>
      </c>
      <c r="C11" s="8">
        <v>10000</v>
      </c>
      <c r="D11" s="9">
        <v>29800</v>
      </c>
      <c r="E11">
        <f t="shared" si="0"/>
        <v>39800</v>
      </c>
    </row>
    <row r="12" spans="1:5">
      <c r="A12" s="5" t="s">
        <v>13</v>
      </c>
      <c r="C12" s="8">
        <v>10000</v>
      </c>
      <c r="D12" s="9">
        <v>9780</v>
      </c>
      <c r="E12">
        <f t="shared" si="0"/>
        <v>19780</v>
      </c>
    </row>
    <row r="13" spans="1:5">
      <c r="A13" s="5" t="s">
        <v>14</v>
      </c>
      <c r="C13" s="8">
        <v>1000</v>
      </c>
      <c r="D13" s="9">
        <v>20000</v>
      </c>
      <c r="E13">
        <f t="shared" si="0"/>
        <v>21000</v>
      </c>
    </row>
    <row r="14" spans="1:5">
      <c r="A14" s="5" t="s">
        <v>15</v>
      </c>
      <c r="C14" s="8">
        <v>15000</v>
      </c>
      <c r="D14" s="9">
        <v>29000</v>
      </c>
      <c r="E14">
        <f t="shared" si="0"/>
        <v>44000</v>
      </c>
    </row>
    <row r="15" spans="1:5">
      <c r="A15" s="5" t="s">
        <v>16</v>
      </c>
      <c r="C15" s="8">
        <v>15000</v>
      </c>
      <c r="D15" s="9">
        <v>9000</v>
      </c>
      <c r="E15">
        <f t="shared" si="0"/>
        <v>24000</v>
      </c>
    </row>
    <row r="16" spans="1:5">
      <c r="A16" s="5" t="s">
        <v>17</v>
      </c>
      <c r="C16" s="8">
        <v>7890</v>
      </c>
      <c r="D16" s="9">
        <v>20000</v>
      </c>
      <c r="E16">
        <f t="shared" si="0"/>
        <v>27890</v>
      </c>
    </row>
    <row r="17" spans="1:5">
      <c r="A17" s="5" t="s">
        <v>18</v>
      </c>
      <c r="C17" s="8">
        <v>20000</v>
      </c>
      <c r="D17" s="9">
        <v>200</v>
      </c>
      <c r="E17">
        <f t="shared" si="0"/>
        <v>20200</v>
      </c>
    </row>
    <row r="18" spans="1:5">
      <c r="A18" s="5" t="s">
        <v>19</v>
      </c>
      <c r="C18" s="8">
        <v>29160</v>
      </c>
      <c r="D18" s="9">
        <v>1000</v>
      </c>
      <c r="E18">
        <f t="shared" si="0"/>
        <v>30160</v>
      </c>
    </row>
    <row r="19" spans="1:5">
      <c r="A19" s="5" t="s">
        <v>20</v>
      </c>
      <c r="C19" s="8">
        <v>29000</v>
      </c>
      <c r="D19" s="9">
        <v>15000</v>
      </c>
      <c r="E19">
        <f t="shared" si="0"/>
        <v>44000</v>
      </c>
    </row>
    <row r="20" spans="1:5">
      <c r="A20" s="5" t="s">
        <v>21</v>
      </c>
      <c r="C20" s="6">
        <v>900</v>
      </c>
      <c r="D20" s="7">
        <v>15000</v>
      </c>
      <c r="E20">
        <f t="shared" si="0"/>
        <v>15900</v>
      </c>
    </row>
    <row r="21" spans="1:5">
      <c r="A21" s="5" t="s">
        <v>22</v>
      </c>
      <c r="C21" s="8">
        <v>15000</v>
      </c>
      <c r="D21" s="9">
        <v>32800</v>
      </c>
      <c r="E21">
        <f t="shared" si="0"/>
        <v>47800</v>
      </c>
    </row>
    <row r="22" spans="1:5">
      <c r="A22" s="5" t="s">
        <v>23</v>
      </c>
      <c r="C22" s="8">
        <v>15000</v>
      </c>
      <c r="D22" s="9">
        <v>1900</v>
      </c>
      <c r="E22">
        <f t="shared" si="0"/>
        <v>16900</v>
      </c>
    </row>
    <row r="23" spans="1:5">
      <c r="A23" s="5" t="s">
        <v>24</v>
      </c>
      <c r="C23" s="8">
        <v>800</v>
      </c>
      <c r="D23" s="9">
        <v>30000</v>
      </c>
      <c r="E23">
        <f t="shared" si="0"/>
        <v>30800</v>
      </c>
    </row>
    <row r="24" spans="1:5">
      <c r="A24" s="5" t="s">
        <v>25</v>
      </c>
      <c r="C24" s="8">
        <v>4000</v>
      </c>
      <c r="D24" s="9">
        <v>29100</v>
      </c>
      <c r="E24">
        <f t="shared" si="0"/>
        <v>33100</v>
      </c>
    </row>
    <row r="25" spans="1:5">
      <c r="A25" s="5" t="s">
        <v>26</v>
      </c>
      <c r="C25" s="8">
        <v>4000</v>
      </c>
      <c r="D25" s="9">
        <v>33200</v>
      </c>
      <c r="E25">
        <f t="shared" si="0"/>
        <v>37200</v>
      </c>
    </row>
    <row r="26" spans="1:5">
      <c r="A26" s="5" t="s">
        <v>27</v>
      </c>
      <c r="C26" s="8">
        <v>5000</v>
      </c>
      <c r="D26" s="9">
        <v>33200</v>
      </c>
      <c r="E26">
        <f t="shared" si="0"/>
        <v>38200</v>
      </c>
    </row>
    <row r="27" spans="1:5">
      <c r="A27" s="5" t="s">
        <v>28</v>
      </c>
      <c r="C27" s="8">
        <v>5000</v>
      </c>
      <c r="D27" s="9">
        <v>29800</v>
      </c>
      <c r="E27">
        <f t="shared" si="0"/>
        <v>34800</v>
      </c>
    </row>
    <row r="28" spans="1:5">
      <c r="A28" s="5" t="s">
        <v>29</v>
      </c>
      <c r="C28" s="8">
        <v>5000</v>
      </c>
      <c r="D28" s="9">
        <v>30000</v>
      </c>
      <c r="E28">
        <f t="shared" si="0"/>
        <v>35000</v>
      </c>
    </row>
    <row r="29" spans="1:5">
      <c r="A29" s="5" t="s">
        <v>30</v>
      </c>
      <c r="C29" s="8">
        <v>5000</v>
      </c>
      <c r="D29" s="9">
        <v>2000</v>
      </c>
      <c r="E29">
        <f t="shared" si="0"/>
        <v>7000</v>
      </c>
    </row>
    <row r="31" spans="3:6">
      <c r="C31">
        <f>SUM(C2:C29)</f>
        <v>297750</v>
      </c>
      <c r="D31">
        <f>SUM(D2:D29)</f>
        <v>552152</v>
      </c>
      <c r="E31">
        <f>74386025177/C31</f>
        <v>249827.120661629</v>
      </c>
      <c r="F31">
        <f>16623507415/D31</f>
        <v>30106.7593977745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23" workbookViewId="0">
      <selection activeCell="A1" sqref="A1"/>
    </sheetView>
  </sheetViews>
  <sheetFormatPr defaultColWidth="8.8" defaultRowHeight="15.75" outlineLevelCol="1"/>
  <sheetData>
    <row r="1" spans="1:2">
      <c r="A1" t="s">
        <v>31</v>
      </c>
      <c r="B1" t="s">
        <v>32</v>
      </c>
    </row>
    <row r="2" spans="1:2">
      <c r="A2" s="5" t="s">
        <v>3</v>
      </c>
      <c r="B2">
        <v>31800</v>
      </c>
    </row>
    <row r="3" spans="1:2">
      <c r="A3" s="5" t="s">
        <v>4</v>
      </c>
      <c r="B3">
        <v>39800</v>
      </c>
    </row>
    <row r="4" spans="1:2">
      <c r="A4" s="5" t="s">
        <v>5</v>
      </c>
      <c r="B4">
        <v>28900</v>
      </c>
    </row>
    <row r="5" spans="1:2">
      <c r="A5" s="5" t="s">
        <v>6</v>
      </c>
      <c r="B5">
        <v>29870</v>
      </c>
    </row>
    <row r="6" spans="1:2">
      <c r="A6" s="5" t="s">
        <v>7</v>
      </c>
      <c r="B6">
        <v>29100</v>
      </c>
    </row>
    <row r="7" spans="1:2">
      <c r="A7" s="5" t="s">
        <v>8</v>
      </c>
      <c r="B7">
        <v>22000</v>
      </c>
    </row>
    <row r="8" spans="1:2">
      <c r="A8" s="5" t="s">
        <v>9</v>
      </c>
      <c r="B8">
        <v>30500</v>
      </c>
    </row>
    <row r="9" spans="1:2">
      <c r="A9" s="5" t="s">
        <v>10</v>
      </c>
      <c r="B9">
        <v>29400</v>
      </c>
    </row>
    <row r="10" spans="1:2">
      <c r="A10" s="5" t="s">
        <v>11</v>
      </c>
      <c r="B10">
        <v>41002</v>
      </c>
    </row>
    <row r="11" spans="1:2">
      <c r="A11" s="5" t="s">
        <v>12</v>
      </c>
      <c r="B11">
        <v>39800</v>
      </c>
    </row>
    <row r="12" spans="1:2">
      <c r="A12" s="5" t="s">
        <v>13</v>
      </c>
      <c r="B12">
        <v>19780</v>
      </c>
    </row>
    <row r="13" spans="1:2">
      <c r="A13" s="5" t="s">
        <v>14</v>
      </c>
      <c r="B13">
        <v>21000</v>
      </c>
    </row>
    <row r="14" spans="1:2">
      <c r="A14" s="5" t="s">
        <v>15</v>
      </c>
      <c r="B14">
        <v>44000</v>
      </c>
    </row>
    <row r="15" spans="1:2">
      <c r="A15" s="5" t="s">
        <v>16</v>
      </c>
      <c r="B15">
        <v>24000</v>
      </c>
    </row>
    <row r="16" spans="1:2">
      <c r="A16" s="5" t="s">
        <v>17</v>
      </c>
      <c r="B16">
        <v>27890</v>
      </c>
    </row>
    <row r="17" spans="1:2">
      <c r="A17" s="5" t="s">
        <v>18</v>
      </c>
      <c r="B17">
        <v>20200</v>
      </c>
    </row>
    <row r="18" spans="1:2">
      <c r="A18" s="5" t="s">
        <v>19</v>
      </c>
      <c r="B18">
        <v>30160</v>
      </c>
    </row>
    <row r="19" spans="1:2">
      <c r="A19" s="5" t="s">
        <v>20</v>
      </c>
      <c r="B19">
        <v>44000</v>
      </c>
    </row>
    <row r="20" spans="1:2">
      <c r="A20" s="5" t="s">
        <v>21</v>
      </c>
      <c r="B20">
        <v>15900</v>
      </c>
    </row>
    <row r="21" spans="1:2">
      <c r="A21" s="5" t="s">
        <v>22</v>
      </c>
      <c r="B21">
        <v>47800</v>
      </c>
    </row>
    <row r="22" spans="1:2">
      <c r="A22" s="5" t="s">
        <v>23</v>
      </c>
      <c r="B22">
        <v>16900</v>
      </c>
    </row>
    <row r="23" spans="1:2">
      <c r="A23" s="5" t="s">
        <v>24</v>
      </c>
      <c r="B23">
        <v>30800</v>
      </c>
    </row>
    <row r="24" spans="1:2">
      <c r="A24" s="5" t="s">
        <v>25</v>
      </c>
      <c r="B24">
        <v>33100</v>
      </c>
    </row>
    <row r="25" spans="1:2">
      <c r="A25" s="5" t="s">
        <v>26</v>
      </c>
      <c r="B25">
        <v>37200</v>
      </c>
    </row>
    <row r="26" spans="1:2">
      <c r="A26" s="5" t="s">
        <v>27</v>
      </c>
      <c r="B26">
        <v>38200</v>
      </c>
    </row>
    <row r="27" spans="1:2">
      <c r="A27" s="5" t="s">
        <v>28</v>
      </c>
      <c r="B27">
        <v>34800</v>
      </c>
    </row>
    <row r="28" spans="1:2">
      <c r="A28" s="5" t="s">
        <v>29</v>
      </c>
      <c r="B28">
        <v>35000</v>
      </c>
    </row>
    <row r="29" spans="1:2">
      <c r="A29" s="5" t="s">
        <v>30</v>
      </c>
      <c r="B29">
        <v>7000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C3" sqref="C3"/>
    </sheetView>
  </sheetViews>
  <sheetFormatPr defaultColWidth="8.8" defaultRowHeight="15.75" outlineLevelRow="2"/>
  <cols>
    <col min="2" max="2" width="12.6" customWidth="1"/>
    <col min="3" max="29" width="12.5"/>
  </cols>
  <sheetData>
    <row r="1" spans="2:29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</row>
    <row r="2" spans="1:29">
      <c r="A2" t="s">
        <v>33</v>
      </c>
      <c r="B2">
        <v>249827.120661629</v>
      </c>
      <c r="C2">
        <v>249828.120661629</v>
      </c>
      <c r="D2">
        <v>249829.120661629</v>
      </c>
      <c r="E2">
        <v>249830.120661629</v>
      </c>
      <c r="F2">
        <v>249831.120661629</v>
      </c>
      <c r="G2">
        <v>249832.120661629</v>
      </c>
      <c r="H2">
        <v>249833.120661629</v>
      </c>
      <c r="I2">
        <v>249834.120661629</v>
      </c>
      <c r="J2">
        <v>249835.120661629</v>
      </c>
      <c r="K2">
        <v>249836.120661629</v>
      </c>
      <c r="L2">
        <v>249837.120661629</v>
      </c>
      <c r="M2">
        <v>249838.120661629</v>
      </c>
      <c r="N2">
        <v>249839.120661629</v>
      </c>
      <c r="O2">
        <v>249840.120661629</v>
      </c>
      <c r="P2">
        <v>249841.120661629</v>
      </c>
      <c r="Q2">
        <v>249842.120661629</v>
      </c>
      <c r="R2">
        <v>249843.120661629</v>
      </c>
      <c r="S2">
        <v>249844.120661629</v>
      </c>
      <c r="T2">
        <v>249845.120661629</v>
      </c>
      <c r="U2">
        <v>249846.120661629</v>
      </c>
      <c r="V2">
        <v>249847.120661629</v>
      </c>
      <c r="W2">
        <v>249848.120661629</v>
      </c>
      <c r="X2">
        <v>249849.120661629</v>
      </c>
      <c r="Y2">
        <v>249850.120661629</v>
      </c>
      <c r="Z2">
        <v>249851.120661629</v>
      </c>
      <c r="AA2">
        <v>249852.120661629</v>
      </c>
      <c r="AB2">
        <v>249853.120661629</v>
      </c>
      <c r="AC2">
        <v>249854.120661629</v>
      </c>
    </row>
    <row r="3" spans="1:29">
      <c r="A3" t="s">
        <v>34</v>
      </c>
      <c r="B3">
        <v>30106.7593977745</v>
      </c>
      <c r="C3">
        <v>30107.7593977745</v>
      </c>
      <c r="D3">
        <v>30108.7593977745</v>
      </c>
      <c r="E3">
        <v>30109.7593977745</v>
      </c>
      <c r="F3">
        <v>30110.7593977745</v>
      </c>
      <c r="G3">
        <v>30111.7593977745</v>
      </c>
      <c r="H3">
        <v>30112.7593977745</v>
      </c>
      <c r="I3">
        <v>30113.7593977745</v>
      </c>
      <c r="J3">
        <v>30114.7593977745</v>
      </c>
      <c r="K3">
        <v>30115.7593977745</v>
      </c>
      <c r="L3">
        <v>30116.7593977745</v>
      </c>
      <c r="M3">
        <v>30117.7593977745</v>
      </c>
      <c r="N3">
        <v>30118.7593977745</v>
      </c>
      <c r="O3">
        <v>30119.7593977745</v>
      </c>
      <c r="P3">
        <v>30120.7593977745</v>
      </c>
      <c r="Q3">
        <v>30121.7593977745</v>
      </c>
      <c r="R3">
        <v>30122.7593977745</v>
      </c>
      <c r="S3">
        <v>30123.7593977745</v>
      </c>
      <c r="T3">
        <v>30124.7593977745</v>
      </c>
      <c r="U3">
        <v>30125.7593977745</v>
      </c>
      <c r="V3">
        <v>30126.7593977745</v>
      </c>
      <c r="W3">
        <v>30127.7593977745</v>
      </c>
      <c r="X3">
        <v>30128.7593977745</v>
      </c>
      <c r="Y3">
        <v>30129.7593977745</v>
      </c>
      <c r="Z3">
        <v>30130.7593977745</v>
      </c>
      <c r="AA3">
        <v>30131.7593977745</v>
      </c>
      <c r="AB3">
        <v>30132.7593977745</v>
      </c>
      <c r="AC3">
        <v>30133.7593977745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7" sqref="C7"/>
    </sheetView>
  </sheetViews>
  <sheetFormatPr defaultColWidth="8.8" defaultRowHeight="15.75" outlineLevelRow="4" outlineLevelCol="1"/>
  <sheetData>
    <row r="1" spans="1:2">
      <c r="A1" s="5" t="s">
        <v>35</v>
      </c>
      <c r="B1" s="5" t="s">
        <v>36</v>
      </c>
    </row>
    <row r="2" spans="1:2">
      <c r="A2" s="5" t="s">
        <v>37</v>
      </c>
      <c r="B2" s="5">
        <v>590000</v>
      </c>
    </row>
    <row r="3" spans="1:2">
      <c r="A3" s="5" t="s">
        <v>38</v>
      </c>
      <c r="B3" s="5">
        <v>590000</v>
      </c>
    </row>
    <row r="4" spans="1:2">
      <c r="A4" s="5" t="s">
        <v>39</v>
      </c>
      <c r="B4" s="5">
        <v>2300000</v>
      </c>
    </row>
    <row r="5" spans="1:2">
      <c r="A5" s="5" t="s">
        <v>40</v>
      </c>
      <c r="B5" s="5">
        <v>2500000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6" sqref="B6"/>
    </sheetView>
  </sheetViews>
  <sheetFormatPr defaultColWidth="8.8" defaultRowHeight="15.75" outlineLevelRow="2" outlineLevelCol="1"/>
  <sheetData>
    <row r="1" spans="1:2">
      <c r="A1" s="5" t="s">
        <v>41</v>
      </c>
      <c r="B1" s="5" t="s">
        <v>36</v>
      </c>
    </row>
    <row r="2" spans="1:2">
      <c r="A2" s="5" t="s">
        <v>33</v>
      </c>
      <c r="B2" s="5">
        <v>2500000</v>
      </c>
    </row>
    <row r="3" spans="1:2">
      <c r="A3" s="5" t="s">
        <v>42</v>
      </c>
      <c r="B3" s="5">
        <v>600000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3" sqref="C3"/>
    </sheetView>
  </sheetViews>
  <sheetFormatPr defaultColWidth="8.8" defaultRowHeight="15.75" outlineLevelRow="4" outlineLevelCol="2"/>
  <sheetData>
    <row r="1" spans="1:3">
      <c r="A1" s="1"/>
      <c r="B1" t="s">
        <v>33</v>
      </c>
      <c r="C1" t="s">
        <v>34</v>
      </c>
    </row>
    <row r="2" spans="1:3">
      <c r="A2" s="1" t="s">
        <v>37</v>
      </c>
      <c r="B2" s="1">
        <v>11101.3956820904</v>
      </c>
      <c r="C2" s="1">
        <v>11101.3956820904</v>
      </c>
    </row>
    <row r="3" spans="1:3">
      <c r="A3" s="1" t="s">
        <v>38</v>
      </c>
      <c r="B3" s="1">
        <v>11101.3956820904</v>
      </c>
      <c r="C3" s="1">
        <v>11101.3956820904</v>
      </c>
    </row>
    <row r="4" spans="1:3">
      <c r="A4" s="1" t="s">
        <v>39</v>
      </c>
      <c r="B4" s="1">
        <v>11101.3956820904</v>
      </c>
      <c r="C4" s="1">
        <v>11101.3956820904</v>
      </c>
    </row>
    <row r="5" spans="1:3">
      <c r="A5" s="1" t="s">
        <v>40</v>
      </c>
      <c r="B5" s="1">
        <v>11101.3956820904</v>
      </c>
      <c r="C5" s="1">
        <v>11101.3956820904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H3" sqref="H3"/>
    </sheetView>
  </sheetViews>
  <sheetFormatPr defaultColWidth="8.8" defaultRowHeight="15.75" outlineLevelCol="7"/>
  <cols>
    <col min="2" max="3" width="12.5"/>
    <col min="5" max="6" width="12.5"/>
    <col min="7" max="7" width="14.2"/>
    <col min="8" max="8" width="14.5" customWidth="1"/>
    <col min="9" max="9" width="10.3"/>
  </cols>
  <sheetData>
    <row r="1" spans="1:3">
      <c r="A1" s="1"/>
      <c r="B1" t="s">
        <v>33</v>
      </c>
      <c r="C1" t="s">
        <v>34</v>
      </c>
    </row>
    <row r="2" spans="1:8">
      <c r="A2" s="1" t="s">
        <v>37</v>
      </c>
      <c r="B2" s="1">
        <v>69553</v>
      </c>
      <c r="C2" s="1">
        <v>15544</v>
      </c>
      <c r="F2">
        <f>G2/(B2+C2)</f>
        <v>110874.630045713</v>
      </c>
      <c r="G2" s="3">
        <v>9435098393</v>
      </c>
      <c r="H2">
        <f>G2/D7</f>
        <v>11101.3956820904</v>
      </c>
    </row>
    <row r="3" spans="1:8">
      <c r="A3" s="1" t="s">
        <v>38</v>
      </c>
      <c r="B3" s="1">
        <v>73784</v>
      </c>
      <c r="C3" s="1">
        <v>16489</v>
      </c>
      <c r="F3">
        <f>G3/(B3+C3)</f>
        <v>110875.116934189</v>
      </c>
      <c r="G3" s="4">
        <v>10009029431</v>
      </c>
      <c r="H3">
        <f>G3/D7</f>
        <v>11776.6865250347</v>
      </c>
    </row>
    <row r="4" spans="1:8">
      <c r="A4" s="1" t="s">
        <v>39</v>
      </c>
      <c r="B4" s="1">
        <v>257802</v>
      </c>
      <c r="C4" s="1">
        <v>57613</v>
      </c>
      <c r="F4">
        <f>G4/(B4+C4)</f>
        <v>110874.943598117</v>
      </c>
      <c r="G4" s="4">
        <v>34971620335</v>
      </c>
      <c r="H4">
        <f>G4/D7</f>
        <v>41147.8268494485</v>
      </c>
    </row>
    <row r="5" spans="1:8">
      <c r="A5" s="1" t="s">
        <v>40</v>
      </c>
      <c r="B5" s="1">
        <v>293522</v>
      </c>
      <c r="C5" s="1">
        <v>65595</v>
      </c>
      <c r="F5">
        <f>G5/(B5+C5)</f>
        <v>110875.030015287</v>
      </c>
      <c r="G5" s="4">
        <v>39817108154</v>
      </c>
      <c r="H5">
        <f>G5/D7</f>
        <v>46849.0580725778</v>
      </c>
    </row>
    <row r="6" spans="1:1">
      <c r="A6" s="1"/>
    </row>
    <row r="7" spans="1:5">
      <c r="A7" s="1"/>
      <c r="B7">
        <f>SUM(B2:B5)</f>
        <v>694661</v>
      </c>
      <c r="C7">
        <f>SUM(C2:C5)</f>
        <v>155241</v>
      </c>
      <c r="D7">
        <f>SUM(B7:C7)</f>
        <v>849902</v>
      </c>
      <c r="E7">
        <f>9435098393/D7</f>
        <v>11101.3956820904</v>
      </c>
    </row>
    <row r="8" spans="1:7">
      <c r="A8" s="1"/>
      <c r="F8">
        <f>B2/(B2+C2)</f>
        <v>0.81733786149923</v>
      </c>
      <c r="G8">
        <f>C2/(B2+C2)</f>
        <v>0.18266213850077</v>
      </c>
    </row>
    <row r="9" spans="1:7">
      <c r="A9" s="2"/>
      <c r="F9">
        <f>B3/(B3+C3)</f>
        <v>0.817342948611434</v>
      </c>
      <c r="G9">
        <f>C3/(B3+C3)</f>
        <v>0.182657051388566</v>
      </c>
    </row>
    <row r="10" spans="1:7">
      <c r="A10" s="2"/>
      <c r="F10">
        <f>B4/(B4+C4)</f>
        <v>0.817342231663047</v>
      </c>
      <c r="G10">
        <f>C4/(B4+C4)</f>
        <v>0.182657768336953</v>
      </c>
    </row>
    <row r="11" spans="6:7">
      <c r="F11">
        <f>B5/(B5+C5)</f>
        <v>0.817343651233442</v>
      </c>
      <c r="G11">
        <f>C5/(B5+C5)</f>
        <v>0.182656348766558</v>
      </c>
    </row>
    <row r="15" spans="2:6">
      <c r="B15">
        <f>B2/(B2+C2)</f>
        <v>0.81733786149923</v>
      </c>
      <c r="C15">
        <f>C2/(B2+C2)</f>
        <v>0.18266213850077</v>
      </c>
      <c r="E15">
        <f>B15*F2</f>
        <v>90622.033016081</v>
      </c>
      <c r="F15">
        <f>C15*F2</f>
        <v>20252.5970296315</v>
      </c>
    </row>
    <row r="16" spans="2:3">
      <c r="B16">
        <f>B3/(B3+C3)</f>
        <v>0.817342948611434</v>
      </c>
      <c r="C16">
        <f>C3/(B3+C3)</f>
        <v>0.182657051388566</v>
      </c>
    </row>
    <row r="17" spans="2:3">
      <c r="B17">
        <f>B4/(B4+C4)</f>
        <v>0.817342231663047</v>
      </c>
      <c r="C17">
        <f>C4/(B4+C4)</f>
        <v>0.182657768336953</v>
      </c>
    </row>
    <row r="18" spans="2:3">
      <c r="B18">
        <f>B5/(B5+C5)</f>
        <v>0.817343651233442</v>
      </c>
      <c r="C18">
        <f>C5/(B5+C5)</f>
        <v>0.182656348766558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2" sqref="C2"/>
    </sheetView>
  </sheetViews>
  <sheetFormatPr defaultColWidth="8.8" defaultRowHeight="15.75" outlineLevelRow="1" outlineLevelCol="3"/>
  <cols>
    <col min="2" max="3" width="12.5"/>
    <col min="4" max="4" width="14.2" customWidth="1"/>
    <col min="7" max="7" width="12.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>
        <v>5980000</v>
      </c>
      <c r="B2">
        <v>14000</v>
      </c>
      <c r="C2">
        <f>97162134888/A2</f>
        <v>16247.8486434783</v>
      </c>
      <c r="D2">
        <f>SUM(B2:C2)</f>
        <v>30247.8486434783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2" sqref="B2"/>
    </sheetView>
  </sheetViews>
  <sheetFormatPr defaultColWidth="8.8" defaultRowHeight="15.75" outlineLevelRow="4" outlineLevelCol="2"/>
  <sheetData>
    <row r="1" spans="1:3">
      <c r="A1" s="1"/>
      <c r="B1" t="s">
        <v>33</v>
      </c>
      <c r="C1" t="s">
        <v>34</v>
      </c>
    </row>
    <row r="2" spans="1:3">
      <c r="A2" s="1" t="s">
        <v>37</v>
      </c>
      <c r="B2" s="1">
        <v>110874.630045713</v>
      </c>
      <c r="C2" s="1">
        <v>110874.630045713</v>
      </c>
    </row>
    <row r="3" spans="1:3">
      <c r="A3" s="1" t="s">
        <v>38</v>
      </c>
      <c r="B3" s="1">
        <v>110875.116934189</v>
      </c>
      <c r="C3" s="1">
        <v>110875.116934189</v>
      </c>
    </row>
    <row r="4" spans="1:3">
      <c r="A4" s="1" t="s">
        <v>39</v>
      </c>
      <c r="B4" s="1">
        <v>110874.943598117</v>
      </c>
      <c r="C4" s="1">
        <v>110874.943598117</v>
      </c>
    </row>
    <row r="5" spans="1:3">
      <c r="A5" s="1" t="s">
        <v>40</v>
      </c>
      <c r="B5" s="1">
        <v>110875.030015287</v>
      </c>
      <c r="C5" s="1">
        <v>110875.030015287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permintaan</vt:lpstr>
      <vt:lpstr>pengantongan ke distributor</vt:lpstr>
      <vt:lpstr>kapasitas pabrik</vt:lpstr>
      <vt:lpstr>kapasitas pengantongan</vt:lpstr>
      <vt:lpstr>pabrik ke pengantongan</vt:lpstr>
      <vt:lpstr>Sheet7</vt:lpstr>
      <vt:lpstr>pemasok</vt:lpstr>
      <vt:lpstr>pabrik ke pengantongan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</dc:creator>
  <cp:lastModifiedBy>rudi</cp:lastModifiedBy>
  <dcterms:created xsi:type="dcterms:W3CDTF">2019-12-27T21:00:00Z</dcterms:created>
  <dcterms:modified xsi:type="dcterms:W3CDTF">2020-03-16T09:58:47Z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