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1476b8b1caf179/Documents/boulot/CHEFFERIE DE PROJET/EXCEL/chantier après réception kit payant/fichiers à optimiser/"/>
    </mc:Choice>
  </mc:AlternateContent>
  <xr:revisionPtr revIDLastSave="7" documentId="13_ncr:1_{2333AF97-0659-4886-88E2-89F96CE2D3AF}" xr6:coauthVersionLast="47" xr6:coauthVersionMax="47" xr10:uidLastSave="{6021472D-60AB-4EE2-AB67-6406C8466C88}"/>
  <bookViews>
    <workbookView xWindow="28680" yWindow="-120" windowWidth="29040" windowHeight="16440" xr2:uid="{516B5B0C-1A8D-4B98-A0B8-68BDB20D4F6B}"/>
  </bookViews>
  <sheets>
    <sheet name="Gantt" sheetId="1" r:id="rId1"/>
    <sheet name="Readme" sheetId="2" r:id="rId2"/>
  </sheets>
  <definedNames>
    <definedName name="d_id" localSheetId="0">Gantt!$G1</definedName>
    <definedName name="date" localSheetId="0">Gantt!A$6</definedName>
    <definedName name="duration" localSheetId="0">Gantt!$F1</definedName>
    <definedName name="end_date" localSheetId="0">Gantt!$I1</definedName>
    <definedName name="id" localSheetId="0">Gantt!$B1</definedName>
    <definedName name="ind_start_date" localSheetId="0">Gantt!$E1</definedName>
    <definedName name="next_date" localSheetId="0">Gantt!B$6</definedName>
    <definedName name="percent" localSheetId="0">Gantt!$K1</definedName>
    <definedName name="prev_id" localSheetId="0">Gantt!A$7:A1048576</definedName>
    <definedName name="project_start_date" localSheetId="0">Gantt!$R$3</definedName>
    <definedName name="start_date" localSheetId="0">Gantt!$H1</definedName>
    <definedName name="type" localSheetId="0">Gantt!$C1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5" i="1" l="1"/>
  <c r="G18" i="1"/>
  <c r="H11" i="1"/>
  <c r="I11" i="1" s="1"/>
  <c r="H16" i="1" l="1"/>
  <c r="H17" i="1"/>
  <c r="H19" i="1"/>
  <c r="H20" i="1"/>
  <c r="H22" i="1"/>
  <c r="H23" i="1"/>
  <c r="H24" i="1"/>
  <c r="H25" i="1"/>
  <c r="H26" i="1"/>
  <c r="H27" i="1"/>
  <c r="H29" i="1"/>
  <c r="H30" i="1"/>
  <c r="H31" i="1"/>
  <c r="H33" i="1"/>
  <c r="H34" i="1"/>
  <c r="H35" i="1"/>
  <c r="H36" i="1"/>
  <c r="H13" i="1"/>
  <c r="H14" i="1"/>
  <c r="E21" i="1" l="1"/>
  <c r="H21" i="1" s="1"/>
  <c r="I13" i="1"/>
  <c r="I17" i="1"/>
  <c r="I20" i="1"/>
  <c r="I24" i="1"/>
  <c r="I25" i="1"/>
  <c r="I29" i="1"/>
  <c r="I33" i="1"/>
  <c r="B9" i="1"/>
  <c r="I14" i="1"/>
  <c r="I16" i="1"/>
  <c r="I19" i="1"/>
  <c r="I22" i="1"/>
  <c r="I23" i="1"/>
  <c r="I26" i="1"/>
  <c r="I27" i="1"/>
  <c r="I30" i="1"/>
  <c r="I31" i="1"/>
  <c r="H32" i="1" s="1"/>
  <c r="E28" i="1" s="1"/>
  <c r="H28" i="1" s="1"/>
  <c r="I34" i="1"/>
  <c r="I35" i="1"/>
  <c r="I36" i="1"/>
  <c r="B10" i="1" l="1"/>
  <c r="B11" i="1" s="1"/>
  <c r="I32" i="1"/>
  <c r="F28" i="1" s="1"/>
  <c r="F21" i="1"/>
  <c r="G12" i="1" l="1"/>
  <c r="H12" i="1" s="1"/>
  <c r="E10" i="1" s="1"/>
  <c r="H10" i="1" s="1"/>
  <c r="B12" i="1"/>
  <c r="B13" i="1" s="1"/>
  <c r="B14" i="1" s="1"/>
  <c r="G15" i="1" s="1"/>
  <c r="I12" i="1" l="1"/>
  <c r="F10" i="1" s="1"/>
  <c r="I10" i="1" s="1"/>
  <c r="H15" i="1"/>
  <c r="I15" i="1" s="1"/>
  <c r="B15" i="1"/>
  <c r="B16" i="1" s="1"/>
  <c r="B17" i="1" s="1"/>
  <c r="H18" i="1" l="1"/>
  <c r="B18" i="1"/>
  <c r="B19" i="1" s="1"/>
  <c r="L6" i="1"/>
  <c r="L5" i="1" s="1"/>
  <c r="I18" i="1" l="1"/>
  <c r="E9" i="1"/>
  <c r="B20" i="1"/>
  <c r="B21" i="1" s="1"/>
  <c r="L7" i="1"/>
  <c r="B22" i="1" l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M6" i="1"/>
  <c r="B35" i="1" l="1"/>
  <c r="B36" i="1" s="1"/>
  <c r="M7" i="1"/>
  <c r="N6" i="1"/>
  <c r="O6" i="1" l="1"/>
  <c r="N7" i="1"/>
  <c r="P6" i="1" l="1"/>
  <c r="O7" i="1"/>
  <c r="Q6" i="1" l="1"/>
  <c r="P7" i="1"/>
  <c r="R6" i="1" l="1"/>
  <c r="Q7" i="1"/>
  <c r="S6" i="1" l="1"/>
  <c r="R7" i="1"/>
  <c r="T6" i="1" l="1"/>
  <c r="S7" i="1"/>
  <c r="U6" i="1" l="1"/>
  <c r="T7" i="1"/>
  <c r="V6" i="1" l="1"/>
  <c r="V5" i="1" s="1"/>
  <c r="U7" i="1"/>
  <c r="W6" i="1" l="1"/>
  <c r="V7" i="1"/>
  <c r="X6" i="1" l="1"/>
  <c r="W7" i="1"/>
  <c r="Y6" i="1" l="1"/>
  <c r="X7" i="1"/>
  <c r="Z6" i="1" l="1"/>
  <c r="Y7" i="1"/>
  <c r="AA6" i="1" l="1"/>
  <c r="AA5" i="1" s="1"/>
  <c r="Z7" i="1"/>
  <c r="AB6" i="1" l="1"/>
  <c r="AA7" i="1"/>
  <c r="AC6" i="1" l="1"/>
  <c r="AB7" i="1"/>
  <c r="AD6" i="1" l="1"/>
  <c r="AC7" i="1"/>
  <c r="AE6" i="1" l="1"/>
  <c r="AD7" i="1"/>
  <c r="AF6" i="1" l="1"/>
  <c r="AF5" i="1" s="1"/>
  <c r="AE7" i="1"/>
  <c r="AG6" i="1" l="1"/>
  <c r="AF7" i="1"/>
  <c r="AH6" i="1" l="1"/>
  <c r="AG7" i="1"/>
  <c r="AI6" i="1" l="1"/>
  <c r="AH7" i="1"/>
  <c r="AJ6" i="1" l="1"/>
  <c r="AI7" i="1"/>
  <c r="AK6" i="1" l="1"/>
  <c r="AK5" i="1" s="1"/>
  <c r="AJ7" i="1"/>
  <c r="AL6" i="1" l="1"/>
  <c r="AK7" i="1"/>
  <c r="AM6" i="1" l="1"/>
  <c r="AL7" i="1"/>
  <c r="AN6" i="1" l="1"/>
  <c r="AM7" i="1"/>
  <c r="AO6" i="1" l="1"/>
  <c r="AN7" i="1"/>
  <c r="AP6" i="1" l="1"/>
  <c r="AP5" i="1" s="1"/>
  <c r="AO7" i="1"/>
  <c r="AQ6" i="1" l="1"/>
  <c r="AP7" i="1"/>
  <c r="AR6" i="1" l="1"/>
  <c r="AQ7" i="1"/>
  <c r="AS6" i="1" l="1"/>
  <c r="AR7" i="1"/>
  <c r="AT6" i="1" l="1"/>
  <c r="AS7" i="1"/>
  <c r="AU6" i="1" l="1"/>
  <c r="AU5" i="1" s="1"/>
  <c r="AT7" i="1"/>
  <c r="AV6" i="1" l="1"/>
  <c r="AU7" i="1"/>
  <c r="AW6" i="1" l="1"/>
  <c r="AV7" i="1"/>
  <c r="AX6" i="1" l="1"/>
  <c r="AW7" i="1"/>
  <c r="AY6" i="1" l="1"/>
  <c r="AX7" i="1"/>
  <c r="AZ6" i="1" l="1"/>
  <c r="AZ5" i="1" s="1"/>
  <c r="AY7" i="1"/>
  <c r="AZ7" i="1" l="1"/>
  <c r="BA6" i="1"/>
  <c r="BB6" i="1" l="1"/>
  <c r="BA7" i="1"/>
  <c r="BC6" i="1" l="1"/>
  <c r="BB7" i="1"/>
  <c r="BD6" i="1" l="1"/>
  <c r="BD7" i="1" s="1"/>
  <c r="BC7" i="1"/>
  <c r="I28" i="1" l="1"/>
  <c r="I21" i="1"/>
  <c r="H9" i="1" s="1"/>
  <c r="I9" i="1" l="1"/>
</calcChain>
</file>

<file path=xl/sharedStrings.xml><?xml version="1.0" encoding="utf-8"?>
<sst xmlns="http://schemas.openxmlformats.org/spreadsheetml/2006/main" count="162" uniqueCount="94">
  <si>
    <t>[PROJECT NAME] - Gantt Chart Excel Template with Dependencies</t>
  </si>
  <si>
    <t>Project Manager :</t>
  </si>
  <si>
    <t>[Project Manager]</t>
  </si>
  <si>
    <t>[Company Name]</t>
  </si>
  <si>
    <t>Input column</t>
  </si>
  <si>
    <t>Project start date:</t>
  </si>
  <si>
    <t>Calculated column</t>
  </si>
  <si>
    <t>ID</t>
  </si>
  <si>
    <t>TYPE</t>
  </si>
  <si>
    <t>TASK NAME</t>
  </si>
  <si>
    <t>IND. START DATE</t>
  </si>
  <si>
    <t>WORK DAYS</t>
  </si>
  <si>
    <t>DEPENDENCY</t>
  </si>
  <si>
    <t>START DATE</t>
  </si>
  <si>
    <t>END
DATE</t>
  </si>
  <si>
    <t>TEAM MEMBER</t>
  </si>
  <si>
    <t>%</t>
  </si>
  <si>
    <t>P</t>
  </si>
  <si>
    <t>Phase 1</t>
  </si>
  <si>
    <t>T</t>
  </si>
  <si>
    <t>Task 01</t>
  </si>
  <si>
    <t>Team Member</t>
  </si>
  <si>
    <t>S</t>
  </si>
  <si>
    <t>Subtask 1</t>
  </si>
  <si>
    <t>Subtask 2</t>
  </si>
  <si>
    <t>Task 02</t>
  </si>
  <si>
    <t>Task 03</t>
  </si>
  <si>
    <t>Task 04</t>
  </si>
  <si>
    <t>Task 05</t>
  </si>
  <si>
    <t>Task 06</t>
  </si>
  <si>
    <t>Task 07</t>
  </si>
  <si>
    <t>Task 08</t>
  </si>
  <si>
    <t>Task 09</t>
  </si>
  <si>
    <t>Phase 2</t>
  </si>
  <si>
    <t>Task 10</t>
  </si>
  <si>
    <t>Task 11</t>
  </si>
  <si>
    <t>Task 12</t>
  </si>
  <si>
    <t>Task 13</t>
  </si>
  <si>
    <t>Task 14</t>
  </si>
  <si>
    <t>Task 15</t>
  </si>
  <si>
    <t>Phase 3</t>
  </si>
  <si>
    <t>Task 16</t>
  </si>
  <si>
    <t>Task 17</t>
  </si>
  <si>
    <t>Task 18</t>
  </si>
  <si>
    <t>Task 19</t>
  </si>
  <si>
    <t>Task 20</t>
  </si>
  <si>
    <t>Task 21</t>
  </si>
  <si>
    <t>Task 22</t>
  </si>
  <si>
    <t>Getting started guide</t>
  </si>
  <si>
    <t>•</t>
  </si>
  <si>
    <r>
      <t xml:space="preserve">Enter the </t>
    </r>
    <r>
      <rPr>
        <b/>
        <sz val="11"/>
        <color theme="1"/>
        <rFont val="Verdana"/>
        <family val="2"/>
      </rPr>
      <t>[Project Name]</t>
    </r>
    <r>
      <rPr>
        <sz val="11"/>
        <color theme="1"/>
        <rFont val="Verdana"/>
        <family val="2"/>
      </rPr>
      <t xml:space="preserve">, </t>
    </r>
    <r>
      <rPr>
        <b/>
        <sz val="11"/>
        <color theme="1"/>
        <rFont val="Verdana"/>
        <family val="2"/>
      </rPr>
      <t>[Project Manager]</t>
    </r>
    <r>
      <rPr>
        <sz val="11"/>
        <color theme="1"/>
        <rFont val="Verdana"/>
        <family val="2"/>
      </rPr>
      <t xml:space="preserve">, and </t>
    </r>
    <r>
      <rPr>
        <b/>
        <sz val="11"/>
        <color theme="1"/>
        <rFont val="Verdana"/>
        <family val="2"/>
      </rPr>
      <t>[Company Name]</t>
    </r>
    <r>
      <rPr>
        <sz val="11"/>
        <color theme="1"/>
        <rFont val="Verdana"/>
        <family val="2"/>
      </rPr>
      <t>.</t>
    </r>
  </si>
  <si>
    <r>
      <t xml:space="preserve">Enter the </t>
    </r>
    <r>
      <rPr>
        <b/>
        <sz val="11"/>
        <color theme="1"/>
        <rFont val="Verdana"/>
        <family val="2"/>
      </rPr>
      <t>Project Start Date</t>
    </r>
    <r>
      <rPr>
        <sz val="11"/>
        <color theme="1"/>
        <rFont val="Verdana"/>
        <family val="2"/>
      </rPr>
      <t xml:space="preserve"> (P3). This will automatically update the dates shown in the timeline.</t>
    </r>
  </si>
  <si>
    <r>
      <t xml:space="preserve">Add details of your tasks, such as </t>
    </r>
    <r>
      <rPr>
        <b/>
        <sz val="11"/>
        <color theme="1"/>
        <rFont val="Verdana"/>
        <family val="2"/>
      </rPr>
      <t>TYPE</t>
    </r>
    <r>
      <rPr>
        <sz val="11"/>
        <color theme="1"/>
        <rFont val="Verdana"/>
        <family val="2"/>
      </rPr>
      <t xml:space="preserve">, </t>
    </r>
    <r>
      <rPr>
        <b/>
        <sz val="11"/>
        <color theme="1"/>
        <rFont val="Verdana"/>
        <family val="2"/>
      </rPr>
      <t>TASK NAME</t>
    </r>
    <r>
      <rPr>
        <sz val="11"/>
        <color theme="1"/>
        <rFont val="Verdana"/>
        <family val="2"/>
      </rPr>
      <t xml:space="preserve">, </t>
    </r>
    <r>
      <rPr>
        <b/>
        <sz val="11"/>
        <color theme="1"/>
        <rFont val="Verdana"/>
        <family val="2"/>
      </rPr>
      <t>IND. START DATE</t>
    </r>
    <r>
      <rPr>
        <sz val="11"/>
        <color theme="1"/>
        <rFont val="Verdana"/>
        <family val="2"/>
      </rPr>
      <t xml:space="preserve">, the number of </t>
    </r>
    <r>
      <rPr>
        <b/>
        <sz val="11"/>
        <color theme="1"/>
        <rFont val="Verdana"/>
        <family val="2"/>
      </rPr>
      <t>WORKDAYS</t>
    </r>
    <r>
      <rPr>
        <sz val="11"/>
        <color theme="1"/>
        <rFont val="Verdana"/>
        <family val="2"/>
      </rPr>
      <t xml:space="preserve">, and </t>
    </r>
    <r>
      <rPr>
        <b/>
        <sz val="11"/>
        <color theme="1"/>
        <rFont val="Verdana"/>
        <family val="2"/>
      </rPr>
      <t>TEAM MEMBER.</t>
    </r>
  </si>
  <si>
    <t xml:space="preserve">Note: </t>
  </si>
  <si>
    <t xml:space="preserve">Type can be Phase (P), Task (T), or Subtask (S). </t>
  </si>
  <si>
    <t>The IND. START DATE (independent start date) is the start date without dependency.</t>
  </si>
  <si>
    <t>ID is unique and calculated automatically.</t>
  </si>
  <si>
    <t>START DATE and END DATE are calculated columns. Please do not enter values manually into these columns.</t>
  </si>
  <si>
    <t>The bars are based on START DATE and END DATE.</t>
  </si>
  <si>
    <t>To change the range of dates displayed in the timeline area, just slide the scroll bar.</t>
  </si>
  <si>
    <r>
      <rPr>
        <i/>
        <sz val="11"/>
        <color theme="1"/>
        <rFont val="Verdana"/>
        <family val="2"/>
      </rPr>
      <t>Note</t>
    </r>
    <r>
      <rPr>
        <sz val="11"/>
        <color theme="1"/>
        <rFont val="Verdana"/>
        <family val="2"/>
      </rPr>
      <t xml:space="preserve">: </t>
    </r>
  </si>
  <si>
    <t xml:space="preserve">Do not change the dates in the timeline manually. </t>
  </si>
  <si>
    <t>To add more tasks:</t>
  </si>
  <si>
    <t xml:space="preserve">Step 1: </t>
  </si>
  <si>
    <t>Copy a single row or several rows at once.</t>
  </si>
  <si>
    <t>Step 2:</t>
  </si>
  <si>
    <r>
      <t xml:space="preserve">Select the row after the last task (Row 36), then right-click and select </t>
    </r>
    <r>
      <rPr>
        <b/>
        <sz val="11"/>
        <color theme="1"/>
        <rFont val="Verdana"/>
        <family val="2"/>
      </rPr>
      <t>Paste</t>
    </r>
    <r>
      <rPr>
        <sz val="11"/>
        <color theme="1"/>
        <rFont val="Verdana"/>
        <family val="2"/>
      </rPr>
      <t xml:space="preserve"> or </t>
    </r>
    <r>
      <rPr>
        <b/>
        <sz val="11"/>
        <color theme="1"/>
        <rFont val="Verdana"/>
        <family val="2"/>
      </rPr>
      <t>Insert Copied Cells</t>
    </r>
    <r>
      <rPr>
        <sz val="11"/>
        <color theme="1"/>
        <rFont val="Verdana"/>
        <family val="2"/>
      </rPr>
      <t xml:space="preserve"> (recommended).</t>
    </r>
  </si>
  <si>
    <r>
      <rPr>
        <i/>
        <sz val="11"/>
        <color theme="1"/>
        <rFont val="Verdana"/>
        <family val="2"/>
      </rPr>
      <t>Note</t>
    </r>
    <r>
      <rPr>
        <sz val="11"/>
        <color theme="1"/>
        <rFont val="Verdana"/>
        <family val="2"/>
      </rPr>
      <t xml:space="preserve">: If you want to insert the copied cells between tasks, just select any task's row, then right-click and select </t>
    </r>
    <r>
      <rPr>
        <b/>
        <sz val="11"/>
        <color theme="1"/>
        <rFont val="Verdana"/>
        <family val="2"/>
      </rPr>
      <t>Insert Copied Cells</t>
    </r>
    <r>
      <rPr>
        <sz val="11"/>
        <color theme="1"/>
        <rFont val="Verdana"/>
        <family val="2"/>
      </rPr>
      <t>.</t>
    </r>
  </si>
  <si>
    <t>To add more dates in the timeline:</t>
  </si>
  <si>
    <t>Copy one-week columns (e.g. AZ-BD)</t>
  </si>
  <si>
    <r>
      <t xml:space="preserve">Select the column after the last date (BE), then right click and select </t>
    </r>
    <r>
      <rPr>
        <b/>
        <sz val="11"/>
        <color theme="1"/>
        <rFont val="Verdana"/>
        <family val="2"/>
      </rPr>
      <t>Insert Copied Cells</t>
    </r>
    <r>
      <rPr>
        <sz val="11"/>
        <color theme="1"/>
        <rFont val="Verdana"/>
        <family val="2"/>
      </rPr>
      <t>.</t>
    </r>
  </si>
  <si>
    <t>The calculation for START DATE and END DATE</t>
  </si>
  <si>
    <t>If you enter an IND. START DATE, by default, the START DATE and END DATE are filled in with the same values as the IND. START DATE.</t>
  </si>
  <si>
    <t>Do not enter START DATE and END DATE values manually since both are calculated columns.</t>
  </si>
  <si>
    <t>Once you add the number of workdays, the end date is automatically updated. Weekends are not included in the calculation.</t>
  </si>
  <si>
    <t>How to add Dependency</t>
  </si>
  <si>
    <t>Use dependency if you have an item (task/subtask/phase) that starts only after another item ends.</t>
  </si>
  <si>
    <t>Each item (phase/tasks/subtask) has a unique ID.</t>
  </si>
  <si>
    <t xml:space="preserve">To add the dependency, use a cell reference instead of entering the predecessor's ID manually. </t>
  </si>
  <si>
    <r>
      <t xml:space="preserve">As shown in the Gantt worksheet, suppose you have </t>
    </r>
    <r>
      <rPr>
        <b/>
        <sz val="11"/>
        <color theme="1"/>
        <rFont val="Verdana"/>
        <family val="2"/>
      </rPr>
      <t>Task 04</t>
    </r>
    <r>
      <rPr>
        <sz val="11"/>
        <color theme="1"/>
        <rFont val="Verdana"/>
        <family val="2"/>
      </rPr>
      <t xml:space="preserve"> with ID=7,and it's dependent on </t>
    </r>
    <r>
      <rPr>
        <b/>
        <sz val="11"/>
        <color theme="1"/>
        <rFont val="Verdana"/>
        <family val="2"/>
      </rPr>
      <t>Task 03</t>
    </r>
    <r>
      <rPr>
        <sz val="11"/>
        <color theme="1"/>
        <rFont val="Verdana"/>
        <family val="2"/>
      </rPr>
      <t xml:space="preserve"> with ID=6 (ID=6 is in cell </t>
    </r>
    <r>
      <rPr>
        <b/>
        <sz val="11"/>
        <color theme="1"/>
        <rFont val="Verdana"/>
        <family val="2"/>
      </rPr>
      <t>B14</t>
    </r>
    <r>
      <rPr>
        <sz val="11"/>
        <color theme="1"/>
        <rFont val="Verdana"/>
        <family val="2"/>
      </rPr>
      <t>).</t>
    </r>
  </si>
  <si>
    <r>
      <t>To add the dependency: Enter "</t>
    </r>
    <r>
      <rPr>
        <b/>
        <sz val="11"/>
        <color theme="1"/>
        <rFont val="Verdana"/>
        <family val="2"/>
      </rPr>
      <t>=B14"</t>
    </r>
    <r>
      <rPr>
        <sz val="11"/>
        <color theme="1"/>
        <rFont val="Verdana"/>
        <family val="2"/>
      </rPr>
      <t xml:space="preserve"> in the </t>
    </r>
    <r>
      <rPr>
        <b/>
        <sz val="11"/>
        <color theme="1"/>
        <rFont val="Verdana"/>
        <family val="2"/>
      </rPr>
      <t>DEPENDENCY</t>
    </r>
    <r>
      <rPr>
        <sz val="11"/>
        <color theme="1"/>
        <rFont val="Verdana"/>
        <family val="2"/>
      </rPr>
      <t xml:space="preserve"> column of </t>
    </r>
    <r>
      <rPr>
        <b/>
        <sz val="11"/>
        <color theme="1"/>
        <rFont val="Verdana"/>
        <family val="2"/>
      </rPr>
      <t>Task 04</t>
    </r>
    <r>
      <rPr>
        <sz val="11"/>
        <color theme="1"/>
        <rFont val="Verdana"/>
        <family val="2"/>
      </rPr>
      <t>.</t>
    </r>
  </si>
  <si>
    <r>
      <t>The start date of</t>
    </r>
    <r>
      <rPr>
        <b/>
        <sz val="11"/>
        <color theme="1"/>
        <rFont val="Verdana"/>
        <family val="2"/>
      </rPr>
      <t xml:space="preserve"> Task 04</t>
    </r>
    <r>
      <rPr>
        <sz val="11"/>
        <color theme="1"/>
        <rFont val="Verdana"/>
        <family val="2"/>
      </rPr>
      <t xml:space="preserve"> will be automatically updated based on </t>
    </r>
    <r>
      <rPr>
        <b/>
        <sz val="11"/>
        <color theme="1"/>
        <rFont val="Verdana"/>
        <family val="2"/>
      </rPr>
      <t>Task 03</t>
    </r>
    <r>
      <rPr>
        <sz val="11"/>
        <color theme="1"/>
        <rFont val="Verdana"/>
        <family val="2"/>
      </rPr>
      <t>'s end date.</t>
    </r>
  </si>
  <si>
    <t xml:space="preserve">The calculation for Phases </t>
  </si>
  <si>
    <t>You can enter the start date and number of workdays of a Phase manually.</t>
  </si>
  <si>
    <t>However, if you want to do calculation automatically based on its tasks, use the following formulas:</t>
  </si>
  <si>
    <r>
      <t>=</t>
    </r>
    <r>
      <rPr>
        <b/>
        <sz val="11"/>
        <color rgb="FFC00000"/>
        <rFont val="Verdana"/>
        <family val="2"/>
      </rPr>
      <t>MIN</t>
    </r>
    <r>
      <rPr>
        <sz val="11"/>
        <color rgb="FFC00000"/>
        <rFont val="Verdana"/>
        <family val="2"/>
      </rPr>
      <t>(</t>
    </r>
    <r>
      <rPr>
        <i/>
        <sz val="11"/>
        <color rgb="FFC00000"/>
        <rFont val="Verdana"/>
        <family val="2"/>
      </rPr>
      <t>range_of_its_tasks_start_dates</t>
    </r>
    <r>
      <rPr>
        <sz val="11"/>
        <color rgb="FFC00000"/>
        <rFont val="Verdana"/>
        <family val="2"/>
      </rPr>
      <t>)</t>
    </r>
  </si>
  <si>
    <r>
      <t>=</t>
    </r>
    <r>
      <rPr>
        <b/>
        <sz val="11"/>
        <color rgb="FFC00000"/>
        <rFont val="Verdana"/>
        <family val="2"/>
      </rPr>
      <t>IF</t>
    </r>
    <r>
      <rPr>
        <sz val="11"/>
        <color rgb="FFC00000"/>
        <rFont val="Verdana"/>
        <family val="2"/>
      </rPr>
      <t>(</t>
    </r>
    <r>
      <rPr>
        <b/>
        <sz val="11"/>
        <color rgb="FFC00000"/>
        <rFont val="Verdana"/>
        <family val="2"/>
      </rPr>
      <t>ISBLANK</t>
    </r>
    <r>
      <rPr>
        <sz val="11"/>
        <color rgb="FFC00000"/>
        <rFont val="Verdana"/>
        <family val="2"/>
      </rPr>
      <t>(</t>
    </r>
    <r>
      <rPr>
        <i/>
        <sz val="11"/>
        <color rgb="FFC00000"/>
        <rFont val="Verdana"/>
        <family val="2"/>
      </rPr>
      <t>phase_start_date</t>
    </r>
    <r>
      <rPr>
        <sz val="11"/>
        <color rgb="FFC00000"/>
        <rFont val="Verdana"/>
        <family val="2"/>
      </rPr>
      <t>),"",</t>
    </r>
    <r>
      <rPr>
        <b/>
        <sz val="11"/>
        <color rgb="FFC00000"/>
        <rFont val="Verdana"/>
        <family val="2"/>
      </rPr>
      <t>NETWORKDAYS</t>
    </r>
    <r>
      <rPr>
        <sz val="11"/>
        <color rgb="FFC00000"/>
        <rFont val="Verdana"/>
        <family val="2"/>
      </rPr>
      <t>(</t>
    </r>
    <r>
      <rPr>
        <i/>
        <sz val="11"/>
        <color rgb="FFC00000"/>
        <rFont val="Verdana"/>
        <family val="2"/>
      </rPr>
      <t>phase_start_date</t>
    </r>
    <r>
      <rPr>
        <sz val="11"/>
        <color rgb="FFC00000"/>
        <rFont val="Verdana"/>
        <family val="2"/>
      </rPr>
      <t>,</t>
    </r>
    <r>
      <rPr>
        <b/>
        <sz val="11"/>
        <color rgb="FFC00000"/>
        <rFont val="Verdana"/>
        <family val="2"/>
      </rPr>
      <t>MAX</t>
    </r>
    <r>
      <rPr>
        <sz val="11"/>
        <color rgb="FFC00000"/>
        <rFont val="Verdana"/>
        <family val="2"/>
      </rPr>
      <t>(</t>
    </r>
    <r>
      <rPr>
        <i/>
        <sz val="11"/>
        <color rgb="FFC00000"/>
        <rFont val="Verdana"/>
        <family val="2"/>
      </rPr>
      <t>range_of_its_tasks_end_dates</t>
    </r>
    <r>
      <rPr>
        <sz val="11"/>
        <color rgb="FFC00000"/>
        <rFont val="Verdana"/>
        <family val="2"/>
      </rPr>
      <t>)))</t>
    </r>
  </si>
  <si>
    <t>The calculation for Tasks</t>
  </si>
  <si>
    <t xml:space="preserve">You can enter the start date, the number of workdays, and % completion of a Task manually. </t>
  </si>
  <si>
    <t>However, if you want to do calculation automatically based on its subtasks, use the following formulas:</t>
  </si>
  <si>
    <r>
      <t>=</t>
    </r>
    <r>
      <rPr>
        <b/>
        <sz val="11"/>
        <color rgb="FFC00000"/>
        <rFont val="Verdana"/>
        <family val="2"/>
      </rPr>
      <t>MIN</t>
    </r>
    <r>
      <rPr>
        <sz val="11"/>
        <color rgb="FFC00000"/>
        <rFont val="Verdana"/>
        <family val="2"/>
      </rPr>
      <t>(</t>
    </r>
    <r>
      <rPr>
        <i/>
        <sz val="11"/>
        <color rgb="FFC00000"/>
        <rFont val="Verdana"/>
        <family val="2"/>
      </rPr>
      <t>range_of_its_subtasks_start_dates</t>
    </r>
    <r>
      <rPr>
        <sz val="11"/>
        <color rgb="FFC00000"/>
        <rFont val="Verdana"/>
        <family val="2"/>
      </rPr>
      <t>)</t>
    </r>
  </si>
  <si>
    <t>WORKDAYS</t>
  </si>
  <si>
    <r>
      <t>=</t>
    </r>
    <r>
      <rPr>
        <b/>
        <sz val="11"/>
        <color rgb="FFC00000"/>
        <rFont val="Verdana"/>
        <family val="2"/>
      </rPr>
      <t>IF</t>
    </r>
    <r>
      <rPr>
        <sz val="11"/>
        <color rgb="FFC00000"/>
        <rFont val="Verdana"/>
        <family val="2"/>
      </rPr>
      <t>(</t>
    </r>
    <r>
      <rPr>
        <b/>
        <sz val="11"/>
        <color rgb="FFC00000"/>
        <rFont val="Verdana"/>
        <family val="2"/>
      </rPr>
      <t>ISBLANK</t>
    </r>
    <r>
      <rPr>
        <sz val="11"/>
        <color rgb="FFC00000"/>
        <rFont val="Verdana"/>
        <family val="2"/>
      </rPr>
      <t>(</t>
    </r>
    <r>
      <rPr>
        <i/>
        <sz val="11"/>
        <color rgb="FFC00000"/>
        <rFont val="Verdana"/>
        <family val="2"/>
      </rPr>
      <t>task_start_date</t>
    </r>
    <r>
      <rPr>
        <sz val="11"/>
        <color rgb="FFC00000"/>
        <rFont val="Verdana"/>
        <family val="2"/>
      </rPr>
      <t>),"",</t>
    </r>
    <r>
      <rPr>
        <b/>
        <sz val="11"/>
        <color rgb="FFC00000"/>
        <rFont val="Verdana"/>
        <family val="2"/>
      </rPr>
      <t>NETWORKDAYS</t>
    </r>
    <r>
      <rPr>
        <sz val="11"/>
        <color rgb="FFC00000"/>
        <rFont val="Verdana"/>
        <family val="2"/>
      </rPr>
      <t>(</t>
    </r>
    <r>
      <rPr>
        <i/>
        <sz val="11"/>
        <color rgb="FFC00000"/>
        <rFont val="Verdana"/>
        <family val="2"/>
      </rPr>
      <t>task_start_date</t>
    </r>
    <r>
      <rPr>
        <sz val="11"/>
        <color rgb="FFC00000"/>
        <rFont val="Verdana"/>
        <family val="2"/>
      </rPr>
      <t>,</t>
    </r>
    <r>
      <rPr>
        <b/>
        <sz val="11"/>
        <color rgb="FFC00000"/>
        <rFont val="Verdana"/>
        <family val="2"/>
      </rPr>
      <t>MAX</t>
    </r>
    <r>
      <rPr>
        <sz val="11"/>
        <color rgb="FFC00000"/>
        <rFont val="Verdana"/>
        <family val="2"/>
      </rPr>
      <t>(</t>
    </r>
    <r>
      <rPr>
        <i/>
        <sz val="11"/>
        <color rgb="FFC00000"/>
        <rFont val="Verdana"/>
        <family val="2"/>
      </rPr>
      <t>range_of_its_subtasks_end_dates</t>
    </r>
    <r>
      <rPr>
        <sz val="11"/>
        <color rgb="FFC00000"/>
        <rFont val="Verdana"/>
        <family val="2"/>
      </rPr>
      <t>)))</t>
    </r>
  </si>
  <si>
    <r>
      <t>=</t>
    </r>
    <r>
      <rPr>
        <b/>
        <sz val="11"/>
        <color rgb="FFC00000"/>
        <rFont val="Verdana"/>
        <family val="2"/>
      </rPr>
      <t>SUMPRODUCT</t>
    </r>
    <r>
      <rPr>
        <sz val="11"/>
        <color rgb="FFC00000"/>
        <rFont val="Verdana"/>
        <family val="2"/>
      </rPr>
      <t>(</t>
    </r>
    <r>
      <rPr>
        <i/>
        <sz val="11"/>
        <color rgb="FFC00000"/>
        <rFont val="Verdana"/>
        <family val="2"/>
      </rPr>
      <t>range_of_its_subtasks_workdays</t>
    </r>
    <r>
      <rPr>
        <sz val="11"/>
        <color rgb="FFC00000"/>
        <rFont val="Verdana"/>
        <family val="2"/>
      </rPr>
      <t>,</t>
    </r>
    <r>
      <rPr>
        <i/>
        <sz val="11"/>
        <color rgb="FFC00000"/>
        <rFont val="Verdana"/>
        <family val="2"/>
      </rPr>
      <t>range_of_its_subtasks_%completed</t>
    </r>
    <r>
      <rPr>
        <sz val="11"/>
        <color rgb="FFC00000"/>
        <rFont val="Verdana"/>
        <family val="2"/>
      </rPr>
      <t>/</t>
    </r>
    <r>
      <rPr>
        <b/>
        <sz val="11"/>
        <color rgb="FFC00000"/>
        <rFont val="Verdana"/>
        <family val="2"/>
      </rPr>
      <t>SUM</t>
    </r>
    <r>
      <rPr>
        <sz val="11"/>
        <color rgb="FFC00000"/>
        <rFont val="Verdana"/>
        <family val="2"/>
      </rPr>
      <t>(</t>
    </r>
    <r>
      <rPr>
        <i/>
        <sz val="11"/>
        <color rgb="FFC00000"/>
        <rFont val="Verdana"/>
        <family val="2"/>
      </rPr>
      <t>range_of_its_subtasks_workdays</t>
    </r>
    <r>
      <rPr>
        <sz val="11"/>
        <color rgb="FFC00000"/>
        <rFont val="Verdana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</si>
</sst>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"/>
    <numFmt numFmtId="165" formatCode="mmm\ dd\,\ yyyy"/>
    <numFmt numFmtId="166" formatCode="mm/dd/yyyy"/>
    <numFmt numFmtId="167" formatCode="[$-409]dd\-mmm\-yy;@"/>
    <numFmt numFmtId="171" formatCode="0.0"/>
  </numFmts>
  <fonts count="37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1"/>
      <color rgb="FF026186"/>
      <name val="Arial"/>
      <family val="2"/>
    </font>
    <font>
      <sz val="11"/>
      <color theme="0"/>
      <name val="Arial"/>
      <family val="2"/>
    </font>
    <font>
      <b/>
      <sz val="12"/>
      <color rgb="FF026186"/>
      <name val="Arial"/>
      <family val="2"/>
    </font>
    <font>
      <sz val="12"/>
      <color rgb="FF026186"/>
      <name val="Arial"/>
      <family val="2"/>
    </font>
    <font>
      <b/>
      <sz val="10"/>
      <color rgb="FF241858"/>
      <name val="Arial"/>
      <family val="2"/>
    </font>
    <font>
      <sz val="10"/>
      <color rgb="FF241858"/>
      <name val="Arial Unicode MS"/>
      <family val="2"/>
    </font>
    <font>
      <b/>
      <sz val="11"/>
      <color theme="0"/>
      <name val="Arial"/>
      <family val="2"/>
    </font>
    <font>
      <b/>
      <sz val="12"/>
      <color rgb="FF026186"/>
      <name val="Arial Nova"/>
      <family val="2"/>
    </font>
    <font>
      <b/>
      <sz val="10"/>
      <color rgb="FF78CCB9"/>
      <name val="Arial"/>
      <family val="2"/>
    </font>
    <font>
      <b/>
      <sz val="20"/>
      <color rgb="FF78CCB9"/>
      <name val="Arial Narrow"/>
      <family val="2"/>
    </font>
    <font>
      <b/>
      <sz val="10"/>
      <color theme="0" tint="-4.9989318521683403E-2"/>
      <name val="Arial Nova"/>
      <family val="2"/>
    </font>
    <font>
      <b/>
      <sz val="10"/>
      <color rgb="FF002060"/>
      <name val="Arial Nova"/>
      <family val="2"/>
    </font>
    <font>
      <sz val="12"/>
      <color theme="0"/>
      <name val="Arial"/>
      <family val="2"/>
    </font>
    <font>
      <sz val="11"/>
      <color theme="0" tint="-4.9989318521683403E-2"/>
      <name val="Arial Nova"/>
      <family val="2"/>
    </font>
    <font>
      <sz val="11"/>
      <color theme="0" tint="-4.9989318521683403E-2"/>
      <name val="Arial"/>
      <family val="2"/>
    </font>
    <font>
      <b/>
      <sz val="12"/>
      <color rgb="FFE5DDD5"/>
      <name val="Arial"/>
      <family val="2"/>
    </font>
    <font>
      <b/>
      <sz val="12"/>
      <color rgb="FFE5DDD5"/>
      <name val="Arial Nova"/>
      <family val="2"/>
    </font>
    <font>
      <sz val="8"/>
      <name val="Calibri"/>
      <family val="2"/>
      <scheme val="minor"/>
    </font>
    <font>
      <i/>
      <sz val="10"/>
      <color theme="1"/>
      <name val="Arial"/>
      <family val="2"/>
    </font>
    <font>
      <b/>
      <sz val="11"/>
      <color rgb="FF026186"/>
      <name val="Arial"/>
      <family val="2"/>
    </font>
    <font>
      <sz val="10"/>
      <color rgb="FF241858"/>
      <name val="Arial"/>
      <family val="2"/>
    </font>
    <font>
      <sz val="16"/>
      <color rgb="FF0070C0"/>
      <name val="Verdana"/>
      <family val="2"/>
    </font>
    <font>
      <sz val="11"/>
      <color theme="1"/>
      <name val="Verdana"/>
      <family val="2"/>
    </font>
    <font>
      <b/>
      <sz val="11"/>
      <color theme="1"/>
      <name val="Verdana"/>
      <family val="2"/>
    </font>
    <font>
      <i/>
      <sz val="11"/>
      <color theme="1"/>
      <name val="Verdana"/>
      <family val="2"/>
    </font>
    <font>
      <u/>
      <sz val="11"/>
      <color theme="1"/>
      <name val="Verdana"/>
      <family val="2"/>
    </font>
    <font>
      <sz val="11"/>
      <color rgb="FF000000"/>
      <name val="Verdana"/>
      <family val="2"/>
    </font>
    <font>
      <sz val="11"/>
      <color theme="1"/>
      <name val="Calibri"/>
      <family val="2"/>
    </font>
    <font>
      <sz val="11"/>
      <color rgb="FFC00000"/>
      <name val="Verdana"/>
      <family val="2"/>
    </font>
    <font>
      <i/>
      <sz val="11"/>
      <color rgb="FFC00000"/>
      <name val="Verdana"/>
      <family val="2"/>
    </font>
    <font>
      <sz val="10"/>
      <name val="Arial"/>
      <family val="2"/>
    </font>
    <font>
      <b/>
      <sz val="11"/>
      <color rgb="FFC00000"/>
      <name val="Verdana"/>
      <family val="2"/>
    </font>
    <font>
      <b/>
      <u/>
      <sz val="10"/>
      <color rgb="FF0000FF"/>
      <name val="Arial"/>
      <family val="2"/>
    </font>
    <font>
      <u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8CCB9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/>
      <top/>
      <bottom/>
      <diagonal/>
    </border>
    <border>
      <left/>
      <right/>
      <top/>
      <bottom style="thick">
        <color theme="0"/>
      </bottom>
      <diagonal/>
    </border>
    <border>
      <left style="thin">
        <color rgb="FF002060"/>
      </left>
      <right/>
      <top style="thin">
        <color rgb="FF002060"/>
      </top>
      <bottom style="thin">
        <color rgb="FF002060"/>
      </bottom>
      <diagonal/>
    </border>
    <border>
      <left/>
      <right/>
      <top style="thin">
        <color rgb="FF002060"/>
      </top>
      <bottom style="thin">
        <color rgb="FF002060"/>
      </bottom>
      <diagonal/>
    </border>
    <border>
      <left/>
      <right style="thin">
        <color rgb="FF002060"/>
      </right>
      <top style="thin">
        <color rgb="FF002060"/>
      </top>
      <bottom style="thin">
        <color rgb="FF002060"/>
      </bottom>
      <diagonal/>
    </border>
    <border>
      <left/>
      <right style="thin">
        <color rgb="FF002060"/>
      </right>
      <top/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 applyAlignment="1">
      <alignment horizontal="center" vertical="center"/>
    </xf>
    <xf numFmtId="165" fontId="3" fillId="0" borderId="0" xfId="0" applyNumberFormat="1" applyFont="1" applyAlignment="1">
      <alignment vertical="center"/>
    </xf>
    <xf numFmtId="167" fontId="8" fillId="2" borderId="0" xfId="0" applyNumberFormat="1" applyFont="1" applyFill="1" applyAlignment="1">
      <alignment horizontal="right" vertical="center" textRotation="90"/>
    </xf>
    <xf numFmtId="0" fontId="2" fillId="0" borderId="0" xfId="0" applyFont="1" applyAlignment="1">
      <alignment horizontal="center" vertical="center"/>
    </xf>
    <xf numFmtId="14" fontId="7" fillId="0" borderId="0" xfId="0" applyNumberFormat="1" applyFont="1" applyAlignment="1">
      <alignment horizontal="center" vertical="center"/>
    </xf>
    <xf numFmtId="166" fontId="7" fillId="0" borderId="1" xfId="0" applyNumberFormat="1" applyFont="1" applyBorder="1" applyAlignment="1">
      <alignment horizontal="center" vertical="center" wrapText="1"/>
    </xf>
    <xf numFmtId="166" fontId="2" fillId="0" borderId="1" xfId="0" applyNumberFormat="1" applyFont="1" applyBorder="1" applyAlignment="1">
      <alignment horizontal="center" vertical="center"/>
    </xf>
    <xf numFmtId="166" fontId="6" fillId="0" borderId="0" xfId="0" quotePrefix="1" applyNumberFormat="1" applyFont="1" applyAlignment="1">
      <alignment horizontal="center" vertical="center"/>
    </xf>
    <xf numFmtId="0" fontId="14" fillId="4" borderId="1" xfId="0" applyFont="1" applyFill="1" applyBorder="1" applyAlignment="1">
      <alignment horizontal="center" vertical="center" wrapText="1"/>
    </xf>
    <xf numFmtId="14" fontId="11" fillId="5" borderId="0" xfId="0" applyNumberFormat="1" applyFont="1" applyFill="1" applyAlignment="1">
      <alignment horizontal="center" vertical="center"/>
    </xf>
    <xf numFmtId="0" fontId="12" fillId="5" borderId="0" xfId="0" applyFont="1" applyFill="1" applyAlignment="1">
      <alignment horizontal="left" vertical="center"/>
    </xf>
    <xf numFmtId="0" fontId="9" fillId="5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4" fillId="5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5" fillId="5" borderId="0" xfId="0" applyFont="1" applyFill="1" applyAlignment="1">
      <alignment horizontal="left" vertical="center"/>
    </xf>
    <xf numFmtId="0" fontId="16" fillId="5" borderId="0" xfId="0" applyFont="1" applyFill="1" applyAlignment="1">
      <alignment horizontal="left" vertical="center"/>
    </xf>
    <xf numFmtId="0" fontId="17" fillId="5" borderId="0" xfId="0" applyFont="1" applyFill="1" applyAlignment="1">
      <alignment horizontal="left" vertical="center"/>
    </xf>
    <xf numFmtId="0" fontId="18" fillId="5" borderId="0" xfId="0" applyFont="1" applyFill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21" fillId="0" borderId="0" xfId="0" applyFont="1" applyAlignment="1">
      <alignment horizontal="left" vertical="center" indent="1"/>
    </xf>
    <xf numFmtId="15" fontId="5" fillId="0" borderId="0" xfId="0" applyNumberFormat="1" applyFont="1" applyAlignment="1">
      <alignment vertical="center"/>
    </xf>
    <xf numFmtId="15" fontId="6" fillId="0" borderId="0" xfId="0" applyNumberFormat="1" applyFont="1" applyAlignment="1">
      <alignment vertical="center"/>
    </xf>
    <xf numFmtId="9" fontId="7" fillId="0" borderId="1" xfId="0" applyNumberFormat="1" applyFont="1" applyBorder="1" applyAlignment="1">
      <alignment horizontal="center" vertical="center" wrapText="1"/>
    </xf>
    <xf numFmtId="9" fontId="2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0" fillId="0" borderId="0" xfId="0" applyFont="1" applyAlignment="1">
      <alignment vertical="center"/>
    </xf>
    <xf numFmtId="166" fontId="4" fillId="5" borderId="0" xfId="0" applyNumberFormat="1" applyFont="1" applyFill="1" applyAlignment="1">
      <alignment horizontal="center" vertical="center"/>
    </xf>
    <xf numFmtId="166" fontId="1" fillId="0" borderId="0" xfId="0" applyNumberFormat="1" applyFont="1" applyAlignment="1">
      <alignment horizontal="center"/>
    </xf>
    <xf numFmtId="166" fontId="6" fillId="0" borderId="0" xfId="0" applyNumberFormat="1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19" fillId="5" borderId="0" xfId="0" applyFont="1" applyFill="1" applyAlignment="1">
      <alignment vertical="center"/>
    </xf>
    <xf numFmtId="15" fontId="8" fillId="2" borderId="0" xfId="0" applyNumberFormat="1" applyFont="1" applyFill="1" applyAlignment="1">
      <alignment horizontal="right" vertical="center" textRotation="90"/>
    </xf>
    <xf numFmtId="15" fontId="4" fillId="5" borderId="0" xfId="0" applyNumberFormat="1" applyFont="1" applyFill="1" applyAlignment="1">
      <alignment horizontal="left" vertical="center"/>
    </xf>
    <xf numFmtId="15" fontId="1" fillId="0" borderId="0" xfId="0" applyNumberFormat="1" applyFont="1" applyAlignment="1">
      <alignment horizontal="center"/>
    </xf>
    <xf numFmtId="15" fontId="6" fillId="0" borderId="0" xfId="0" applyNumberFormat="1" applyFont="1" applyAlignment="1">
      <alignment horizontal="left" vertical="center"/>
    </xf>
    <xf numFmtId="15" fontId="2" fillId="0" borderId="0" xfId="0" applyNumberFormat="1" applyFont="1" applyAlignment="1">
      <alignment horizontal="center" vertical="center"/>
    </xf>
    <xf numFmtId="15" fontId="14" fillId="4" borderId="1" xfId="0" applyNumberFormat="1" applyFont="1" applyFill="1" applyBorder="1" applyAlignment="1">
      <alignment horizontal="center" vertical="center" wrapText="1"/>
    </xf>
    <xf numFmtId="15" fontId="7" fillId="0" borderId="1" xfId="0" applyNumberFormat="1" applyFont="1" applyBorder="1" applyAlignment="1">
      <alignment horizontal="center" vertical="center" wrapText="1"/>
    </xf>
    <xf numFmtId="15" fontId="2" fillId="0" borderId="1" xfId="0" applyNumberFormat="1" applyFont="1" applyBorder="1" applyAlignment="1">
      <alignment horizontal="center" vertical="center"/>
    </xf>
    <xf numFmtId="15" fontId="1" fillId="0" borderId="0" xfId="0" applyNumberFormat="1" applyFont="1"/>
    <xf numFmtId="15" fontId="6" fillId="0" borderId="0" xfId="0" quotePrefix="1" applyNumberFormat="1" applyFont="1" applyAlignment="1">
      <alignment horizontal="center" vertical="center"/>
    </xf>
    <xf numFmtId="15" fontId="2" fillId="0" borderId="0" xfId="0" applyNumberFormat="1" applyFont="1" applyAlignment="1">
      <alignment vertical="center"/>
    </xf>
    <xf numFmtId="15" fontId="13" fillId="3" borderId="1" xfId="0" applyNumberFormat="1" applyFont="1" applyFill="1" applyBorder="1" applyAlignment="1">
      <alignment horizontal="center" vertical="center" wrapText="1"/>
    </xf>
    <xf numFmtId="0" fontId="24" fillId="0" borderId="0" xfId="0" applyFont="1" applyAlignment="1">
      <alignment horizontal="left" vertical="center"/>
    </xf>
    <xf numFmtId="0" fontId="25" fillId="0" borderId="0" xfId="0" applyFont="1" applyAlignment="1">
      <alignment horizontal="center" vertical="center"/>
    </xf>
    <xf numFmtId="0" fontId="25" fillId="0" borderId="0" xfId="0" applyFont="1" applyAlignment="1">
      <alignment horizontal="left" vertical="center"/>
    </xf>
    <xf numFmtId="0" fontId="25" fillId="0" borderId="0" xfId="0" applyFont="1"/>
    <xf numFmtId="0" fontId="25" fillId="0" borderId="0" xfId="0" applyFont="1" applyAlignment="1">
      <alignment horizontal="center"/>
    </xf>
    <xf numFmtId="0" fontId="28" fillId="0" borderId="0" xfId="0" applyFont="1"/>
    <xf numFmtId="0" fontId="29" fillId="0" borderId="0" xfId="0" applyFont="1"/>
    <xf numFmtId="0" fontId="25" fillId="0" borderId="0" xfId="0" applyFont="1" applyAlignment="1">
      <alignment vertical="center"/>
    </xf>
    <xf numFmtId="1" fontId="4" fillId="5" borderId="0" xfId="0" applyNumberFormat="1" applyFont="1" applyFill="1" applyAlignment="1">
      <alignment horizontal="left" vertical="center"/>
    </xf>
    <xf numFmtId="1" fontId="1" fillId="0" borderId="0" xfId="0" applyNumberFormat="1" applyFont="1"/>
    <xf numFmtId="1" fontId="6" fillId="0" borderId="0" xfId="0" quotePrefix="1" applyNumberFormat="1" applyFont="1" applyAlignment="1">
      <alignment horizontal="center" vertical="center"/>
    </xf>
    <xf numFmtId="1" fontId="6" fillId="0" borderId="0" xfId="0" applyNumberFormat="1" applyFont="1" applyAlignment="1">
      <alignment vertical="center"/>
    </xf>
    <xf numFmtId="1" fontId="2" fillId="0" borderId="0" xfId="0" applyNumberFormat="1" applyFont="1" applyAlignment="1">
      <alignment vertical="center"/>
    </xf>
    <xf numFmtId="1" fontId="14" fillId="4" borderId="1" xfId="0" applyNumberFormat="1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/>
    </xf>
    <xf numFmtId="0" fontId="27" fillId="0" borderId="0" xfId="0" applyFont="1"/>
    <xf numFmtId="0" fontId="31" fillId="0" borderId="0" xfId="0" quotePrefix="1" applyFont="1" applyAlignment="1">
      <alignment horizontal="left" vertical="center"/>
    </xf>
    <xf numFmtId="0" fontId="31" fillId="0" borderId="0" xfId="0" quotePrefix="1" applyFont="1" applyAlignment="1">
      <alignment vertical="center"/>
    </xf>
    <xf numFmtId="166" fontId="14" fillId="4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66" fontId="14" fillId="4" borderId="8" xfId="0" applyNumberFormat="1" applyFont="1" applyFill="1" applyBorder="1" applyAlignment="1">
      <alignment horizontal="center" vertical="center" wrapText="1"/>
    </xf>
    <xf numFmtId="1" fontId="13" fillId="3" borderId="1" xfId="0" applyNumberFormat="1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15" fontId="23" fillId="0" borderId="1" xfId="0" applyNumberFormat="1" applyFont="1" applyBorder="1" applyAlignment="1">
      <alignment horizontal="center" vertical="center" wrapText="1"/>
    </xf>
    <xf numFmtId="1" fontId="23" fillId="0" borderId="1" xfId="0" applyNumberFormat="1" applyFont="1" applyBorder="1" applyAlignment="1">
      <alignment horizontal="center" vertical="center" wrapText="1"/>
    </xf>
    <xf numFmtId="0" fontId="25" fillId="0" borderId="0" xfId="0" quotePrefix="1" applyFont="1" applyAlignment="1">
      <alignment vertical="center"/>
    </xf>
    <xf numFmtId="0" fontId="14" fillId="4" borderId="9" xfId="0" applyFont="1" applyFill="1" applyBorder="1" applyAlignment="1">
      <alignment horizontal="left" vertical="center" indent="1"/>
    </xf>
    <xf numFmtId="0" fontId="7" fillId="0" borderId="9" xfId="0" applyFont="1" applyBorder="1" applyAlignment="1">
      <alignment horizontal="center" vertical="center"/>
    </xf>
    <xf numFmtId="0" fontId="23" fillId="0" borderId="9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15" fontId="33" fillId="0" borderId="1" xfId="0" applyNumberFormat="1" applyFont="1" applyBorder="1" applyAlignment="1">
      <alignment horizontal="center" vertical="center"/>
    </xf>
    <xf numFmtId="0" fontId="28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1" fontId="35" fillId="0" borderId="1" xfId="0" applyNumberFormat="1" applyFont="1" applyBorder="1" applyAlignment="1">
      <alignment horizontal="center" vertical="center" wrapText="1"/>
    </xf>
    <xf numFmtId="1" fontId="36" fillId="0" borderId="1" xfId="0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0" fillId="0" borderId="7" xfId="0" applyFont="1" applyBorder="1" applyAlignment="1">
      <alignment horizontal="left" vertical="center"/>
    </xf>
    <xf numFmtId="15" fontId="6" fillId="0" borderId="4" xfId="0" applyNumberFormat="1" applyFont="1" applyBorder="1" applyAlignment="1">
      <alignment horizontal="center" vertical="center"/>
    </xf>
    <xf numFmtId="15" fontId="6" fillId="0" borderId="5" xfId="0" applyNumberFormat="1" applyFont="1" applyBorder="1" applyAlignment="1">
      <alignment horizontal="center" vertical="center"/>
    </xf>
    <xf numFmtId="15" fontId="6" fillId="0" borderId="6" xfId="0" applyNumberFormat="1" applyFont="1" applyBorder="1" applyAlignment="1">
      <alignment horizontal="center" vertical="center"/>
    </xf>
    <xf numFmtId="165" fontId="22" fillId="6" borderId="2" xfId="0" applyNumberFormat="1" applyFont="1" applyFill="1" applyBorder="1" applyAlignment="1">
      <alignment horizontal="center" vertical="center"/>
    </xf>
    <xf numFmtId="165" fontId="22" fillId="6" borderId="0" xfId="0" applyNumberFormat="1" applyFont="1" applyFill="1" applyAlignment="1">
      <alignment horizontal="center" vertical="center"/>
    </xf>
    <xf numFmtId="171" fontId="4" fillId="5" borderId="0" xfId="0" applyNumberFormat="1" applyFont="1" applyFill="1" applyAlignment="1">
      <alignment horizontal="left" vertical="center"/>
    </xf>
    <xf numFmtId="171" fontId="1" fillId="0" borderId="0" xfId="0" applyNumberFormat="1" applyFont="1"/>
    <xf numFmtId="171" fontId="6" fillId="0" borderId="0" xfId="0" quotePrefix="1" applyNumberFormat="1" applyFont="1" applyAlignment="1">
      <alignment horizontal="center" vertical="center"/>
    </xf>
    <xf numFmtId="171" fontId="6" fillId="0" borderId="0" xfId="0" applyNumberFormat="1" applyFont="1" applyAlignment="1">
      <alignment vertical="center"/>
    </xf>
    <xf numFmtId="171" fontId="2" fillId="0" borderId="0" xfId="0" applyNumberFormat="1" applyFont="1" applyAlignment="1">
      <alignment vertical="center"/>
    </xf>
    <xf numFmtId="171" fontId="14" fillId="4" borderId="1" xfId="0" applyNumberFormat="1" applyFont="1" applyFill="1" applyBorder="1" applyAlignment="1">
      <alignment horizontal="center" vertical="center" wrapText="1"/>
    </xf>
    <xf numFmtId="171" fontId="7" fillId="0" borderId="1" xfId="0" applyNumberFormat="1" applyFont="1" applyBorder="1" applyAlignment="1">
      <alignment horizontal="center" vertical="center" wrapText="1"/>
    </xf>
    <xf numFmtId="171" fontId="23" fillId="0" borderId="1" xfId="0" applyNumberFormat="1" applyFont="1" applyBorder="1" applyAlignment="1">
      <alignment horizontal="center" vertical="center" wrapText="1"/>
    </xf>
    <xf numFmtId="171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18"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numFmt numFmtId="168" formatCode="\ \ \ \ \ \ @"/>
    </dxf>
    <dxf>
      <numFmt numFmtId="169" formatCode="\ \ \ @"/>
    </dxf>
    <dxf>
      <numFmt numFmtId="170" formatCode="\ \ \ \ \ \ \ \ \ @"/>
    </dxf>
    <dxf>
      <fill>
        <patternFill patternType="solid">
          <fgColor auto="1"/>
          <bgColor rgb="FF92D050"/>
        </patternFill>
      </fill>
      <border>
        <top style="thin">
          <color theme="0"/>
        </top>
        <bottom style="thin">
          <color theme="0"/>
        </bottom>
        <vertical/>
        <horizontal/>
      </border>
    </dxf>
    <dxf>
      <fill>
        <patternFill patternType="darkUp">
          <fgColor theme="0" tint="-4.9989318521683403E-2"/>
          <bgColor rgb="FF92D050"/>
        </patternFill>
      </fill>
      <border>
        <top style="thin">
          <color theme="0"/>
        </top>
        <bottom style="thin">
          <color theme="0"/>
        </bottom>
        <vertical/>
        <horizontal/>
      </border>
    </dxf>
    <dxf>
      <fill>
        <patternFill patternType="darkUp">
          <fgColor rgb="FF20B087"/>
          <bgColor theme="0" tint="-0.14990691854609822"/>
        </patternFill>
      </fill>
      <border>
        <top style="thin">
          <color theme="0"/>
        </top>
        <bottom style="thin">
          <color theme="0"/>
        </bottom>
      </border>
    </dxf>
    <dxf>
      <fill>
        <patternFill patternType="solid">
          <fgColor theme="0"/>
          <bgColor rgb="FF20B087"/>
        </patternFill>
      </fill>
      <border>
        <top style="thin">
          <color theme="0"/>
        </top>
        <bottom style="thin">
          <color theme="0"/>
        </bottom>
      </border>
    </dxf>
    <dxf>
      <fill>
        <patternFill patternType="solid">
          <fgColor auto="1"/>
          <bgColor theme="2" tint="-0.24994659260841701"/>
        </patternFill>
      </fill>
      <border>
        <top style="thin">
          <color theme="0"/>
        </top>
        <bottom style="thin">
          <color theme="0"/>
        </bottom>
      </border>
    </dxf>
    <dxf>
      <font>
        <color theme="0" tint="-4.9989318521683403E-2"/>
      </font>
      <fill>
        <patternFill>
          <bgColor rgb="FFC00000"/>
        </patternFill>
      </fill>
    </dxf>
    <dxf>
      <border>
        <left style="dashed">
          <color rgb="FFC00000"/>
        </left>
        <right style="dashed">
          <color rgb="FFC00000"/>
        </right>
        <vertical/>
        <horizontal/>
      </border>
    </dxf>
    <dxf>
      <border>
        <right style="thin">
          <color theme="0" tint="-0.14996795556505021"/>
        </right>
        <vertical/>
        <horizontal/>
      </border>
    </dxf>
  </dxfs>
  <tableStyles count="0" defaultTableStyle="TableStyleMedium2" defaultPivotStyle="PivotStyleLight16"/>
  <colors>
    <mruColors>
      <color rgb="FF0000FF"/>
      <color rgb="FF0070C0"/>
      <color rgb="FF28D8A6"/>
      <color rgb="FF20B087"/>
      <color rgb="FF32DAAA"/>
      <color rgb="FFE5DDD5"/>
      <color rgb="FFFEE5C7"/>
      <color rgb="FF28E3D7"/>
      <color rgb="FF78CCB9"/>
      <color rgb="FF6ADE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Scroll" dx="26" fmlaLink="$AS$3" horiz="1" max="100" min="1" page="0"/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41</xdr:col>
          <xdr:colOff>7620</xdr:colOff>
          <xdr:row>2</xdr:row>
          <xdr:rowOff>7620</xdr:rowOff>
        </xdr:from>
        <xdr:to>
          <xdr:col>56</xdr:col>
          <xdr:colOff>19050</xdr:colOff>
          <xdr:row>3</xdr:row>
          <xdr:rowOff>0</xdr:rowOff>
        </xdr:to>
        <xdr:sp macro="" textlink="">
          <xdr:nvSpPr>
            <xdr:cNvPr id="1029" name="Scroll Bar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182880</xdr:colOff>
      <xdr:row>1</xdr:row>
      <xdr:rowOff>137160</xdr:rowOff>
    </xdr:from>
    <xdr:to>
      <xdr:col>12</xdr:col>
      <xdr:colOff>312420</xdr:colOff>
      <xdr:row>8</xdr:row>
      <xdr:rowOff>88900</xdr:rowOff>
    </xdr:to>
    <xdr:pic>
      <xdr:nvPicPr>
        <xdr:cNvPr id="2" name="Graphic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82880" y="312420"/>
          <a:ext cx="5303520" cy="11785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82A40-7066-4C13-9508-C9464C379BD7}">
  <sheetPr codeName="Sheet1">
    <pageSetUpPr fitToPage="1"/>
  </sheetPr>
  <dimension ref="A1:BE36"/>
  <sheetViews>
    <sheetView showGridLines="0" tabSelected="1" zoomScale="124" zoomScaleNormal="124" workbookViewId="0">
      <pane ySplit="7" topLeftCell="A8" activePane="bottomLeft" state="frozen"/>
      <selection pane="bottomLeft" activeCell="L5" sqref="L5:P5"/>
    </sheetView>
  </sheetViews>
  <sheetFormatPr baseColWidth="10" defaultColWidth="8.88671875" defaultRowHeight="13.8"/>
  <cols>
    <col min="1" max="1" width="2.6640625" style="2" customWidth="1"/>
    <col min="2" max="2" width="5" style="5" customWidth="1"/>
    <col min="3" max="3" width="8.33203125" style="5" customWidth="1"/>
    <col min="4" max="4" width="17.109375" style="5" customWidth="1"/>
    <col min="5" max="5" width="14.5546875" style="42" customWidth="1"/>
    <col min="6" max="6" width="9.109375" style="95" customWidth="1"/>
    <col min="7" max="7" width="18.109375" style="61" customWidth="1"/>
    <col min="8" max="8" width="11.109375" style="61" customWidth="1"/>
    <col min="9" max="9" width="12" style="48" customWidth="1"/>
    <col min="10" max="10" width="15.6640625" style="36" customWidth="1"/>
    <col min="11" max="11" width="8.88671875" style="3" customWidth="1"/>
    <col min="12" max="24" width="3.5546875" style="3" customWidth="1"/>
    <col min="25" max="51" width="3.5546875" style="2" customWidth="1"/>
    <col min="52" max="56" width="3.6640625" style="2" customWidth="1"/>
    <col min="57" max="57" width="2" style="2" customWidth="1"/>
    <col min="58" max="58" width="3" style="2" customWidth="1"/>
    <col min="59" max="16384" width="8.88671875" style="2"/>
  </cols>
  <sheetData>
    <row r="1" spans="1:57" s="21" customFormat="1" ht="41.4" customHeight="1">
      <c r="A1" s="19"/>
      <c r="B1" s="17" t="s">
        <v>0</v>
      </c>
      <c r="C1" s="20"/>
      <c r="D1" s="20"/>
      <c r="E1" s="41"/>
      <c r="F1" s="94"/>
      <c r="G1" s="60"/>
      <c r="H1" s="60"/>
      <c r="I1" s="41"/>
      <c r="J1" s="35"/>
      <c r="K1" s="20"/>
      <c r="L1" s="20"/>
      <c r="M1" s="20"/>
      <c r="N1" s="20"/>
      <c r="O1" s="20"/>
      <c r="P1" s="20"/>
      <c r="Q1" s="20"/>
      <c r="R1" s="20"/>
      <c r="S1" s="20"/>
      <c r="T1" s="18"/>
      <c r="U1" s="20"/>
      <c r="V1" s="25"/>
      <c r="W1" s="20"/>
      <c r="X1" s="20"/>
      <c r="Y1" s="20"/>
      <c r="Z1" s="20"/>
      <c r="AA1" s="25" t="s">
        <v>1</v>
      </c>
      <c r="AB1" s="22"/>
      <c r="AC1" s="20"/>
      <c r="AD1" s="20"/>
      <c r="AE1" s="20"/>
      <c r="AF1" s="23"/>
      <c r="AG1" s="22" t="s">
        <v>2</v>
      </c>
      <c r="AH1" s="23"/>
      <c r="AI1" s="23"/>
      <c r="AJ1" s="23"/>
      <c r="AK1" s="39"/>
      <c r="AL1" s="22"/>
      <c r="AM1" s="23"/>
      <c r="AN1" s="23"/>
      <c r="AO1" s="23"/>
      <c r="AP1" s="39" t="s">
        <v>3</v>
      </c>
      <c r="AQ1" s="24"/>
      <c r="AR1" s="20"/>
      <c r="AS1" s="20"/>
      <c r="AT1" s="20"/>
      <c r="AU1" s="20"/>
      <c r="AV1" s="20"/>
      <c r="AW1" s="20"/>
      <c r="AX1" s="39"/>
      <c r="AY1" s="39"/>
      <c r="AZ1" s="39"/>
      <c r="BA1" s="39"/>
      <c r="BB1" s="39"/>
      <c r="BC1" s="39"/>
      <c r="BD1" s="39"/>
      <c r="BE1" s="19"/>
    </row>
    <row r="2" spans="1:57" ht="19.95" customHeight="1"/>
    <row r="3" spans="1:57" s="1" customFormat="1" ht="19.95" customHeight="1" thickBot="1">
      <c r="B3" s="33"/>
      <c r="C3" s="27" t="s">
        <v>4</v>
      </c>
      <c r="F3" s="96"/>
      <c r="G3" s="62"/>
      <c r="H3" s="62"/>
      <c r="I3" s="49"/>
      <c r="J3" s="14"/>
      <c r="K3" s="3"/>
      <c r="L3" s="87" t="s">
        <v>5</v>
      </c>
      <c r="M3" s="87"/>
      <c r="N3" s="87"/>
      <c r="O3" s="87"/>
      <c r="P3" s="87"/>
      <c r="Q3" s="88"/>
      <c r="R3" s="89">
        <v>44438</v>
      </c>
      <c r="S3" s="90"/>
      <c r="T3" s="90"/>
      <c r="U3" s="91"/>
      <c r="V3" s="29"/>
      <c r="W3" s="29"/>
      <c r="X3" s="29"/>
      <c r="Y3" s="28"/>
      <c r="Z3" s="28"/>
      <c r="AA3" s="34"/>
      <c r="AB3" s="34"/>
      <c r="AC3" s="34"/>
      <c r="AD3" s="34"/>
      <c r="AE3" s="34"/>
      <c r="AF3" s="87"/>
      <c r="AG3" s="87"/>
      <c r="AH3" s="87"/>
      <c r="AI3" s="87"/>
      <c r="AJ3" s="87"/>
      <c r="AL3" s="84"/>
      <c r="AS3" s="84">
        <v>1</v>
      </c>
    </row>
    <row r="4" spans="1:57" s="1" customFormat="1" ht="18" customHeight="1" thickTop="1">
      <c r="B4" s="26"/>
      <c r="C4" s="27" t="s">
        <v>6</v>
      </c>
      <c r="F4" s="97"/>
      <c r="G4" s="63"/>
      <c r="H4" s="63"/>
      <c r="I4" s="29"/>
      <c r="J4" s="37"/>
      <c r="K4" s="3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</row>
    <row r="5" spans="1:57" s="1" customFormat="1" ht="18" customHeight="1">
      <c r="B5" s="3"/>
      <c r="C5" s="3"/>
      <c r="D5" s="3"/>
      <c r="E5" s="43"/>
      <c r="F5" s="97"/>
      <c r="G5" s="63"/>
      <c r="H5" s="63"/>
      <c r="I5" s="29"/>
      <c r="J5" s="37"/>
      <c r="K5" s="32"/>
      <c r="L5" s="92" t="str">
        <f>_xlfn.CONCAT("WEEK ",WEEKNUM(date,2))</f>
        <v>WEEK 36</v>
      </c>
      <c r="M5" s="93"/>
      <c r="N5" s="93"/>
      <c r="O5" s="93"/>
      <c r="P5" s="93"/>
      <c r="Q5" s="92" t="str">
        <f>_xlfn.CONCAT("WEEK ",WEEKNUM(date,2))</f>
        <v>WEEK 37</v>
      </c>
      <c r="R5" s="93"/>
      <c r="S5" s="93"/>
      <c r="T5" s="93"/>
      <c r="U5" s="93"/>
      <c r="V5" s="92" t="str">
        <f>_xlfn.CONCAT("WEEK ",WEEKNUM(date,2))</f>
        <v>WEEK 38</v>
      </c>
      <c r="W5" s="93"/>
      <c r="X5" s="93"/>
      <c r="Y5" s="93"/>
      <c r="Z5" s="93"/>
      <c r="AA5" s="92" t="str">
        <f>_xlfn.CONCAT("WEEK ",WEEKNUM(date,2))</f>
        <v>WEEK 39</v>
      </c>
      <c r="AB5" s="93"/>
      <c r="AC5" s="93"/>
      <c r="AD5" s="93"/>
      <c r="AE5" s="93"/>
      <c r="AF5" s="92" t="str">
        <f>_xlfn.CONCAT("WEEK ",WEEKNUM(date,2))</f>
        <v>WEEK 40</v>
      </c>
      <c r="AG5" s="93"/>
      <c r="AH5" s="93"/>
      <c r="AI5" s="93"/>
      <c r="AJ5" s="93"/>
      <c r="AK5" s="92" t="str">
        <f>_xlfn.CONCAT("WEEK ",WEEKNUM(date,2))</f>
        <v>WEEK 41</v>
      </c>
      <c r="AL5" s="93"/>
      <c r="AM5" s="93"/>
      <c r="AN5" s="93"/>
      <c r="AO5" s="93"/>
      <c r="AP5" s="92" t="str">
        <f>_xlfn.CONCAT("WEEK ",WEEKNUM(date,2))</f>
        <v>WEEK 42</v>
      </c>
      <c r="AQ5" s="93"/>
      <c r="AR5" s="93"/>
      <c r="AS5" s="93"/>
      <c r="AT5" s="93"/>
      <c r="AU5" s="92" t="str">
        <f>_xlfn.CONCAT("WEEK ",WEEKNUM(date,2))</f>
        <v>WEEK 43</v>
      </c>
      <c r="AV5" s="93"/>
      <c r="AW5" s="93"/>
      <c r="AX5" s="93"/>
      <c r="AY5" s="93"/>
      <c r="AZ5" s="92" t="str">
        <f>_xlfn.CONCAT("WEEK ",WEEKNUM(date,2))</f>
        <v>WEEK 44</v>
      </c>
      <c r="BA5" s="93"/>
      <c r="BB5" s="93"/>
      <c r="BC5" s="93"/>
      <c r="BD5" s="93"/>
    </row>
    <row r="6" spans="1:57" s="6" customFormat="1" ht="58.95" customHeight="1">
      <c r="B6" s="7"/>
      <c r="C6" s="7"/>
      <c r="D6" s="7"/>
      <c r="E6" s="44"/>
      <c r="F6" s="98"/>
      <c r="G6" s="64"/>
      <c r="H6" s="64"/>
      <c r="I6" s="50"/>
      <c r="J6" s="38"/>
      <c r="K6" s="7"/>
      <c r="L6" s="40">
        <f>project_start_date-WEEKDAY(project_start_date,1)+2+7*(AS3-1)</f>
        <v>44438</v>
      </c>
      <c r="M6" s="9">
        <f>WORKDAY(L6, 1)</f>
        <v>44439</v>
      </c>
      <c r="N6" s="9">
        <f t="shared" ref="N6:BD6" si="0">WORKDAY(M6, 1)</f>
        <v>44440</v>
      </c>
      <c r="O6" s="9">
        <f t="shared" si="0"/>
        <v>44441</v>
      </c>
      <c r="P6" s="9">
        <f t="shared" si="0"/>
        <v>44442</v>
      </c>
      <c r="Q6" s="9">
        <f t="shared" si="0"/>
        <v>44445</v>
      </c>
      <c r="R6" s="9">
        <f t="shared" si="0"/>
        <v>44446</v>
      </c>
      <c r="S6" s="9">
        <f t="shared" si="0"/>
        <v>44447</v>
      </c>
      <c r="T6" s="9">
        <f t="shared" si="0"/>
        <v>44448</v>
      </c>
      <c r="U6" s="9">
        <f t="shared" si="0"/>
        <v>44449</v>
      </c>
      <c r="V6" s="9">
        <f t="shared" si="0"/>
        <v>44452</v>
      </c>
      <c r="W6" s="9">
        <f t="shared" si="0"/>
        <v>44453</v>
      </c>
      <c r="X6" s="9">
        <f t="shared" si="0"/>
        <v>44454</v>
      </c>
      <c r="Y6" s="9">
        <f>WORKDAY(X6, 1)</f>
        <v>44455</v>
      </c>
      <c r="Z6" s="9">
        <f t="shared" si="0"/>
        <v>44456</v>
      </c>
      <c r="AA6" s="9">
        <f t="shared" si="0"/>
        <v>44459</v>
      </c>
      <c r="AB6" s="9">
        <f t="shared" si="0"/>
        <v>44460</v>
      </c>
      <c r="AC6" s="9">
        <f t="shared" si="0"/>
        <v>44461</v>
      </c>
      <c r="AD6" s="9">
        <f t="shared" si="0"/>
        <v>44462</v>
      </c>
      <c r="AE6" s="9">
        <f t="shared" si="0"/>
        <v>44463</v>
      </c>
      <c r="AF6" s="9">
        <f t="shared" si="0"/>
        <v>44466</v>
      </c>
      <c r="AG6" s="9">
        <f t="shared" si="0"/>
        <v>44467</v>
      </c>
      <c r="AH6" s="9">
        <f t="shared" si="0"/>
        <v>44468</v>
      </c>
      <c r="AI6" s="9">
        <f t="shared" si="0"/>
        <v>44469</v>
      </c>
      <c r="AJ6" s="9">
        <f t="shared" si="0"/>
        <v>44470</v>
      </c>
      <c r="AK6" s="9">
        <f t="shared" si="0"/>
        <v>44473</v>
      </c>
      <c r="AL6" s="9">
        <f t="shared" si="0"/>
        <v>44474</v>
      </c>
      <c r="AM6" s="9">
        <f t="shared" si="0"/>
        <v>44475</v>
      </c>
      <c r="AN6" s="9">
        <f t="shared" si="0"/>
        <v>44476</v>
      </c>
      <c r="AO6" s="9">
        <f t="shared" si="0"/>
        <v>44477</v>
      </c>
      <c r="AP6" s="9">
        <f t="shared" si="0"/>
        <v>44480</v>
      </c>
      <c r="AQ6" s="9">
        <f t="shared" si="0"/>
        <v>44481</v>
      </c>
      <c r="AR6" s="9">
        <f t="shared" si="0"/>
        <v>44482</v>
      </c>
      <c r="AS6" s="9">
        <f t="shared" si="0"/>
        <v>44483</v>
      </c>
      <c r="AT6" s="9">
        <f t="shared" si="0"/>
        <v>44484</v>
      </c>
      <c r="AU6" s="9">
        <f t="shared" si="0"/>
        <v>44487</v>
      </c>
      <c r="AV6" s="9">
        <f t="shared" si="0"/>
        <v>44488</v>
      </c>
      <c r="AW6" s="9">
        <f t="shared" si="0"/>
        <v>44489</v>
      </c>
      <c r="AX6" s="9">
        <f t="shared" si="0"/>
        <v>44490</v>
      </c>
      <c r="AY6" s="9">
        <f t="shared" si="0"/>
        <v>44491</v>
      </c>
      <c r="AZ6" s="9">
        <f t="shared" si="0"/>
        <v>44494</v>
      </c>
      <c r="BA6" s="9">
        <f t="shared" si="0"/>
        <v>44495</v>
      </c>
      <c r="BB6" s="9">
        <f t="shared" si="0"/>
        <v>44496</v>
      </c>
      <c r="BC6" s="9">
        <f t="shared" si="0"/>
        <v>44497</v>
      </c>
      <c r="BD6" s="9">
        <f t="shared" si="0"/>
        <v>44498</v>
      </c>
    </row>
    <row r="7" spans="1:57" s="4" customFormat="1" ht="36" customHeight="1">
      <c r="B7" s="72" t="s">
        <v>7</v>
      </c>
      <c r="C7" s="70" t="s">
        <v>8</v>
      </c>
      <c r="D7" s="78" t="s">
        <v>9</v>
      </c>
      <c r="E7" s="45" t="s">
        <v>10</v>
      </c>
      <c r="F7" s="99" t="s">
        <v>11</v>
      </c>
      <c r="G7" s="65" t="s">
        <v>12</v>
      </c>
      <c r="H7" s="73" t="s">
        <v>13</v>
      </c>
      <c r="I7" s="51" t="s">
        <v>14</v>
      </c>
      <c r="J7" s="15" t="s">
        <v>15</v>
      </c>
      <c r="K7" s="15" t="s">
        <v>16</v>
      </c>
      <c r="L7" s="16" t="str">
        <f>LEFT(TEXT(L6,"ddd"),1)</f>
        <v>M</v>
      </c>
      <c r="M7" s="16" t="str">
        <f t="shared" ref="M7:AZ7" si="1">LEFT(TEXT(M6,"ddd"),1)</f>
        <v>T</v>
      </c>
      <c r="N7" s="16" t="str">
        <f t="shared" si="1"/>
        <v>W</v>
      </c>
      <c r="O7" s="16" t="str">
        <f t="shared" si="1"/>
        <v>T</v>
      </c>
      <c r="P7" s="16" t="str">
        <f t="shared" si="1"/>
        <v>F</v>
      </c>
      <c r="Q7" s="16" t="str">
        <f t="shared" si="1"/>
        <v>M</v>
      </c>
      <c r="R7" s="16" t="str">
        <f t="shared" si="1"/>
        <v>T</v>
      </c>
      <c r="S7" s="16" t="str">
        <f t="shared" si="1"/>
        <v>W</v>
      </c>
      <c r="T7" s="16" t="str">
        <f t="shared" si="1"/>
        <v>T</v>
      </c>
      <c r="U7" s="16" t="str">
        <f t="shared" si="1"/>
        <v>F</v>
      </c>
      <c r="V7" s="16" t="str">
        <f t="shared" si="1"/>
        <v>M</v>
      </c>
      <c r="W7" s="16" t="str">
        <f t="shared" si="1"/>
        <v>T</v>
      </c>
      <c r="X7" s="16" t="str">
        <f t="shared" si="1"/>
        <v>W</v>
      </c>
      <c r="Y7" s="16" t="str">
        <f t="shared" si="1"/>
        <v>T</v>
      </c>
      <c r="Z7" s="16" t="str">
        <f t="shared" si="1"/>
        <v>F</v>
      </c>
      <c r="AA7" s="16" t="str">
        <f t="shared" si="1"/>
        <v>M</v>
      </c>
      <c r="AB7" s="16" t="str">
        <f t="shared" si="1"/>
        <v>T</v>
      </c>
      <c r="AC7" s="16" t="str">
        <f t="shared" si="1"/>
        <v>W</v>
      </c>
      <c r="AD7" s="16" t="str">
        <f t="shared" si="1"/>
        <v>T</v>
      </c>
      <c r="AE7" s="16" t="str">
        <f t="shared" si="1"/>
        <v>F</v>
      </c>
      <c r="AF7" s="16" t="str">
        <f t="shared" si="1"/>
        <v>M</v>
      </c>
      <c r="AG7" s="16" t="str">
        <f t="shared" si="1"/>
        <v>T</v>
      </c>
      <c r="AH7" s="16" t="str">
        <f t="shared" si="1"/>
        <v>W</v>
      </c>
      <c r="AI7" s="16" t="str">
        <f t="shared" si="1"/>
        <v>T</v>
      </c>
      <c r="AJ7" s="16" t="str">
        <f t="shared" si="1"/>
        <v>F</v>
      </c>
      <c r="AK7" s="16" t="str">
        <f t="shared" si="1"/>
        <v>M</v>
      </c>
      <c r="AL7" s="16" t="str">
        <f t="shared" si="1"/>
        <v>T</v>
      </c>
      <c r="AM7" s="16" t="str">
        <f t="shared" si="1"/>
        <v>W</v>
      </c>
      <c r="AN7" s="16" t="str">
        <f t="shared" si="1"/>
        <v>T</v>
      </c>
      <c r="AO7" s="16" t="str">
        <f t="shared" si="1"/>
        <v>F</v>
      </c>
      <c r="AP7" s="16" t="str">
        <f t="shared" si="1"/>
        <v>M</v>
      </c>
      <c r="AQ7" s="16" t="str">
        <f t="shared" si="1"/>
        <v>T</v>
      </c>
      <c r="AR7" s="16" t="str">
        <f t="shared" si="1"/>
        <v>W</v>
      </c>
      <c r="AS7" s="16" t="str">
        <f t="shared" si="1"/>
        <v>T</v>
      </c>
      <c r="AT7" s="16" t="str">
        <f t="shared" si="1"/>
        <v>F</v>
      </c>
      <c r="AU7" s="16" t="str">
        <f t="shared" si="1"/>
        <v>M</v>
      </c>
      <c r="AV7" s="16" t="str">
        <f t="shared" si="1"/>
        <v>T</v>
      </c>
      <c r="AW7" s="16" t="str">
        <f t="shared" si="1"/>
        <v>W</v>
      </c>
      <c r="AX7" s="16" t="str">
        <f t="shared" si="1"/>
        <v>T</v>
      </c>
      <c r="AY7" s="16" t="str">
        <f t="shared" si="1"/>
        <v>F</v>
      </c>
      <c r="AZ7" s="16" t="str">
        <f t="shared" si="1"/>
        <v>M</v>
      </c>
      <c r="BA7" s="16" t="str">
        <f t="shared" ref="BA7" si="2">LEFT(TEXT(BA6,"ddd"),1)</f>
        <v>T</v>
      </c>
      <c r="BB7" s="16" t="str">
        <f t="shared" ref="BB7" si="3">LEFT(TEXT(BB6,"ddd"),1)</f>
        <v>W</v>
      </c>
      <c r="BC7" s="16" t="str">
        <f t="shared" ref="BC7" si="4">LEFT(TEXT(BC6,"ddd"),1)</f>
        <v>T</v>
      </c>
      <c r="BD7" s="16" t="str">
        <f t="shared" ref="BD7" si="5">LEFT(TEXT(BD6,"ddd"),1)</f>
        <v>F</v>
      </c>
    </row>
    <row r="8" spans="1:57" s="4" customFormat="1" ht="6.6" customHeight="1">
      <c r="B8" s="74"/>
      <c r="C8" s="71"/>
      <c r="D8" s="79"/>
      <c r="E8" s="46"/>
      <c r="F8" s="100"/>
      <c r="G8" s="85"/>
      <c r="H8" s="76"/>
      <c r="I8" s="46"/>
      <c r="J8" s="12"/>
      <c r="K8" s="30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</row>
    <row r="9" spans="1:57" s="4" customFormat="1" ht="18" customHeight="1">
      <c r="B9" s="74">
        <f t="shared" ref="B9:B36" si="6">IF(ROW(id)=ROW($B$7)+2,1,MAX(prev_id)+1)</f>
        <v>1</v>
      </c>
      <c r="C9" s="71" t="s">
        <v>17</v>
      </c>
      <c r="D9" s="80" t="s">
        <v>18</v>
      </c>
      <c r="E9" s="75">
        <f>MIN(H10:H20)</f>
        <v>44438</v>
      </c>
      <c r="F9" s="101">
        <v>1</v>
      </c>
      <c r="G9" s="85"/>
      <c r="H9" s="75">
        <f t="shared" ref="H9:H36" si="7">IF(ISBLANK(ind_start_date),"",IF(ISBLANK(d_id),ind_start_date,INDEX($I:$I,MATCH(d_id,$B:$B,0))+1))</f>
        <v>44438</v>
      </c>
      <c r="I9" s="47">
        <f t="shared" ref="I9:I36" si="8">IF(ISBLANK(start_date), "",IF(duration=0,start_date,WORKDAY(start_date,duration-1)))</f>
        <v>44438</v>
      </c>
      <c r="J9" s="12"/>
      <c r="K9" s="30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</row>
    <row r="10" spans="1:57" s="4" customFormat="1" ht="18" customHeight="1">
      <c r="B10" s="74">
        <f t="shared" si="6"/>
        <v>2</v>
      </c>
      <c r="C10" s="71" t="s">
        <v>19</v>
      </c>
      <c r="D10" s="81" t="s">
        <v>20</v>
      </c>
      <c r="E10" s="82">
        <f>MIN(H11:H12)</f>
        <v>44438</v>
      </c>
      <c r="F10" s="102">
        <f>IF(ISBLANK(H10),"",NETWORKDAYS(H10,MAX(I11:I12)))</f>
        <v>13</v>
      </c>
      <c r="G10" s="86"/>
      <c r="H10" s="75">
        <f t="shared" si="7"/>
        <v>44438</v>
      </c>
      <c r="I10" s="47">
        <f t="shared" si="8"/>
        <v>44454</v>
      </c>
      <c r="J10" s="13" t="s">
        <v>21</v>
      </c>
      <c r="K10" s="31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</row>
    <row r="11" spans="1:57" s="4" customFormat="1" ht="18" customHeight="1">
      <c r="B11" s="74">
        <f t="shared" si="6"/>
        <v>3</v>
      </c>
      <c r="C11" s="71" t="s">
        <v>22</v>
      </c>
      <c r="D11" s="81" t="s">
        <v>23</v>
      </c>
      <c r="E11" s="47">
        <v>44438</v>
      </c>
      <c r="F11" s="102">
        <v>8</v>
      </c>
      <c r="G11" s="86"/>
      <c r="H11" s="75">
        <f t="shared" si="7"/>
        <v>44438</v>
      </c>
      <c r="I11" s="47">
        <f t="shared" si="8"/>
        <v>44447</v>
      </c>
      <c r="J11" s="13" t="s">
        <v>21</v>
      </c>
      <c r="K11" s="31">
        <v>0.81</v>
      </c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  <row r="12" spans="1:57" s="4" customFormat="1" ht="18" customHeight="1">
      <c r="B12" s="74">
        <f t="shared" si="6"/>
        <v>4</v>
      </c>
      <c r="C12" s="71" t="s">
        <v>22</v>
      </c>
      <c r="D12" s="81" t="s">
        <v>24</v>
      </c>
      <c r="E12" s="47">
        <v>44445</v>
      </c>
      <c r="F12" s="102">
        <v>5</v>
      </c>
      <c r="G12" s="86">
        <f>B11</f>
        <v>3</v>
      </c>
      <c r="H12" s="75">
        <f t="shared" si="7"/>
        <v>44448</v>
      </c>
      <c r="I12" s="47">
        <f t="shared" si="8"/>
        <v>44454</v>
      </c>
      <c r="J12" s="13" t="s">
        <v>21</v>
      </c>
      <c r="K12" s="31">
        <v>0.5</v>
      </c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</row>
    <row r="13" spans="1:57" s="4" customFormat="1" ht="18" customHeight="1">
      <c r="B13" s="74">
        <f t="shared" si="6"/>
        <v>5</v>
      </c>
      <c r="C13" s="71" t="s">
        <v>19</v>
      </c>
      <c r="D13" s="81" t="s">
        <v>25</v>
      </c>
      <c r="E13" s="47">
        <v>44452</v>
      </c>
      <c r="F13" s="102">
        <v>3</v>
      </c>
      <c r="G13" s="86"/>
      <c r="H13" s="75">
        <f t="shared" si="7"/>
        <v>44452</v>
      </c>
      <c r="I13" s="47">
        <f t="shared" si="8"/>
        <v>44454</v>
      </c>
      <c r="J13" s="13" t="s">
        <v>21</v>
      </c>
      <c r="K13" s="31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  <row r="14" spans="1:57" s="4" customFormat="1" ht="18" customHeight="1">
      <c r="B14" s="74">
        <f t="shared" si="6"/>
        <v>6</v>
      </c>
      <c r="C14" s="71" t="s">
        <v>19</v>
      </c>
      <c r="D14" s="81" t="s">
        <v>26</v>
      </c>
      <c r="E14" s="47">
        <v>44455</v>
      </c>
      <c r="F14" s="102">
        <v>3</v>
      </c>
      <c r="G14" s="86"/>
      <c r="H14" s="75">
        <f t="shared" si="7"/>
        <v>44455</v>
      </c>
      <c r="I14" s="47">
        <f t="shared" si="8"/>
        <v>44459</v>
      </c>
      <c r="J14" s="13" t="s">
        <v>21</v>
      </c>
      <c r="K14" s="31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</row>
    <row r="15" spans="1:57" s="4" customFormat="1" ht="18" customHeight="1">
      <c r="B15" s="74">
        <f t="shared" si="6"/>
        <v>7</v>
      </c>
      <c r="C15" s="71" t="s">
        <v>19</v>
      </c>
      <c r="D15" s="81" t="s">
        <v>27</v>
      </c>
      <c r="E15" s="47">
        <v>44456</v>
      </c>
      <c r="F15" s="102">
        <v>5</v>
      </c>
      <c r="G15" s="86">
        <f>B14</f>
        <v>6</v>
      </c>
      <c r="H15" s="75">
        <f t="shared" si="7"/>
        <v>44460</v>
      </c>
      <c r="I15" s="47">
        <f t="shared" si="8"/>
        <v>44466</v>
      </c>
      <c r="J15" s="13" t="s">
        <v>21</v>
      </c>
      <c r="K15" s="31">
        <v>0.6</v>
      </c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  <row r="16" spans="1:57" s="4" customFormat="1" ht="18" customHeight="1">
      <c r="B16" s="74">
        <f t="shared" si="6"/>
        <v>8</v>
      </c>
      <c r="C16" s="71" t="s">
        <v>19</v>
      </c>
      <c r="D16" s="81" t="s">
        <v>28</v>
      </c>
      <c r="E16" s="47">
        <v>44463</v>
      </c>
      <c r="F16" s="102">
        <v>3</v>
      </c>
      <c r="G16" s="86"/>
      <c r="H16" s="75">
        <f t="shared" si="7"/>
        <v>44463</v>
      </c>
      <c r="I16" s="47">
        <f t="shared" si="8"/>
        <v>44467</v>
      </c>
      <c r="J16" s="13" t="s">
        <v>21</v>
      </c>
      <c r="K16" s="31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</row>
    <row r="17" spans="2:23" s="4" customFormat="1" ht="18" customHeight="1">
      <c r="B17" s="74">
        <f t="shared" si="6"/>
        <v>9</v>
      </c>
      <c r="C17" s="71" t="s">
        <v>19</v>
      </c>
      <c r="D17" s="81" t="s">
        <v>29</v>
      </c>
      <c r="E17" s="47">
        <v>44465</v>
      </c>
      <c r="F17" s="102">
        <v>5</v>
      </c>
      <c r="G17" s="86"/>
      <c r="H17" s="75">
        <f t="shared" si="7"/>
        <v>44465</v>
      </c>
      <c r="I17" s="47">
        <f t="shared" si="8"/>
        <v>44469</v>
      </c>
      <c r="J17" s="13" t="s">
        <v>21</v>
      </c>
      <c r="K17" s="31">
        <v>0.4</v>
      </c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  <row r="18" spans="2:23" s="4" customFormat="1" ht="18" customHeight="1">
      <c r="B18" s="74">
        <f t="shared" si="6"/>
        <v>10</v>
      </c>
      <c r="C18" s="71" t="s">
        <v>19</v>
      </c>
      <c r="D18" s="81" t="s">
        <v>30</v>
      </c>
      <c r="E18" s="47">
        <v>44470</v>
      </c>
      <c r="F18" s="102">
        <v>2</v>
      </c>
      <c r="G18" s="86">
        <f>B16</f>
        <v>8</v>
      </c>
      <c r="H18" s="75">
        <f t="shared" si="7"/>
        <v>44468</v>
      </c>
      <c r="I18" s="47">
        <f t="shared" si="8"/>
        <v>44469</v>
      </c>
      <c r="J18" s="13" t="s">
        <v>21</v>
      </c>
      <c r="K18" s="31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</row>
    <row r="19" spans="2:23" s="4" customFormat="1" ht="18" customHeight="1">
      <c r="B19" s="74">
        <f t="shared" si="6"/>
        <v>11</v>
      </c>
      <c r="C19" s="71" t="s">
        <v>19</v>
      </c>
      <c r="D19" s="81" t="s">
        <v>31</v>
      </c>
      <c r="E19" s="47">
        <v>44474</v>
      </c>
      <c r="F19" s="102">
        <v>2</v>
      </c>
      <c r="G19" s="86"/>
      <c r="H19" s="75">
        <f t="shared" si="7"/>
        <v>44474</v>
      </c>
      <c r="I19" s="47">
        <f t="shared" si="8"/>
        <v>44475</v>
      </c>
      <c r="J19" s="13" t="s">
        <v>21</v>
      </c>
      <c r="K19" s="31">
        <v>0.5</v>
      </c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  <row r="20" spans="2:23" s="4" customFormat="1" ht="18" customHeight="1">
      <c r="B20" s="74">
        <f t="shared" si="6"/>
        <v>12</v>
      </c>
      <c r="C20" s="71" t="s">
        <v>19</v>
      </c>
      <c r="D20" s="81" t="s">
        <v>32</v>
      </c>
      <c r="E20" s="47">
        <v>44476</v>
      </c>
      <c r="F20" s="102">
        <v>4</v>
      </c>
      <c r="G20" s="86"/>
      <c r="H20" s="75">
        <f t="shared" si="7"/>
        <v>44476</v>
      </c>
      <c r="I20" s="47">
        <f t="shared" si="8"/>
        <v>44481</v>
      </c>
      <c r="J20" s="13" t="s">
        <v>21</v>
      </c>
      <c r="K20" s="31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</row>
    <row r="21" spans="2:23" s="4" customFormat="1" ht="18" customHeight="1">
      <c r="B21" s="74">
        <f t="shared" si="6"/>
        <v>13</v>
      </c>
      <c r="C21" s="71" t="s">
        <v>17</v>
      </c>
      <c r="D21" s="81" t="s">
        <v>33</v>
      </c>
      <c r="E21" s="47">
        <f>MIN(H22:H27)</f>
        <v>44463</v>
      </c>
      <c r="F21" s="102">
        <f>IF(ISBLANK(H21),"",NETWORKDAYS(H21,MAX(I22:I27)))</f>
        <v>23</v>
      </c>
      <c r="G21" s="86"/>
      <c r="H21" s="75">
        <f t="shared" si="7"/>
        <v>44463</v>
      </c>
      <c r="I21" s="47">
        <f t="shared" si="8"/>
        <v>44495</v>
      </c>
      <c r="J21" s="13"/>
      <c r="K21" s="31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  <row r="22" spans="2:23" s="4" customFormat="1" ht="18" customHeight="1">
      <c r="B22" s="74">
        <f t="shared" si="6"/>
        <v>14</v>
      </c>
      <c r="C22" s="71" t="s">
        <v>19</v>
      </c>
      <c r="D22" s="81" t="s">
        <v>34</v>
      </c>
      <c r="E22" s="47">
        <v>44463</v>
      </c>
      <c r="F22" s="102">
        <v>5</v>
      </c>
      <c r="G22" s="86"/>
      <c r="H22" s="75">
        <f t="shared" si="7"/>
        <v>44463</v>
      </c>
      <c r="I22" s="47">
        <f t="shared" si="8"/>
        <v>44469</v>
      </c>
      <c r="J22" s="13" t="s">
        <v>21</v>
      </c>
      <c r="K22" s="31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</row>
    <row r="23" spans="2:23" s="4" customFormat="1" ht="18" customHeight="1">
      <c r="B23" s="74">
        <f t="shared" si="6"/>
        <v>15</v>
      </c>
      <c r="C23" s="71" t="s">
        <v>19</v>
      </c>
      <c r="D23" s="81" t="s">
        <v>35</v>
      </c>
      <c r="E23" s="47">
        <v>44469</v>
      </c>
      <c r="F23" s="102">
        <v>6</v>
      </c>
      <c r="G23" s="86"/>
      <c r="H23" s="75">
        <f t="shared" si="7"/>
        <v>44469</v>
      </c>
      <c r="I23" s="47">
        <f t="shared" si="8"/>
        <v>44476</v>
      </c>
      <c r="J23" s="13" t="s">
        <v>21</v>
      </c>
      <c r="K23" s="31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  <row r="24" spans="2:23" s="4" customFormat="1" ht="18" customHeight="1">
      <c r="B24" s="74">
        <f t="shared" si="6"/>
        <v>16</v>
      </c>
      <c r="C24" s="71" t="s">
        <v>19</v>
      </c>
      <c r="D24" s="81" t="s">
        <v>36</v>
      </c>
      <c r="E24" s="47">
        <v>44475</v>
      </c>
      <c r="F24" s="102">
        <v>4</v>
      </c>
      <c r="G24" s="86"/>
      <c r="H24" s="75">
        <f t="shared" si="7"/>
        <v>44475</v>
      </c>
      <c r="I24" s="47">
        <f t="shared" si="8"/>
        <v>44480</v>
      </c>
      <c r="J24" s="13" t="s">
        <v>21</v>
      </c>
      <c r="K24" s="31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</row>
    <row r="25" spans="2:23" s="4" customFormat="1" ht="18" customHeight="1">
      <c r="B25" s="74">
        <f t="shared" si="6"/>
        <v>17</v>
      </c>
      <c r="C25" s="71" t="s">
        <v>19</v>
      </c>
      <c r="D25" s="81" t="s">
        <v>37</v>
      </c>
      <c r="E25" s="47">
        <v>44481</v>
      </c>
      <c r="F25" s="102">
        <v>6</v>
      </c>
      <c r="G25" s="86"/>
      <c r="H25" s="75">
        <f t="shared" si="7"/>
        <v>44481</v>
      </c>
      <c r="I25" s="47">
        <f t="shared" si="8"/>
        <v>44488</v>
      </c>
      <c r="J25" s="13" t="s">
        <v>21</v>
      </c>
      <c r="K25" s="31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  <row r="26" spans="2:23" s="4" customFormat="1" ht="18" customHeight="1">
      <c r="B26" s="74">
        <f t="shared" si="6"/>
        <v>18</v>
      </c>
      <c r="C26" s="71" t="s">
        <v>19</v>
      </c>
      <c r="D26" s="81" t="s">
        <v>38</v>
      </c>
      <c r="E26" s="47">
        <v>44489</v>
      </c>
      <c r="F26" s="102">
        <v>2</v>
      </c>
      <c r="G26" s="86"/>
      <c r="H26" s="75">
        <f t="shared" si="7"/>
        <v>44489</v>
      </c>
      <c r="I26" s="47">
        <f t="shared" si="8"/>
        <v>44490</v>
      </c>
      <c r="J26" s="13" t="s">
        <v>21</v>
      </c>
      <c r="K26" s="31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</row>
    <row r="27" spans="2:23" s="4" customFormat="1" ht="18" customHeight="1">
      <c r="B27" s="74">
        <f t="shared" si="6"/>
        <v>19</v>
      </c>
      <c r="C27" s="71" t="s">
        <v>19</v>
      </c>
      <c r="D27" s="81" t="s">
        <v>39</v>
      </c>
      <c r="E27" s="47">
        <v>44491</v>
      </c>
      <c r="F27" s="102">
        <v>3</v>
      </c>
      <c r="G27" s="86"/>
      <c r="H27" s="75">
        <f t="shared" si="7"/>
        <v>44491</v>
      </c>
      <c r="I27" s="47">
        <f t="shared" si="8"/>
        <v>44495</v>
      </c>
      <c r="J27" s="13" t="s">
        <v>21</v>
      </c>
      <c r="K27" s="31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  <row r="28" spans="2:23" s="4" customFormat="1" ht="18" customHeight="1">
      <c r="B28" s="74">
        <f t="shared" si="6"/>
        <v>20</v>
      </c>
      <c r="C28" s="71" t="s">
        <v>17</v>
      </c>
      <c r="D28" s="81" t="s">
        <v>40</v>
      </c>
      <c r="E28" s="47">
        <f>MIN(H29:H35)</f>
        <v>44480</v>
      </c>
      <c r="F28" s="102">
        <f>IF(ISBLANK(H28),"",NETWORKDAYS(H28,MAX(I29:I35)))</f>
        <v>15</v>
      </c>
      <c r="G28" s="86"/>
      <c r="H28" s="75">
        <f t="shared" si="7"/>
        <v>44480</v>
      </c>
      <c r="I28" s="47">
        <f t="shared" si="8"/>
        <v>44498</v>
      </c>
      <c r="J28" s="13"/>
      <c r="K28" s="31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</row>
    <row r="29" spans="2:23" s="4" customFormat="1" ht="18" customHeight="1">
      <c r="B29" s="74">
        <f t="shared" si="6"/>
        <v>21</v>
      </c>
      <c r="C29" s="71" t="s">
        <v>19</v>
      </c>
      <c r="D29" s="81" t="s">
        <v>41</v>
      </c>
      <c r="E29" s="47">
        <v>44480</v>
      </c>
      <c r="F29" s="102">
        <v>2</v>
      </c>
      <c r="G29" s="86"/>
      <c r="H29" s="75">
        <f t="shared" si="7"/>
        <v>44480</v>
      </c>
      <c r="I29" s="47">
        <f t="shared" si="8"/>
        <v>44481</v>
      </c>
      <c r="J29" s="13" t="s">
        <v>21</v>
      </c>
      <c r="K29" s="31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  <row r="30" spans="2:23" s="4" customFormat="1" ht="18" customHeight="1">
      <c r="B30" s="74">
        <f t="shared" si="6"/>
        <v>22</v>
      </c>
      <c r="C30" s="71" t="s">
        <v>19</v>
      </c>
      <c r="D30" s="81" t="s">
        <v>42</v>
      </c>
      <c r="E30" s="47">
        <v>44482</v>
      </c>
      <c r="F30" s="102">
        <v>3</v>
      </c>
      <c r="G30" s="86"/>
      <c r="H30" s="75">
        <f t="shared" si="7"/>
        <v>44482</v>
      </c>
      <c r="I30" s="47">
        <f t="shared" si="8"/>
        <v>44484</v>
      </c>
      <c r="J30" s="13" t="s">
        <v>21</v>
      </c>
      <c r="K30" s="31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</row>
    <row r="31" spans="2:23" s="4" customFormat="1" ht="18" customHeight="1">
      <c r="B31" s="74">
        <f t="shared" si="6"/>
        <v>23</v>
      </c>
      <c r="C31" s="71" t="s">
        <v>19</v>
      </c>
      <c r="D31" s="81" t="s">
        <v>43</v>
      </c>
      <c r="E31" s="47">
        <v>44487</v>
      </c>
      <c r="F31" s="102">
        <v>8</v>
      </c>
      <c r="G31" s="86"/>
      <c r="H31" s="75">
        <f t="shared" si="7"/>
        <v>44487</v>
      </c>
      <c r="I31" s="47">
        <f t="shared" si="8"/>
        <v>44496</v>
      </c>
      <c r="J31" s="13" t="s">
        <v>21</v>
      </c>
      <c r="K31" s="31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  <row r="32" spans="2:23" s="4" customFormat="1" ht="18" customHeight="1">
      <c r="B32" s="74">
        <f t="shared" si="6"/>
        <v>24</v>
      </c>
      <c r="C32" s="71" t="s">
        <v>19</v>
      </c>
      <c r="D32" s="81" t="s">
        <v>44</v>
      </c>
      <c r="E32" s="47">
        <v>44489</v>
      </c>
      <c r="F32" s="102">
        <v>3</v>
      </c>
      <c r="G32" s="86"/>
      <c r="H32" s="75">
        <f t="shared" si="7"/>
        <v>44489</v>
      </c>
      <c r="I32" s="47">
        <f t="shared" si="8"/>
        <v>44491</v>
      </c>
      <c r="J32" s="13" t="s">
        <v>21</v>
      </c>
      <c r="K32" s="31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</row>
    <row r="33" spans="2:23" s="4" customFormat="1" ht="18" customHeight="1">
      <c r="B33" s="74">
        <f t="shared" si="6"/>
        <v>25</v>
      </c>
      <c r="C33" s="71" t="s">
        <v>19</v>
      </c>
      <c r="D33" s="81" t="s">
        <v>45</v>
      </c>
      <c r="E33" s="47">
        <v>44494</v>
      </c>
      <c r="F33" s="102">
        <v>1</v>
      </c>
      <c r="G33" s="86"/>
      <c r="H33" s="75">
        <f t="shared" si="7"/>
        <v>44494</v>
      </c>
      <c r="I33" s="47">
        <f t="shared" si="8"/>
        <v>44494</v>
      </c>
      <c r="J33" s="13" t="s">
        <v>21</v>
      </c>
      <c r="K33" s="31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  <row r="34" spans="2:23" s="4" customFormat="1" ht="18" customHeight="1">
      <c r="B34" s="74">
        <f t="shared" si="6"/>
        <v>26</v>
      </c>
      <c r="C34" s="71" t="s">
        <v>19</v>
      </c>
      <c r="D34" s="81" t="s">
        <v>46</v>
      </c>
      <c r="E34" s="47">
        <v>44495</v>
      </c>
      <c r="F34" s="102">
        <v>3</v>
      </c>
      <c r="G34" s="86"/>
      <c r="H34" s="75">
        <f t="shared" si="7"/>
        <v>44495</v>
      </c>
      <c r="I34" s="47">
        <f t="shared" si="8"/>
        <v>44497</v>
      </c>
      <c r="J34" s="13" t="s">
        <v>21</v>
      </c>
      <c r="K34" s="31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</row>
    <row r="35" spans="2:23" s="4" customFormat="1" ht="18" customHeight="1">
      <c r="B35" s="74">
        <f t="shared" si="6"/>
        <v>27</v>
      </c>
      <c r="C35" s="71" t="s">
        <v>19</v>
      </c>
      <c r="D35" s="81" t="s">
        <v>47</v>
      </c>
      <c r="E35" s="47">
        <v>44497</v>
      </c>
      <c r="F35" s="102">
        <v>2</v>
      </c>
      <c r="G35" s="86"/>
      <c r="H35" s="75">
        <f t="shared" si="7"/>
        <v>44497</v>
      </c>
      <c r="I35" s="47">
        <f t="shared" si="8"/>
        <v>44498</v>
      </c>
      <c r="J35" s="13" t="s">
        <v>21</v>
      </c>
      <c r="K35" s="31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  <row r="36" spans="2:23" s="4" customFormat="1" ht="18" customHeight="1">
      <c r="B36" s="74">
        <f t="shared" si="6"/>
        <v>28</v>
      </c>
      <c r="C36" s="71"/>
      <c r="D36" s="81"/>
      <c r="E36" s="47"/>
      <c r="F36" s="102"/>
      <c r="G36" s="86"/>
      <c r="H36" s="75" t="str">
        <f t="shared" si="7"/>
        <v/>
      </c>
      <c r="I36" s="47" t="str">
        <f t="shared" si="8"/>
        <v/>
      </c>
      <c r="J36" s="13"/>
      <c r="K36" s="31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</row>
  </sheetData>
  <mergeCells count="12">
    <mergeCell ref="AU5:AY5"/>
    <mergeCell ref="AZ5:BD5"/>
    <mergeCell ref="L5:P5"/>
    <mergeCell ref="Q5:U5"/>
    <mergeCell ref="V5:Z5"/>
    <mergeCell ref="AA5:AE5"/>
    <mergeCell ref="AF5:AJ5"/>
    <mergeCell ref="AF3:AJ3"/>
    <mergeCell ref="L3:Q3"/>
    <mergeCell ref="R3:U3"/>
    <mergeCell ref="AK5:AO5"/>
    <mergeCell ref="AP5:AT5"/>
  </mergeCells>
  <phoneticPr fontId="20" type="noConversion"/>
  <conditionalFormatting sqref="L5:BD36">
    <cfRule type="expression" dxfId="17" priority="37">
      <formula>WEEKDAY(date,2)&gt;WEEKDAY(next_date,2)</formula>
    </cfRule>
  </conditionalFormatting>
  <conditionalFormatting sqref="L7:BD36">
    <cfRule type="expression" dxfId="16" priority="30">
      <formula>date=TODAY()</formula>
    </cfRule>
  </conditionalFormatting>
  <conditionalFormatting sqref="L7:BD7">
    <cfRule type="expression" dxfId="15" priority="21">
      <formula>date=TODAY()</formula>
    </cfRule>
  </conditionalFormatting>
  <conditionalFormatting sqref="L8:BD36">
    <cfRule type="expression" dxfId="14" priority="16">
      <formula>AND(type="P",NOT(ISBLANK(start_date)),date&gt;=start_date,date&lt;=end_date)</formula>
    </cfRule>
    <cfRule type="expression" dxfId="13" priority="20">
      <formula>AND(type="T",date&gt;=start_date,date&lt;=start_date+percent*(end_date-start_date+1)-1)</formula>
    </cfRule>
    <cfRule type="expression" dxfId="12" priority="22">
      <formula>AND(type="T",NOT(ISBLANK(start_date)),date&gt;=start_date,date&lt;=end_date)</formula>
    </cfRule>
    <cfRule type="expression" dxfId="11" priority="2">
      <formula>AND(type="S",NOT(ISBLANK(start_date)),date&gt;=start_date,date&lt;=end_date)</formula>
    </cfRule>
    <cfRule type="expression" dxfId="10" priority="1">
      <formula>AND(type="S",date&gt;=start_date,date&lt;=start_date+percent*(end_date-start_date+1)-1)</formula>
    </cfRule>
  </conditionalFormatting>
  <conditionalFormatting sqref="D8:D36">
    <cfRule type="expression" dxfId="9" priority="14">
      <formula>type="S"</formula>
    </cfRule>
    <cfRule type="expression" dxfId="8" priority="15">
      <formula>type="P"</formula>
    </cfRule>
    <cfRule type="expression" dxfId="7" priority="18">
      <formula>OR(type="T")</formula>
    </cfRule>
  </conditionalFormatting>
  <conditionalFormatting sqref="E8:E12 E21:E36">
    <cfRule type="expression" dxfId="6" priority="13">
      <formula>AND(type="T",_xlfn.ISFORMULA(ind_start_date))</formula>
    </cfRule>
  </conditionalFormatting>
  <conditionalFormatting sqref="K8:K36">
    <cfRule type="expression" dxfId="5" priority="3">
      <formula>_xlfn.ISFORMULA(percent)</formula>
    </cfRule>
    <cfRule type="expression" dxfId="4" priority="11">
      <formula>AND(type="T",_xlfn.ISFORMULA(percent))</formula>
    </cfRule>
  </conditionalFormatting>
  <conditionalFormatting sqref="E8:E36">
    <cfRule type="expression" dxfId="3" priority="7">
      <formula>_xlfn.ISFORMULA(ind_start_date)</formula>
    </cfRule>
  </conditionalFormatting>
  <conditionalFormatting sqref="F8:F36">
    <cfRule type="expression" dxfId="2" priority="6">
      <formula>_xlfn.ISFORMULA(duration)</formula>
    </cfRule>
  </conditionalFormatting>
  <conditionalFormatting sqref="H8:H36">
    <cfRule type="expression" dxfId="1" priority="5">
      <formula>_xlfn.ISFORMULA(start_date)</formula>
    </cfRule>
  </conditionalFormatting>
  <conditionalFormatting sqref="I8:I36">
    <cfRule type="expression" dxfId="0" priority="4">
      <formula>_xlfn.ISFORMULA(end_date)</formula>
    </cfRule>
  </conditionalFormatting>
  <dataValidations count="2">
    <dataValidation type="list" allowBlank="1" showInputMessage="1" showErrorMessage="1" sqref="C36" xr:uid="{FD2C8932-9626-4A85-AF3D-D1DDAD487E51}">
      <formula1>"P,T"</formula1>
    </dataValidation>
    <dataValidation type="list" allowBlank="1" showInputMessage="1" showErrorMessage="1" sqref="C9:C35" xr:uid="{41985620-C881-445F-9F49-F8736C0D438D}">
      <formula1>"P,T,S"</formula1>
    </dataValidation>
  </dataValidations>
  <pageMargins left="0.25" right="0.25" top="0.75" bottom="0.75" header="0.3" footer="0.3"/>
  <pageSetup paperSize="9" scale="62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Scroll Bar 5">
              <controlPr defaultSize="0" autoPict="0">
                <anchor moveWithCells="1">
                  <from>
                    <xdr:col>41</xdr:col>
                    <xdr:colOff>7620</xdr:colOff>
                    <xdr:row>2</xdr:row>
                    <xdr:rowOff>7620</xdr:rowOff>
                  </from>
                  <to>
                    <xdr:col>56</xdr:col>
                    <xdr:colOff>22860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02598-6478-4D0F-B4DD-8C3C44913641}">
  <dimension ref="B12:H56"/>
  <sheetViews>
    <sheetView showGridLines="0" topLeftCell="A11" workbookViewId="0">
      <selection activeCell="F17" sqref="F17"/>
    </sheetView>
  </sheetViews>
  <sheetFormatPr baseColWidth="10" defaultColWidth="8.88671875" defaultRowHeight="13.8"/>
  <cols>
    <col min="1" max="1" width="2.6640625" style="59" customWidth="1"/>
    <col min="2" max="2" width="3.33203125" style="59" customWidth="1"/>
    <col min="3" max="3" width="3.5546875" style="53" customWidth="1"/>
    <col min="4" max="4" width="2.6640625" style="59" customWidth="1"/>
    <col min="5" max="5" width="8.33203125" style="59" customWidth="1"/>
    <col min="6" max="6" width="4.33203125" style="59" customWidth="1"/>
    <col min="7" max="7" width="9" style="59" customWidth="1"/>
    <col min="8" max="8" width="6.33203125" style="59" customWidth="1"/>
    <col min="9" max="16384" width="8.88671875" style="59"/>
  </cols>
  <sheetData>
    <row r="12" spans="2:6" s="54" customFormat="1" ht="19.95" customHeight="1">
      <c r="B12" s="52" t="s">
        <v>48</v>
      </c>
      <c r="C12" s="53"/>
    </row>
    <row r="13" spans="2:6" s="55" customFormat="1" ht="18" customHeight="1">
      <c r="C13" s="56" t="s">
        <v>49</v>
      </c>
      <c r="D13" s="55" t="s">
        <v>50</v>
      </c>
    </row>
    <row r="14" spans="2:6" s="55" customFormat="1" ht="18" customHeight="1">
      <c r="C14" s="56" t="s">
        <v>49</v>
      </c>
      <c r="D14" s="55" t="s">
        <v>51</v>
      </c>
    </row>
    <row r="15" spans="2:6" s="55" customFormat="1" ht="18" customHeight="1">
      <c r="C15" s="56" t="s">
        <v>49</v>
      </c>
      <c r="D15" s="55" t="s">
        <v>52</v>
      </c>
    </row>
    <row r="16" spans="2:6" s="55" customFormat="1" ht="18" customHeight="1">
      <c r="C16" s="56"/>
      <c r="D16" s="66"/>
      <c r="E16" s="67" t="s">
        <v>53</v>
      </c>
      <c r="F16" s="55" t="s">
        <v>54</v>
      </c>
    </row>
    <row r="17" spans="2:6" s="55" customFormat="1" ht="18" customHeight="1">
      <c r="C17" s="56"/>
      <c r="D17" s="66"/>
      <c r="E17" s="67"/>
      <c r="F17" s="55" t="s">
        <v>55</v>
      </c>
    </row>
    <row r="18" spans="2:6" s="55" customFormat="1" ht="18" customHeight="1">
      <c r="C18" s="56"/>
      <c r="D18" s="66"/>
      <c r="E18" s="67"/>
      <c r="F18" s="55" t="s">
        <v>56</v>
      </c>
    </row>
    <row r="19" spans="2:6" s="55" customFormat="1" ht="18" customHeight="1">
      <c r="C19" s="56"/>
      <c r="D19" s="66"/>
      <c r="E19" s="67"/>
      <c r="F19" s="55" t="s">
        <v>57</v>
      </c>
    </row>
    <row r="20" spans="2:6" s="55" customFormat="1" ht="18" customHeight="1">
      <c r="C20" s="56"/>
      <c r="D20" s="66"/>
      <c r="E20" s="67"/>
      <c r="F20" s="55" t="s">
        <v>58</v>
      </c>
    </row>
    <row r="21" spans="2:6" s="55" customFormat="1" ht="18" customHeight="1">
      <c r="C21" s="56" t="s">
        <v>49</v>
      </c>
      <c r="D21" s="55" t="s">
        <v>59</v>
      </c>
    </row>
    <row r="22" spans="2:6" s="55" customFormat="1" ht="18" customHeight="1">
      <c r="C22" s="56"/>
      <c r="E22" s="55" t="s">
        <v>60</v>
      </c>
      <c r="F22" s="55" t="s">
        <v>61</v>
      </c>
    </row>
    <row r="23" spans="2:6" s="55" customFormat="1" ht="18" customHeight="1">
      <c r="C23" s="56" t="s">
        <v>49</v>
      </c>
      <c r="D23" s="55" t="s">
        <v>62</v>
      </c>
    </row>
    <row r="24" spans="2:6" s="55" customFormat="1" ht="18" customHeight="1">
      <c r="C24" s="56"/>
      <c r="E24" s="57" t="s">
        <v>63</v>
      </c>
      <c r="F24" s="55" t="s">
        <v>64</v>
      </c>
    </row>
    <row r="25" spans="2:6" s="55" customFormat="1" ht="18" customHeight="1">
      <c r="C25" s="56"/>
      <c r="E25" s="57" t="s">
        <v>65</v>
      </c>
      <c r="F25" s="55" t="s">
        <v>66</v>
      </c>
    </row>
    <row r="26" spans="2:6" s="55" customFormat="1" ht="18" customHeight="1">
      <c r="C26" s="56"/>
      <c r="E26" s="57"/>
      <c r="F26" s="55" t="s">
        <v>67</v>
      </c>
    </row>
    <row r="27" spans="2:6" s="55" customFormat="1" ht="18" customHeight="1">
      <c r="C27" s="56" t="s">
        <v>49</v>
      </c>
      <c r="D27" s="58" t="s">
        <v>68</v>
      </c>
      <c r="E27" s="58"/>
    </row>
    <row r="28" spans="2:6" s="55" customFormat="1" ht="18" customHeight="1">
      <c r="C28" s="56"/>
      <c r="E28" s="57" t="s">
        <v>63</v>
      </c>
      <c r="F28" s="55" t="s">
        <v>69</v>
      </c>
    </row>
    <row r="29" spans="2:6" s="55" customFormat="1" ht="18" customHeight="1">
      <c r="C29" s="56"/>
      <c r="E29" s="57" t="s">
        <v>65</v>
      </c>
      <c r="F29" s="55" t="s">
        <v>70</v>
      </c>
    </row>
    <row r="30" spans="2:6" s="55" customFormat="1" ht="18" customHeight="1">
      <c r="C30" s="56"/>
      <c r="E30" s="57"/>
    </row>
    <row r="31" spans="2:6" s="54" customFormat="1" ht="19.95" customHeight="1">
      <c r="B31" s="52" t="s">
        <v>71</v>
      </c>
      <c r="C31" s="53"/>
    </row>
    <row r="32" spans="2:6" s="54" customFormat="1" ht="18" customHeight="1">
      <c r="B32" s="52"/>
      <c r="C32" s="53" t="s">
        <v>49</v>
      </c>
      <c r="D32" s="54" t="s">
        <v>72</v>
      </c>
    </row>
    <row r="33" spans="2:8" s="54" customFormat="1" ht="18" customHeight="1">
      <c r="B33" s="52"/>
      <c r="C33" s="53" t="s">
        <v>49</v>
      </c>
      <c r="D33" s="54" t="s">
        <v>73</v>
      </c>
    </row>
    <row r="34" spans="2:8" s="54" customFormat="1" ht="18" customHeight="1">
      <c r="C34" s="53" t="s">
        <v>49</v>
      </c>
      <c r="D34" s="54" t="s">
        <v>74</v>
      </c>
    </row>
    <row r="35" spans="2:8" s="54" customFormat="1" ht="18" customHeight="1">
      <c r="C35" s="53"/>
    </row>
    <row r="36" spans="2:8" s="54" customFormat="1" ht="19.95" customHeight="1">
      <c r="B36" s="52" t="s">
        <v>75</v>
      </c>
      <c r="C36" s="53"/>
    </row>
    <row r="37" spans="2:8" s="54" customFormat="1" ht="19.95" customHeight="1">
      <c r="B37" s="52"/>
      <c r="C37" s="53" t="s">
        <v>49</v>
      </c>
      <c r="D37" s="54" t="s">
        <v>76</v>
      </c>
    </row>
    <row r="38" spans="2:8" s="54" customFormat="1" ht="18" customHeight="1">
      <c r="B38" s="52"/>
      <c r="C38" s="53" t="s">
        <v>49</v>
      </c>
      <c r="D38" s="54" t="s">
        <v>77</v>
      </c>
    </row>
    <row r="39" spans="2:8" s="54" customFormat="1" ht="18" customHeight="1">
      <c r="B39" s="52"/>
      <c r="C39" s="53" t="s">
        <v>49</v>
      </c>
      <c r="D39" s="54" t="s">
        <v>78</v>
      </c>
    </row>
    <row r="40" spans="2:8" s="54" customFormat="1" ht="18" customHeight="1">
      <c r="B40" s="52"/>
      <c r="C40" s="53"/>
      <c r="D40" s="54" t="s">
        <v>79</v>
      </c>
    </row>
    <row r="41" spans="2:8" s="54" customFormat="1" ht="18" customHeight="1">
      <c r="B41" s="52"/>
      <c r="C41" s="53"/>
      <c r="D41" s="54" t="s">
        <v>80</v>
      </c>
    </row>
    <row r="42" spans="2:8" ht="18" customHeight="1">
      <c r="C42" s="59"/>
      <c r="D42" s="59" t="s">
        <v>81</v>
      </c>
      <c r="E42" s="83"/>
    </row>
    <row r="43" spans="2:8" ht="18" customHeight="1"/>
    <row r="44" spans="2:8" s="54" customFormat="1" ht="19.95" customHeight="1">
      <c r="B44" s="52" t="s">
        <v>82</v>
      </c>
      <c r="C44" s="53"/>
    </row>
    <row r="45" spans="2:8" s="54" customFormat="1" ht="19.95" customHeight="1">
      <c r="B45" s="52"/>
      <c r="C45" s="53" t="s">
        <v>49</v>
      </c>
      <c r="D45" s="54" t="s">
        <v>83</v>
      </c>
    </row>
    <row r="46" spans="2:8" s="54" customFormat="1" ht="18" customHeight="1">
      <c r="B46" s="52"/>
      <c r="C46" s="53" t="s">
        <v>49</v>
      </c>
      <c r="D46" s="54" t="s">
        <v>84</v>
      </c>
    </row>
    <row r="47" spans="2:8" s="54" customFormat="1" ht="18" customHeight="1">
      <c r="B47" s="52"/>
      <c r="C47" s="53"/>
      <c r="E47" s="54" t="s">
        <v>10</v>
      </c>
      <c r="H47" s="68" t="s">
        <v>85</v>
      </c>
    </row>
    <row r="48" spans="2:8" s="54" customFormat="1" ht="18" customHeight="1">
      <c r="C48" s="53"/>
      <c r="E48" s="59" t="s">
        <v>11</v>
      </c>
      <c r="H48" s="69" t="s">
        <v>86</v>
      </c>
    </row>
    <row r="49" spans="2:8" ht="18" customHeight="1"/>
    <row r="50" spans="2:8" s="54" customFormat="1" ht="19.95" customHeight="1">
      <c r="B50" s="52" t="s">
        <v>87</v>
      </c>
      <c r="C50" s="53"/>
    </row>
    <row r="51" spans="2:8" s="54" customFormat="1" ht="19.95" customHeight="1">
      <c r="B51" s="52"/>
      <c r="C51" s="53" t="s">
        <v>49</v>
      </c>
      <c r="D51" s="54" t="s">
        <v>88</v>
      </c>
    </row>
    <row r="52" spans="2:8" s="54" customFormat="1" ht="18" customHeight="1">
      <c r="B52" s="52"/>
      <c r="C52" s="53" t="s">
        <v>49</v>
      </c>
      <c r="D52" s="54" t="s">
        <v>89</v>
      </c>
    </row>
    <row r="53" spans="2:8" s="54" customFormat="1" ht="18" customHeight="1">
      <c r="B53" s="52"/>
      <c r="C53" s="53"/>
      <c r="E53" s="54" t="s">
        <v>10</v>
      </c>
      <c r="H53" s="68" t="s">
        <v>90</v>
      </c>
    </row>
    <row r="54" spans="2:8" s="54" customFormat="1" ht="18" customHeight="1">
      <c r="B54" s="52"/>
      <c r="C54" s="53"/>
      <c r="E54" s="59" t="s">
        <v>91</v>
      </c>
      <c r="H54" s="69" t="s">
        <v>92</v>
      </c>
    </row>
    <row r="55" spans="2:8" s="54" customFormat="1" ht="18" customHeight="1">
      <c r="B55" s="52"/>
      <c r="C55" s="53"/>
      <c r="E55" s="53" t="s">
        <v>16</v>
      </c>
      <c r="H55" s="68" t="s">
        <v>93</v>
      </c>
    </row>
    <row r="56" spans="2:8">
      <c r="H56" s="77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12</vt:i4>
      </vt:variant>
    </vt:vector>
  </HeadingPairs>
  <TitlesOfParts>
    <vt:vector size="14" baseType="lpstr">
      <vt:lpstr>Gantt</vt:lpstr>
      <vt:lpstr>Readme</vt:lpstr>
      <vt:lpstr>Gantt!d_id</vt:lpstr>
      <vt:lpstr>Gantt!date</vt:lpstr>
      <vt:lpstr>Gantt!duration</vt:lpstr>
      <vt:lpstr>Gantt!end_date</vt:lpstr>
      <vt:lpstr>Gantt!id</vt:lpstr>
      <vt:lpstr>Gantt!ind_start_date</vt:lpstr>
      <vt:lpstr>Gantt!next_date</vt:lpstr>
      <vt:lpstr>Gantt!percent</vt:lpstr>
      <vt:lpstr>Gantt!prev_id</vt:lpstr>
      <vt:lpstr>Gantt!project_start_date</vt:lpstr>
      <vt:lpstr>Gantt!start_date</vt:lpstr>
      <vt:lpstr>Gantt!type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Захар</dc:creator>
  <cp:keywords/>
  <dc:description/>
  <cp:lastModifiedBy>Carl Laurier</cp:lastModifiedBy>
  <cp:revision/>
  <dcterms:created xsi:type="dcterms:W3CDTF">2021-09-04T08:30:48Z</dcterms:created>
  <dcterms:modified xsi:type="dcterms:W3CDTF">2023-04-25T12:15:36Z</dcterms:modified>
  <cp:category/>
  <cp:contentStatus/>
</cp:coreProperties>
</file>