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EXCEL/Stéphane Rosseti/"/>
    </mc:Choice>
  </mc:AlternateContent>
  <xr:revisionPtr revIDLastSave="6" documentId="8_{65D133A7-86FA-4AC4-83A1-24A516B8ADEC}" xr6:coauthVersionLast="46" xr6:coauthVersionMax="46" xr10:uidLastSave="{12AF9726-C1EA-414F-AE46-7D061649904F}"/>
  <bookViews>
    <workbookView minimized="1" xWindow="15105" yWindow="4215" windowWidth="5910" windowHeight="11385" xr2:uid="{00000000-000D-0000-FFFF-FFFF00000000}"/>
  </bookViews>
  <sheets>
    <sheet name="Théâtres réunis" sheetId="1" r:id="rId1"/>
    <sheet name="Ventes Spectacles" sheetId="3" r:id="rId2"/>
    <sheet name="Théâtres réunis - Formu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3" i="1"/>
  <c r="F14" i="1"/>
  <c r="F15" i="1"/>
  <c r="F16" i="1"/>
  <c r="B16" i="1"/>
  <c r="C16" i="1"/>
  <c r="D16" i="1"/>
  <c r="E16" i="1"/>
  <c r="C15" i="1"/>
  <c r="D15" i="1"/>
  <c r="E15" i="1"/>
  <c r="B15" i="1"/>
  <c r="B14" i="1"/>
  <c r="C14" i="1"/>
  <c r="D14" i="1"/>
  <c r="E14" i="1"/>
  <c r="B13" i="1"/>
  <c r="C13" i="1"/>
  <c r="D13" i="1"/>
  <c r="E13" i="1"/>
  <c r="F8" i="1"/>
  <c r="F9" i="1"/>
  <c r="F10" i="1"/>
  <c r="F4" i="1"/>
  <c r="F5" i="1"/>
  <c r="E14" i="2"/>
  <c r="D14" i="2"/>
  <c r="C14" i="2"/>
  <c r="B14" i="2"/>
  <c r="E11" i="2"/>
  <c r="E12" i="2" s="1"/>
  <c r="D11" i="2"/>
  <c r="D13" i="2" s="1"/>
  <c r="D16" i="2" s="1"/>
  <c r="C11" i="2"/>
  <c r="C13" i="2" s="1"/>
  <c r="C16" i="2" s="1"/>
  <c r="B11" i="2"/>
  <c r="F9" i="2"/>
  <c r="F8" i="2"/>
  <c r="F7" i="2"/>
  <c r="F4" i="2"/>
  <c r="F3" i="2"/>
  <c r="C12" i="2" l="1"/>
  <c r="D12" i="2"/>
  <c r="F11" i="2"/>
  <c r="B12" i="2"/>
  <c r="F12" i="2" s="1"/>
  <c r="E13" i="2"/>
  <c r="E16" i="2" s="1"/>
  <c r="B13" i="2"/>
  <c r="F13" i="2" s="1"/>
  <c r="F14" i="2"/>
  <c r="B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 R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Mise en forme conditionnelle à appliquer sur les titres de spectacles et la ligne 18 des conclusions, fond jaune orangé + couleur police rouge rubis avec règle : =B$18="OUI"</t>
        </r>
      </text>
    </comment>
    <comment ref="B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On considère que toutes les places disponibles sont vendues à plein tarif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Chaque nombre de place vendue est multiplié par son tarif associé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 R</author>
  </authors>
  <commentList>
    <comment ref="B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On considère que toutes les places disponibles sont vendues à plein tarif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Chaque nombre de place vendue est multipliée par son tarif associé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<sst xmlns="http://schemas.openxmlformats.org/spreadsheetml/2006/main" count="54" uniqueCount="34">
  <si>
    <t>Mois :</t>
  </si>
  <si>
    <t>SPECTACLES</t>
  </si>
  <si>
    <t>La cerisaie</t>
  </si>
  <si>
    <t>Mère courage</t>
  </si>
  <si>
    <t>Tempête
sous un crâne</t>
  </si>
  <si>
    <t>Le médecin
malgré lui</t>
  </si>
  <si>
    <t>TOTAUX</t>
  </si>
  <si>
    <t>Nombre de places</t>
  </si>
  <si>
    <t>Nombre de séances</t>
  </si>
  <si>
    <t>VENTES en QUANTITÉS</t>
  </si>
  <si>
    <t>Nombre Tarif plein</t>
  </si>
  <si>
    <t>Nombre Tarif sénior</t>
  </si>
  <si>
    <t>Nombre Tarif jeune</t>
  </si>
  <si>
    <t>ANALYSE DE LA RENTABILITÉ</t>
  </si>
  <si>
    <t>Total Places disponibles</t>
  </si>
  <si>
    <t>Total Places NON louées</t>
  </si>
  <si>
    <t>MONTANT VENTES MAX</t>
  </si>
  <si>
    <t>MONTANT VENTES RÉALISÉES</t>
  </si>
  <si>
    <t>Spectacle à prolonger</t>
  </si>
  <si>
    <t>Tarifs 2016</t>
  </si>
  <si>
    <t>Mode</t>
  </si>
  <si>
    <t>Prix</t>
  </si>
  <si>
    <t>Plein</t>
  </si>
  <si>
    <t>Senior</t>
  </si>
  <si>
    <t>Jeune</t>
  </si>
  <si>
    <t>Taux de rentabilité</t>
  </si>
  <si>
    <r>
      <t>TH</t>
    </r>
    <r>
      <rPr>
        <b/>
        <sz val="12"/>
        <color theme="1"/>
        <rFont val="Calibri"/>
        <family val="2"/>
      </rPr>
      <t>ÉÂTRES RÉUNIS - VENTES</t>
    </r>
  </si>
  <si>
    <t>Une famille formidable</t>
  </si>
  <si>
    <t>Type</t>
  </si>
  <si>
    <t>QUANTITÉS DES VENTES</t>
  </si>
  <si>
    <t>LES PRODUCTIONS BAUMONT</t>
  </si>
  <si>
    <t>La guerre
des anneaux</t>
  </si>
  <si>
    <t>Le seigneur
des étoiles</t>
  </si>
  <si>
    <t>La fin
des taons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</si>
</sst>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17" fontId="3" fillId="0" borderId="7" xfId="0" applyNumberFormat="1" applyFont="1" applyBorder="1" applyAlignment="1">
      <alignment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 indent="1"/>
    </xf>
    <xf numFmtId="9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right" indent="1"/>
    </xf>
    <xf numFmtId="3" fontId="2" fillId="3" borderId="1" xfId="0" applyNumberFormat="1" applyFont="1" applyFill="1" applyBorder="1" applyAlignment="1">
      <alignment horizontal="right" indent="1"/>
    </xf>
    <xf numFmtId="3" fontId="0" fillId="3" borderId="1" xfId="0" applyNumberFormat="1" applyFill="1" applyBorder="1" applyAlignment="1">
      <alignment horizontal="right" indent="1"/>
    </xf>
    <xf numFmtId="0" fontId="1" fillId="3" borderId="1" xfId="0" applyFont="1" applyFill="1" applyBorder="1" applyAlignment="1">
      <alignment horizontal="right" indent="1"/>
    </xf>
    <xf numFmtId="3" fontId="1" fillId="3" borderId="1" xfId="0" applyNumberFormat="1" applyFont="1" applyFill="1" applyBorder="1" applyAlignment="1">
      <alignment horizontal="right" indent="1"/>
    </xf>
    <xf numFmtId="3" fontId="8" fillId="3" borderId="1" xfId="0" applyNumberFormat="1" applyFont="1" applyFill="1" applyBorder="1" applyAlignment="1">
      <alignment horizontal="right" indent="1"/>
    </xf>
    <xf numFmtId="0" fontId="0" fillId="0" borderId="1" xfId="0" applyBorder="1" applyAlignment="1">
      <alignment horizontal="left" vertical="center" indent="1"/>
    </xf>
    <xf numFmtId="0" fontId="9" fillId="4" borderId="4" xfId="0" applyFont="1" applyFill="1" applyBorder="1" applyAlignment="1">
      <alignment horizontal="right" vertical="center" indent="1"/>
    </xf>
    <xf numFmtId="17" fontId="9" fillId="4" borderId="5" xfId="0" applyNumberFormat="1" applyFont="1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right" vertical="center" indent="1"/>
    </xf>
    <xf numFmtId="0" fontId="10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12" fillId="4" borderId="5" xfId="0" applyFont="1" applyFill="1" applyBorder="1" applyAlignment="1">
      <alignment vertical="center"/>
    </xf>
    <xf numFmtId="3" fontId="0" fillId="0" borderId="1" xfId="0" applyNumberFormat="1" applyBorder="1" applyAlignment="1">
      <alignment horizontal="right" vertical="center" indent="1"/>
    </xf>
    <xf numFmtId="0" fontId="15" fillId="3" borderId="1" xfId="0" applyFont="1" applyFill="1" applyBorder="1" applyAlignment="1">
      <alignment horizontal="right" vertical="center" indent="1"/>
    </xf>
    <xf numFmtId="3" fontId="13" fillId="3" borderId="1" xfId="0" applyNumberFormat="1" applyFont="1" applyFill="1" applyBorder="1" applyAlignment="1">
      <alignment horizontal="right" vertical="center" indent="1"/>
    </xf>
    <xf numFmtId="3" fontId="14" fillId="3" borderId="1" xfId="0" applyNumberFormat="1" applyFont="1" applyFill="1" applyBorder="1" applyAlignment="1">
      <alignment horizontal="right" vertical="center" indent="1"/>
    </xf>
    <xf numFmtId="3" fontId="15" fillId="3" borderId="1" xfId="0" applyNumberFormat="1" applyFont="1" applyFill="1" applyBorder="1" applyAlignment="1">
      <alignment horizontal="right" vertical="center" indent="1"/>
    </xf>
    <xf numFmtId="3" fontId="16" fillId="3" borderId="1" xfId="0" applyNumberFormat="1" applyFont="1" applyFill="1" applyBorder="1" applyAlignment="1">
      <alignment horizontal="right" vertical="center" indent="1"/>
    </xf>
    <xf numFmtId="9" fontId="10" fillId="4" borderId="5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9" fillId="4" borderId="3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Ventes spectacles / Tarif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'Théâtres réunis'!$A$8</c:f>
              <c:strCache>
                <c:ptCount val="1"/>
                <c:pt idx="0">
                  <c:v>Nombre Tarif plein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'Théâtres réunis'!$B$3:$E$3</c:f>
              <c:strCache>
                <c:ptCount val="4"/>
                <c:pt idx="0">
                  <c:v>La guerre
des anneaux</c:v>
                </c:pt>
                <c:pt idx="1">
                  <c:v>Le seigneur
des étoiles</c:v>
                </c:pt>
                <c:pt idx="2">
                  <c:v>La fin
des taons</c:v>
                </c:pt>
                <c:pt idx="3">
                  <c:v>Une famille formidable</c:v>
                </c:pt>
              </c:strCache>
            </c:strRef>
          </c:cat>
          <c:val>
            <c:numRef>
              <c:f>'Théâtres réunis'!$B$8:$E$8</c:f>
              <c:numCache>
                <c:formatCode>#,##0</c:formatCode>
                <c:ptCount val="4"/>
                <c:pt idx="0">
                  <c:v>1621</c:v>
                </c:pt>
                <c:pt idx="1">
                  <c:v>1823</c:v>
                </c:pt>
                <c:pt idx="2">
                  <c:v>781</c:v>
                </c:pt>
                <c:pt idx="3">
                  <c:v>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D-4FC2-8420-0803AF371FB1}"/>
            </c:ext>
          </c:extLst>
        </c:ser>
        <c:ser>
          <c:idx val="1"/>
          <c:order val="1"/>
          <c:tx>
            <c:strRef>
              <c:f>'Théâtres réunis'!$A$9</c:f>
              <c:strCache>
                <c:ptCount val="1"/>
                <c:pt idx="0">
                  <c:v>Nombre Tarif sénior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'Théâtres réunis'!$B$3:$E$3</c:f>
              <c:strCache>
                <c:ptCount val="4"/>
                <c:pt idx="0">
                  <c:v>La guerre
des anneaux</c:v>
                </c:pt>
                <c:pt idx="1">
                  <c:v>Le seigneur
des étoiles</c:v>
                </c:pt>
                <c:pt idx="2">
                  <c:v>La fin
des taons</c:v>
                </c:pt>
                <c:pt idx="3">
                  <c:v>Une famille formidable</c:v>
                </c:pt>
              </c:strCache>
            </c:strRef>
          </c:cat>
          <c:val>
            <c:numRef>
              <c:f>'Théâtres réunis'!$B$9:$E$9</c:f>
              <c:numCache>
                <c:formatCode>#,##0</c:formatCode>
                <c:ptCount val="4"/>
                <c:pt idx="0">
                  <c:v>95</c:v>
                </c:pt>
                <c:pt idx="1">
                  <c:v>206</c:v>
                </c:pt>
                <c:pt idx="2">
                  <c:v>248</c:v>
                </c:pt>
                <c:pt idx="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D-4FC2-8420-0803AF371FB1}"/>
            </c:ext>
          </c:extLst>
        </c:ser>
        <c:ser>
          <c:idx val="2"/>
          <c:order val="2"/>
          <c:tx>
            <c:strRef>
              <c:f>'Théâtres réunis'!$A$10</c:f>
              <c:strCache>
                <c:ptCount val="1"/>
                <c:pt idx="0">
                  <c:v>Nombre Tarif jeune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'Théâtres réunis'!$B$3:$E$3</c:f>
              <c:strCache>
                <c:ptCount val="4"/>
                <c:pt idx="0">
                  <c:v>La guerre
des anneaux</c:v>
                </c:pt>
                <c:pt idx="1">
                  <c:v>Le seigneur
des étoiles</c:v>
                </c:pt>
                <c:pt idx="2">
                  <c:v>La fin
des taons</c:v>
                </c:pt>
                <c:pt idx="3">
                  <c:v>Une famille formidable</c:v>
                </c:pt>
              </c:strCache>
            </c:strRef>
          </c:cat>
          <c:val>
            <c:numRef>
              <c:f>'Théâtres réunis'!$B$10:$E$10</c:f>
              <c:numCache>
                <c:formatCode>#,##0</c:formatCode>
                <c:ptCount val="4"/>
                <c:pt idx="0">
                  <c:v>650</c:v>
                </c:pt>
                <c:pt idx="1">
                  <c:v>612</c:v>
                </c:pt>
                <c:pt idx="2">
                  <c:v>27</c:v>
                </c:pt>
                <c:pt idx="3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D-4FC2-8420-0803AF371FB1}"/>
            </c:ext>
          </c:extLst>
        </c:ser>
        <c:ser>
          <c:idx val="3"/>
          <c:order val="3"/>
          <c:tx>
            <c:strRef>
              <c:f>'Théâtres réunis'!$A$14</c:f>
              <c:strCache>
                <c:ptCount val="1"/>
                <c:pt idx="0">
                  <c:v>Total Places NON louées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'Théâtres réunis'!$B$3:$E$3</c:f>
              <c:strCache>
                <c:ptCount val="4"/>
                <c:pt idx="0">
                  <c:v>La guerre
des anneaux</c:v>
                </c:pt>
                <c:pt idx="1">
                  <c:v>Le seigneur
des étoiles</c:v>
                </c:pt>
                <c:pt idx="2">
                  <c:v>La fin
des taons</c:v>
                </c:pt>
                <c:pt idx="3">
                  <c:v>Une famille formidable</c:v>
                </c:pt>
              </c:strCache>
            </c:strRef>
          </c:cat>
          <c:val>
            <c:numRef>
              <c:f>'Théâtres réunis'!$B$14:$E$14</c:f>
              <c:numCache>
                <c:formatCode>#,##0</c:formatCode>
                <c:ptCount val="4"/>
                <c:pt idx="0">
                  <c:v>2474</c:v>
                </c:pt>
                <c:pt idx="1">
                  <c:v>329</c:v>
                </c:pt>
                <c:pt idx="2">
                  <c:v>120</c:v>
                </c:pt>
                <c:pt idx="3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D-4FC2-8420-0803AF371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31920"/>
        <c:axId val="2002536512"/>
      </c:barChart>
      <c:catAx>
        <c:axId val="188063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536512"/>
        <c:crosses val="autoZero"/>
        <c:auto val="1"/>
        <c:lblAlgn val="ctr"/>
        <c:lblOffset val="100"/>
        <c:noMultiLvlLbl val="0"/>
      </c:catAx>
      <c:valAx>
        <c:axId val="200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06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7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verticalDpi="300" r:id="rId1"/>
  <headerFooter>
    <oddFooter>&amp;LThéâtres réunis&amp;Cxxx-nnn-101&amp;REdité le 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517" cy="608724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6BA4B8-63FD-4437-BBBB-00F625CB72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Normal="100" workbookViewId="0">
      <selection activeCell="J18" sqref="J18"/>
    </sheetView>
  </sheetViews>
  <sheetFormatPr baseColWidth="10" defaultRowHeight="15" x14ac:dyDescent="0.25"/>
  <cols>
    <col min="1" max="1" width="28" customWidth="1"/>
    <col min="2" max="5" width="13.28515625" customWidth="1"/>
  </cols>
  <sheetData>
    <row r="1" spans="1:10" s="1" customFormat="1" ht="24.4" customHeight="1" thickTop="1" thickBot="1" x14ac:dyDescent="0.3">
      <c r="A1" s="44" t="s">
        <v>30</v>
      </c>
      <c r="B1" s="45"/>
      <c r="C1" s="45"/>
      <c r="D1" s="45"/>
      <c r="E1" s="23" t="s">
        <v>0</v>
      </c>
      <c r="F1" s="24">
        <v>42826</v>
      </c>
      <c r="G1"/>
    </row>
    <row r="2" spans="1:10" ht="13.5" customHeight="1" thickTop="1" thickBot="1" x14ac:dyDescent="0.3"/>
    <row r="3" spans="1:10" ht="35.450000000000003" customHeight="1" thickTop="1" thickBot="1" x14ac:dyDescent="0.3">
      <c r="A3" s="25" t="s">
        <v>1</v>
      </c>
      <c r="B3" s="37" t="s">
        <v>31</v>
      </c>
      <c r="C3" s="37" t="s">
        <v>32</v>
      </c>
      <c r="D3" s="37" t="s">
        <v>33</v>
      </c>
      <c r="E3" s="37" t="s">
        <v>27</v>
      </c>
      <c r="F3" s="26" t="s">
        <v>6</v>
      </c>
    </row>
    <row r="4" spans="1:10" ht="22.5" customHeight="1" thickTop="1" thickBot="1" x14ac:dyDescent="0.3">
      <c r="A4" s="7" t="s">
        <v>7</v>
      </c>
      <c r="B4" s="30">
        <v>220</v>
      </c>
      <c r="C4" s="30">
        <v>165</v>
      </c>
      <c r="D4" s="30">
        <v>98</v>
      </c>
      <c r="E4" s="30">
        <v>150</v>
      </c>
      <c r="F4" s="32">
        <f>SUM(B4:E4)</f>
        <v>633</v>
      </c>
    </row>
    <row r="5" spans="1:10" ht="22.5" customHeight="1" thickTop="1" thickBot="1" x14ac:dyDescent="0.3">
      <c r="A5" s="7" t="s">
        <v>8</v>
      </c>
      <c r="B5" s="30">
        <v>22</v>
      </c>
      <c r="C5" s="30">
        <v>18</v>
      </c>
      <c r="D5" s="30">
        <v>12</v>
      </c>
      <c r="E5" s="30">
        <v>19</v>
      </c>
      <c r="F5" s="32">
        <f>SUM(B5:E5)</f>
        <v>71</v>
      </c>
    </row>
    <row r="6" spans="1:10" ht="13.5" customHeight="1" thickTop="1" thickBot="1" x14ac:dyDescent="0.3">
      <c r="A6" s="42"/>
      <c r="B6" s="42"/>
      <c r="C6" s="42"/>
      <c r="D6" s="42"/>
      <c r="E6" s="42"/>
      <c r="F6" s="42"/>
    </row>
    <row r="7" spans="1:10" ht="24.4" customHeight="1" thickTop="1" thickBot="1" x14ac:dyDescent="0.3">
      <c r="A7" s="27" t="s">
        <v>29</v>
      </c>
      <c r="B7" s="28"/>
      <c r="C7" s="28"/>
      <c r="D7" s="28"/>
      <c r="E7" s="28"/>
      <c r="F7" s="29"/>
    </row>
    <row r="8" spans="1:10" ht="22.5" customHeight="1" thickTop="1" thickBot="1" x14ac:dyDescent="0.3">
      <c r="A8" s="7" t="s">
        <v>10</v>
      </c>
      <c r="B8" s="30">
        <v>1621</v>
      </c>
      <c r="C8" s="30">
        <v>1823</v>
      </c>
      <c r="D8" s="30">
        <v>781</v>
      </c>
      <c r="E8" s="30">
        <v>1421</v>
      </c>
      <c r="F8" s="32">
        <f>SUM(B8:E8)</f>
        <v>5646</v>
      </c>
    </row>
    <row r="9" spans="1:10" ht="22.5" customHeight="1" thickTop="1" thickBot="1" x14ac:dyDescent="0.3">
      <c r="A9" s="7" t="s">
        <v>11</v>
      </c>
      <c r="B9" s="30">
        <v>95</v>
      </c>
      <c r="C9" s="30">
        <v>206</v>
      </c>
      <c r="D9" s="30">
        <v>248</v>
      </c>
      <c r="E9" s="30">
        <v>126</v>
      </c>
      <c r="F9" s="32">
        <f>SUM(B9:E9)</f>
        <v>675</v>
      </c>
    </row>
    <row r="10" spans="1:10" ht="22.5" customHeight="1" thickTop="1" thickBot="1" x14ac:dyDescent="0.3">
      <c r="A10" s="7" t="s">
        <v>12</v>
      </c>
      <c r="B10" s="30">
        <v>650</v>
      </c>
      <c r="C10" s="30">
        <v>612</v>
      </c>
      <c r="D10" s="30">
        <v>27</v>
      </c>
      <c r="E10" s="30">
        <v>616</v>
      </c>
      <c r="F10" s="32">
        <f>SUM(B10:E10)</f>
        <v>1905</v>
      </c>
    </row>
    <row r="11" spans="1:10" ht="13.5" customHeight="1" thickTop="1" thickBot="1" x14ac:dyDescent="0.3"/>
    <row r="12" spans="1:10" ht="24.4" customHeight="1" thickTop="1" thickBot="1" x14ac:dyDescent="0.3">
      <c r="A12" s="27" t="s">
        <v>13</v>
      </c>
      <c r="B12" s="28"/>
      <c r="C12" s="28"/>
      <c r="D12" s="28"/>
      <c r="E12" s="28"/>
      <c r="F12" s="29"/>
      <c r="I12" s="39" t="s">
        <v>19</v>
      </c>
      <c r="J12" s="39"/>
    </row>
    <row r="13" spans="1:10" ht="22.5" customHeight="1" thickTop="1" thickBot="1" x14ac:dyDescent="0.3">
      <c r="A13" s="7" t="s">
        <v>14</v>
      </c>
      <c r="B13" s="33">
        <f t="shared" ref="B13:E13" si="0">B4*B5</f>
        <v>4840</v>
      </c>
      <c r="C13" s="33">
        <f t="shared" si="0"/>
        <v>2970</v>
      </c>
      <c r="D13" s="33">
        <f t="shared" si="0"/>
        <v>1176</v>
      </c>
      <c r="E13" s="33">
        <f t="shared" si="0"/>
        <v>2850</v>
      </c>
      <c r="F13" s="32">
        <f>SUM(B13:E13)</f>
        <v>11836</v>
      </c>
      <c r="I13" s="38" t="s">
        <v>28</v>
      </c>
      <c r="J13" s="38" t="s">
        <v>21</v>
      </c>
    </row>
    <row r="14" spans="1:10" ht="22.5" customHeight="1" thickTop="1" thickBot="1" x14ac:dyDescent="0.3">
      <c r="A14" s="7" t="s">
        <v>15</v>
      </c>
      <c r="B14" s="33">
        <f t="shared" ref="B14:E14" si="1">B13-SUM(B8:B10)</f>
        <v>2474</v>
      </c>
      <c r="C14" s="33">
        <f t="shared" si="1"/>
        <v>329</v>
      </c>
      <c r="D14" s="33">
        <f t="shared" si="1"/>
        <v>120</v>
      </c>
      <c r="E14" s="33">
        <f t="shared" si="1"/>
        <v>687</v>
      </c>
      <c r="F14" s="32">
        <f>SUM(B14:E14)</f>
        <v>3610</v>
      </c>
      <c r="I14" s="22" t="s">
        <v>22</v>
      </c>
      <c r="J14" s="14">
        <v>55</v>
      </c>
    </row>
    <row r="15" spans="1:10" ht="22.5" customHeight="1" thickTop="1" thickBot="1" x14ac:dyDescent="0.3">
      <c r="A15" s="7" t="s">
        <v>16</v>
      </c>
      <c r="B15" s="33">
        <f>B13*$J$14</f>
        <v>266200</v>
      </c>
      <c r="C15" s="33">
        <f t="shared" ref="C15:E15" si="2">C13*$J$14</f>
        <v>163350</v>
      </c>
      <c r="D15" s="33">
        <f t="shared" si="2"/>
        <v>64680</v>
      </c>
      <c r="E15" s="33">
        <f t="shared" si="2"/>
        <v>156750</v>
      </c>
      <c r="F15" s="32">
        <f>SUM(B15:E15)</f>
        <v>650980</v>
      </c>
      <c r="I15" s="22" t="s">
        <v>23</v>
      </c>
      <c r="J15" s="14">
        <v>34</v>
      </c>
    </row>
    <row r="16" spans="1:10" ht="22.5" customHeight="1" thickTop="1" thickBot="1" x14ac:dyDescent="0.3">
      <c r="A16" s="7" t="s">
        <v>17</v>
      </c>
      <c r="B16" s="34">
        <f t="shared" ref="B16:E16" si="3">B8*$J$14+B9*$J$15+B10*$J$16</f>
        <v>109285</v>
      </c>
      <c r="C16" s="34">
        <f t="shared" si="3"/>
        <v>123181</v>
      </c>
      <c r="D16" s="34">
        <f t="shared" si="3"/>
        <v>52089</v>
      </c>
      <c r="E16" s="34">
        <f t="shared" si="3"/>
        <v>98455</v>
      </c>
      <c r="F16" s="35">
        <f>SUM(B16:E16)</f>
        <v>383010</v>
      </c>
      <c r="I16" s="22" t="s">
        <v>24</v>
      </c>
      <c r="J16" s="14">
        <v>26</v>
      </c>
    </row>
    <row r="17" spans="1:10" ht="13.5" customHeight="1" thickTop="1" thickBot="1" x14ac:dyDescent="0.3">
      <c r="A17" s="43"/>
      <c r="B17" s="43"/>
      <c r="C17" s="43"/>
      <c r="D17" s="43"/>
      <c r="E17" s="43"/>
      <c r="F17" s="43"/>
    </row>
    <row r="18" spans="1:10" ht="24.4" customHeight="1" thickTop="1" thickBot="1" x14ac:dyDescent="0.3">
      <c r="A18" s="25" t="s">
        <v>18</v>
      </c>
      <c r="B18" s="31" t="str">
        <f t="shared" ref="B18:E18" si="4">IF(B16/B15&gt;$J$18,"OUI","NON")</f>
        <v>NON</v>
      </c>
      <c r="C18" s="31" t="str">
        <f t="shared" si="4"/>
        <v>OUI</v>
      </c>
      <c r="D18" s="31" t="str">
        <f t="shared" si="4"/>
        <v>OUI</v>
      </c>
      <c r="E18" s="31" t="str">
        <f t="shared" si="4"/>
        <v>NON</v>
      </c>
      <c r="H18" s="40" t="s">
        <v>25</v>
      </c>
      <c r="I18" s="41"/>
      <c r="J18" s="36">
        <v>0.65</v>
      </c>
    </row>
    <row r="19" spans="1:10" ht="15.75" thickTop="1" x14ac:dyDescent="0.25"/>
  </sheetData>
  <mergeCells count="5">
    <mergeCell ref="I12:J12"/>
    <mergeCell ref="H18:I18"/>
    <mergeCell ref="A6:F6"/>
    <mergeCell ref="A17:F17"/>
    <mergeCell ref="A1:D1"/>
  </mergeCells>
  <conditionalFormatting sqref="B18:E18">
    <cfRule type="expression" dxfId="0" priority="1">
      <formula>B$18="OUI"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300" r:id="rId1"/>
  <headerFooter>
    <oddFooter>&amp;LThéâtres réunis&amp;Cxxx-nnn-101&amp;REdité le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7"/>
  <sheetViews>
    <sheetView zoomScaleNormal="100" workbookViewId="0">
      <selection activeCell="A5" sqref="A5:F5"/>
    </sheetView>
  </sheetViews>
  <sheetFormatPr baseColWidth="10" defaultColWidth="28" defaultRowHeight="15" x14ac:dyDescent="0.25"/>
  <cols>
    <col min="1" max="1" width="13" customWidth="1"/>
    <col min="2" max="2" width="14.28515625" bestFit="1" customWidth="1"/>
    <col min="3" max="3" width="14.140625" bestFit="1" customWidth="1"/>
    <col min="4" max="4" width="14.28515625" bestFit="1" customWidth="1"/>
    <col min="5" max="5" width="14" bestFit="1" customWidth="1"/>
    <col min="6" max="6" width="8.42578125" bestFit="1" customWidth="1"/>
    <col min="7" max="7" width="6.7109375" customWidth="1"/>
    <col min="8" max="9" width="3.28515625" customWidth="1"/>
  </cols>
  <sheetData>
    <row r="1" spans="1:9" s="1" customFormat="1" ht="27.95" customHeight="1" thickTop="1" thickBot="1" x14ac:dyDescent="0.3">
      <c r="A1" s="2" t="s">
        <v>26</v>
      </c>
      <c r="B1" s="3"/>
      <c r="C1" s="3"/>
      <c r="D1" s="3"/>
      <c r="E1" s="3" t="s">
        <v>0</v>
      </c>
      <c r="F1" s="4">
        <v>42644</v>
      </c>
    </row>
    <row r="2" spans="1:9" ht="27" thickTop="1" thickBot="1" x14ac:dyDescent="0.3">
      <c r="A2" s="9" t="s">
        <v>1</v>
      </c>
      <c r="B2" s="5" t="s">
        <v>5</v>
      </c>
      <c r="C2" s="6" t="s">
        <v>2</v>
      </c>
      <c r="D2" s="6" t="s">
        <v>3</v>
      </c>
      <c r="E2" s="5" t="s">
        <v>4</v>
      </c>
      <c r="F2" s="8" t="s">
        <v>6</v>
      </c>
      <c r="H2" s="46" t="s">
        <v>19</v>
      </c>
      <c r="I2" s="46"/>
    </row>
    <row r="3" spans="1:9" ht="27.95" customHeight="1" thickTop="1" thickBot="1" x14ac:dyDescent="0.3">
      <c r="A3" s="7" t="s">
        <v>7</v>
      </c>
      <c r="B3" s="16">
        <v>110</v>
      </c>
      <c r="C3" s="16">
        <v>80</v>
      </c>
      <c r="D3" s="16">
        <v>154</v>
      </c>
      <c r="E3" s="16">
        <v>80</v>
      </c>
      <c r="F3" s="17">
        <f>SUM(B3:E3)</f>
        <v>424</v>
      </c>
      <c r="H3" s="8" t="s">
        <v>20</v>
      </c>
      <c r="I3" s="8" t="s">
        <v>21</v>
      </c>
    </row>
    <row r="4" spans="1:9" ht="27.95" customHeight="1" thickTop="1" thickBot="1" x14ac:dyDescent="0.3">
      <c r="A4" s="7" t="s">
        <v>8</v>
      </c>
      <c r="B4" s="16">
        <v>14</v>
      </c>
      <c r="C4" s="16">
        <v>10</v>
      </c>
      <c r="D4" s="16">
        <v>12</v>
      </c>
      <c r="E4" s="16">
        <v>8</v>
      </c>
      <c r="F4" s="17">
        <f>SUM(B4:E4)</f>
        <v>44</v>
      </c>
      <c r="H4" s="7" t="s">
        <v>22</v>
      </c>
      <c r="I4" s="14">
        <v>49</v>
      </c>
    </row>
    <row r="5" spans="1:9" ht="27.95" customHeight="1" thickTop="1" thickBot="1" x14ac:dyDescent="0.3">
      <c r="A5" s="47"/>
      <c r="B5" s="47"/>
      <c r="C5" s="47"/>
      <c r="D5" s="47"/>
      <c r="E5" s="47"/>
      <c r="F5" s="47"/>
      <c r="H5" s="7" t="s">
        <v>23</v>
      </c>
      <c r="I5" s="14">
        <v>30</v>
      </c>
    </row>
    <row r="6" spans="1:9" ht="27.95" customHeight="1" thickTop="1" thickBot="1" x14ac:dyDescent="0.3">
      <c r="A6" s="10" t="s">
        <v>9</v>
      </c>
      <c r="B6" s="11"/>
      <c r="C6" s="11"/>
      <c r="D6" s="11"/>
      <c r="E6" s="11"/>
      <c r="F6" s="12"/>
      <c r="H6" s="7" t="s">
        <v>24</v>
      </c>
      <c r="I6" s="14">
        <v>25</v>
      </c>
    </row>
    <row r="7" spans="1:9" ht="27.95" customHeight="1" thickTop="1" thickBot="1" x14ac:dyDescent="0.3">
      <c r="A7" s="7" t="s">
        <v>10</v>
      </c>
      <c r="B7" s="16">
        <v>720</v>
      </c>
      <c r="C7" s="16">
        <v>611</v>
      </c>
      <c r="D7" s="16">
        <v>1247</v>
      </c>
      <c r="E7" s="16">
        <v>510</v>
      </c>
      <c r="F7" s="17">
        <f>SUM(B7:E7)</f>
        <v>3088</v>
      </c>
    </row>
    <row r="8" spans="1:9" ht="27.95" customHeight="1" thickTop="1" thickBot="1" x14ac:dyDescent="0.3">
      <c r="A8" s="7" t="s">
        <v>11</v>
      </c>
      <c r="B8" s="16">
        <v>45</v>
      </c>
      <c r="C8" s="16">
        <v>98</v>
      </c>
      <c r="D8" s="16">
        <v>362</v>
      </c>
      <c r="E8" s="16">
        <v>45</v>
      </c>
      <c r="F8" s="17">
        <f>SUM(B8:E8)</f>
        <v>550</v>
      </c>
    </row>
    <row r="9" spans="1:9" ht="27.95" customHeight="1" thickTop="1" thickBot="1" x14ac:dyDescent="0.3">
      <c r="A9" s="7" t="s">
        <v>12</v>
      </c>
      <c r="B9" s="16">
        <v>320</v>
      </c>
      <c r="C9" s="16">
        <v>73</v>
      </c>
      <c r="D9" s="16">
        <v>119</v>
      </c>
      <c r="E9" s="16">
        <v>52</v>
      </c>
      <c r="F9" s="17">
        <f>SUM(B9:E9)</f>
        <v>564</v>
      </c>
    </row>
    <row r="10" spans="1:9" ht="27.95" customHeight="1" thickTop="1" thickBot="1" x14ac:dyDescent="0.3">
      <c r="A10" s="10" t="s">
        <v>13</v>
      </c>
      <c r="B10" s="11"/>
      <c r="C10" s="11"/>
      <c r="D10" s="11"/>
      <c r="E10" s="11"/>
      <c r="F10" s="12"/>
      <c r="G10" s="48" t="s">
        <v>25</v>
      </c>
      <c r="H10" s="48"/>
      <c r="I10" s="15">
        <v>0.75</v>
      </c>
    </row>
    <row r="11" spans="1:9" ht="27.95" customHeight="1" thickTop="1" thickBot="1" x14ac:dyDescent="0.3">
      <c r="A11" s="7" t="s">
        <v>14</v>
      </c>
      <c r="B11" s="18">
        <f t="shared" ref="B11:E11" si="0">B3*B4</f>
        <v>1540</v>
      </c>
      <c r="C11" s="18">
        <f t="shared" si="0"/>
        <v>800</v>
      </c>
      <c r="D11" s="18">
        <f t="shared" si="0"/>
        <v>1848</v>
      </c>
      <c r="E11" s="18">
        <f t="shared" si="0"/>
        <v>640</v>
      </c>
      <c r="F11" s="17">
        <f>SUM(B11:E11)</f>
        <v>4828</v>
      </c>
    </row>
    <row r="12" spans="1:9" ht="27.95" customHeight="1" thickTop="1" thickBot="1" x14ac:dyDescent="0.3">
      <c r="A12" s="7" t="s">
        <v>15</v>
      </c>
      <c r="B12" s="18">
        <f t="shared" ref="B12:E12" si="1">B11-SUM(B7:B9)</f>
        <v>455</v>
      </c>
      <c r="C12" s="18">
        <f t="shared" si="1"/>
        <v>18</v>
      </c>
      <c r="D12" s="18">
        <f t="shared" si="1"/>
        <v>120</v>
      </c>
      <c r="E12" s="18">
        <f t="shared" si="1"/>
        <v>33</v>
      </c>
      <c r="F12" s="17">
        <f>SUM(B12:E12)</f>
        <v>626</v>
      </c>
    </row>
    <row r="13" spans="1:9" ht="27.95" customHeight="1" thickTop="1" thickBot="1" x14ac:dyDescent="0.3">
      <c r="A13" s="7" t="s">
        <v>16</v>
      </c>
      <c r="B13" s="18">
        <f t="shared" ref="B13:E13" si="2">B11*$I$4</f>
        <v>75460</v>
      </c>
      <c r="C13" s="18">
        <f t="shared" si="2"/>
        <v>39200</v>
      </c>
      <c r="D13" s="18">
        <f t="shared" si="2"/>
        <v>90552</v>
      </c>
      <c r="E13" s="18">
        <f t="shared" si="2"/>
        <v>31360</v>
      </c>
      <c r="F13" s="17">
        <f>SUM(B13:E13)</f>
        <v>236572</v>
      </c>
    </row>
    <row r="14" spans="1:9" ht="27.95" customHeight="1" thickTop="1" thickBot="1" x14ac:dyDescent="0.3">
      <c r="A14" s="7" t="s">
        <v>17</v>
      </c>
      <c r="B14" s="20">
        <f t="shared" ref="B14:D14" si="3">B7*$I$4+B8*$I$5+B9*$I$6</f>
        <v>44630</v>
      </c>
      <c r="C14" s="20">
        <f>C7*$I$4+C8*$I$5+C9*$I$6</f>
        <v>34704</v>
      </c>
      <c r="D14" s="20">
        <f t="shared" si="3"/>
        <v>74938</v>
      </c>
      <c r="E14" s="20">
        <f>E7*$I$4+E8*$I$5+E9*$I$6</f>
        <v>27640</v>
      </c>
      <c r="F14" s="21">
        <f>SUM(B14:E14)</f>
        <v>181912</v>
      </c>
    </row>
    <row r="15" spans="1:9" ht="27.95" customHeight="1" thickTop="1" thickBot="1" x14ac:dyDescent="0.3">
      <c r="A15" s="49"/>
      <c r="B15" s="49"/>
      <c r="C15" s="49"/>
      <c r="D15" s="49"/>
      <c r="E15" s="49"/>
      <c r="F15" s="49"/>
    </row>
    <row r="16" spans="1:9" ht="27.95" customHeight="1" thickTop="1" thickBot="1" x14ac:dyDescent="0.3">
      <c r="A16" s="13" t="s">
        <v>18</v>
      </c>
      <c r="B16" s="19" t="str">
        <f t="shared" ref="B16:E16" si="4">IF(B14/B13&gt;$I$10,"OUI","NON")</f>
        <v>NON</v>
      </c>
      <c r="C16" s="19" t="str">
        <f t="shared" si="4"/>
        <v>OUI</v>
      </c>
      <c r="D16" s="19" t="str">
        <f t="shared" si="4"/>
        <v>OUI</v>
      </c>
      <c r="E16" s="19" t="str">
        <f t="shared" si="4"/>
        <v>OUI</v>
      </c>
    </row>
    <row r="17" ht="15.75" thickTop="1" x14ac:dyDescent="0.25"/>
  </sheetData>
  <mergeCells count="4">
    <mergeCell ref="H2:I2"/>
    <mergeCell ref="A5:F5"/>
    <mergeCell ref="G10:H10"/>
    <mergeCell ref="A15:F1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verticalDpi="300" r:id="rId1"/>
  <headerFooter>
    <oddFooter>&amp;LThéâtres réunis&amp;Cxxx-nnn-101&amp;REdité le 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Théâtres réunis</vt:lpstr>
      <vt:lpstr>Théâtres réunis - Formules</vt:lpstr>
      <vt:lpstr>Ventes Spectacles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Carl Laurier</cp:lastModifiedBy>
  <cp:lastPrinted>2017-04-21T08:58:25Z</cp:lastPrinted>
  <dcterms:created xsi:type="dcterms:W3CDTF">2017-04-21T07:43:05Z</dcterms:created>
  <dcterms:modified xsi:type="dcterms:W3CDTF">2021-03-21T11:13:45Z</dcterms:modified>
</cp:coreProperties>
</file>