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.docs.live.net/931476b8b1caf179/Documents/CHEFFERIE DE PROJET/EXCEL/Stéphane Rosseti/"/>
    </mc:Choice>
  </mc:AlternateContent>
  <xr:revisionPtr revIDLastSave="16" documentId="11_D8A6CA341DAAE9943DA61B399BDA1CBD4F8AF31B" xr6:coauthVersionLast="46" xr6:coauthVersionMax="46" xr10:uidLastSave="{DA422704-0ED6-4E17-BA50-44B8B608DBE7}"/>
  <bookViews>
    <workbookView xWindow="-120" yWindow="-120" windowWidth="29040" windowHeight="15840" xr2:uid="{00000000-000D-0000-FFFF-FFFF00000000}"/>
  </bookViews>
  <sheets>
    <sheet name="Simulation emprunts" sheetId="1" r:id="rId1"/>
  </sheets>
  <definedNames>
    <definedName name="_xlnm.Print_Area" localSheetId="0">'Simulation emprunts'!$B$2:$F$16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E15" i="1"/>
  <c r="F15" i="1"/>
  <c r="E14" i="1"/>
  <c r="F14" i="1"/>
  <c r="C14" i="1"/>
  <c r="D13" i="1"/>
  <c r="D14" i="1" s="1"/>
  <c r="D15" i="1" s="1"/>
  <c r="E13" i="1"/>
  <c r="F13" i="1"/>
  <c r="C13" i="1"/>
  <c r="D12" i="1"/>
  <c r="E12" i="1"/>
  <c r="F12" i="1"/>
  <c r="C12" i="1"/>
  <c r="C11" i="1"/>
  <c r="D11" i="1"/>
  <c r="E11" i="1"/>
  <c r="F11" i="1"/>
  <c r="D16" i="1" l="1"/>
  <c r="E16" i="1"/>
  <c r="F16" i="1"/>
  <c r="C16" i="1"/>
</calcChain>
</file>

<file path=xl/sharedStrings.xml><?xml version="1.0" encoding="utf-8"?>
<sst xmlns="http://schemas.openxmlformats.org/spreadsheetml/2006/main" count="21" uniqueCount="21">
  <si>
    <t>Montant principal de l'emprunt</t>
  </si>
  <si>
    <t>Taux mensuel d'intérêt</t>
  </si>
  <si>
    <t>Montant total assurance</t>
  </si>
  <si>
    <t>Frais de dossier</t>
  </si>
  <si>
    <t>MENSUALITÉ CONSTANTE DE RBT</t>
  </si>
  <si>
    <t>Durée de rbt (en nombre de mois)</t>
  </si>
  <si>
    <t>MENSUALITÉ TOTALE</t>
  </si>
  <si>
    <t>Pour investissement année :</t>
  </si>
  <si>
    <t>Mode de remboursement :</t>
  </si>
  <si>
    <t>BANQUE 1</t>
  </si>
  <si>
    <t>BANQUE 2</t>
  </si>
  <si>
    <t>BANQUE 3</t>
  </si>
  <si>
    <t>BANQUE 4</t>
  </si>
  <si>
    <t xml:space="preserve">Banque à privilégier : </t>
  </si>
  <si>
    <t>SIMULATION EMPRUNTS - COMPARATIF BANQUES</t>
  </si>
  <si>
    <t>Mensualités constantes (Remboursement capital + intérêts + Assurances)</t>
  </si>
  <si>
    <t>REFERENCES BANQUES</t>
  </si>
  <si>
    <t>CAP'ECO</t>
  </si>
  <si>
    <r>
      <t>MONTANT NET EMPRUNT</t>
    </r>
    <r>
      <rPr>
        <sz val="11"/>
        <color theme="1" tint="0.14999847407452621"/>
        <rFont val="Calibri"/>
        <family val="2"/>
      </rPr>
      <t>É</t>
    </r>
  </si>
  <si>
    <r>
      <t>CO</t>
    </r>
    <r>
      <rPr>
        <sz val="11"/>
        <color theme="1" tint="0.14999847407452621"/>
        <rFont val="Calibri"/>
        <family val="2"/>
      </rPr>
      <t>Û</t>
    </r>
    <r>
      <rPr>
        <sz val="11"/>
        <color theme="1" tint="0.14999847407452621"/>
        <rFont val="Calibri"/>
        <family val="2"/>
        <scheme val="minor"/>
      </rPr>
      <t>T MENSUEL DE L'ASSURANCE</t>
    </r>
  </si>
  <si>
    <r>
      <t>CO</t>
    </r>
    <r>
      <rPr>
        <sz val="11"/>
        <color theme="1" tint="0.14999847407452621"/>
        <rFont val="Calibri"/>
        <family val="2"/>
      </rPr>
      <t>Û</t>
    </r>
    <r>
      <rPr>
        <sz val="11"/>
        <color theme="1" tint="0.14999847407452621"/>
        <rFont val="Calibri"/>
        <family val="2"/>
        <scheme val="minor"/>
      </rPr>
      <t>T TOTAL DU CRÉDIT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</si>
</sst>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164" formatCode="0.00000%"/>
  </numFmts>
  <fonts count="7" x14ac:knownFonts="1"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 tint="0.14999847407452621"/>
      <name val="Calibri"/>
      <family val="2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right"/>
    </xf>
    <xf numFmtId="3" fontId="0" fillId="0" borderId="1" xfId="0" applyNumberForma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164" fontId="0" fillId="0" borderId="1" xfId="0" applyNumberFormat="1" applyBorder="1" applyAlignment="1">
      <alignment horizontal="right" vertical="center" indent="1"/>
    </xf>
    <xf numFmtId="4" fontId="0" fillId="0" borderId="1" xfId="0" applyNumberFormat="1" applyBorder="1" applyAlignment="1">
      <alignment horizontal="right" vertical="center" indent="1"/>
    </xf>
    <xf numFmtId="4" fontId="0" fillId="0" borderId="2" xfId="0" applyNumberFormat="1" applyBorder="1" applyAlignment="1">
      <alignment horizontal="right" vertical="center" indent="1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/>
    <xf numFmtId="11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 indent="1"/>
    </xf>
    <xf numFmtId="0" fontId="4" fillId="3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4" fontId="6" fillId="4" borderId="3" xfId="0" applyNumberFormat="1" applyFont="1" applyFill="1" applyBorder="1" applyAlignment="1">
      <alignment horizontal="right" vertical="center" indent="1"/>
    </xf>
    <xf numFmtId="2" fontId="6" fillId="4" borderId="1" xfId="0" applyNumberFormat="1" applyFont="1" applyFill="1" applyBorder="1" applyAlignment="1">
      <alignment horizontal="right" vertical="center" indent="1"/>
    </xf>
    <xf numFmtId="8" fontId="6" fillId="4" borderId="1" xfId="0" applyNumberFormat="1" applyFont="1" applyFill="1" applyBorder="1" applyAlignment="1">
      <alignment horizontal="right" vertical="center" indent="1"/>
    </xf>
    <xf numFmtId="8" fontId="2" fillId="4" borderId="1" xfId="0" applyNumberFormat="1" applyFont="1" applyFill="1" applyBorder="1" applyAlignment="1">
      <alignment horizontal="right" vertical="center" indent="1"/>
    </xf>
    <xf numFmtId="2" fontId="0" fillId="0" borderId="2" xfId="0" applyNumberFormat="1" applyBorder="1" applyAlignment="1">
      <alignment horizontal="right" vertical="center" indent="1"/>
    </xf>
    <xf numFmtId="0" fontId="2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5" xfId="0" applyBorder="1" applyAlignment="1">
      <alignment horizontal="left" indent="1"/>
    </xf>
    <xf numFmtId="0" fontId="0" fillId="0" borderId="6" xfId="0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F16"/>
  <sheetViews>
    <sheetView tabSelected="1" zoomScaleNormal="100" workbookViewId="0">
      <selection activeCell="D8" sqref="D8"/>
    </sheetView>
  </sheetViews>
  <sheetFormatPr baseColWidth="10" defaultColWidth="28.7109375" defaultRowHeight="15" x14ac:dyDescent="0.25"/>
  <cols>
    <col min="1" max="1" width="3.28515625" customWidth="1"/>
    <col min="2" max="2" width="33.5703125" bestFit="1" customWidth="1"/>
    <col min="3" max="6" width="22.140625" customWidth="1"/>
  </cols>
  <sheetData>
    <row r="2" spans="2:6" ht="25.15" customHeight="1" x14ac:dyDescent="0.25">
      <c r="B2" s="7" t="s">
        <v>17</v>
      </c>
      <c r="C2" s="20" t="s">
        <v>14</v>
      </c>
      <c r="D2" s="20"/>
      <c r="E2" s="20"/>
      <c r="F2" s="20"/>
    </row>
    <row r="3" spans="2:6" ht="20.45" customHeight="1" x14ac:dyDescent="0.25">
      <c r="B3" s="1" t="s">
        <v>7</v>
      </c>
      <c r="C3" s="21">
        <v>2017</v>
      </c>
      <c r="D3" s="22"/>
      <c r="E3" s="22"/>
      <c r="F3" s="23"/>
    </row>
    <row r="4" spans="2:6" ht="20.45" customHeight="1" x14ac:dyDescent="0.25">
      <c r="B4" s="1" t="s">
        <v>8</v>
      </c>
      <c r="C4" s="21" t="s">
        <v>15</v>
      </c>
      <c r="D4" s="22"/>
      <c r="E4" s="22"/>
      <c r="F4" s="23"/>
    </row>
    <row r="5" spans="2:6" ht="20.45" customHeight="1" x14ac:dyDescent="0.25">
      <c r="B5" s="8" t="s">
        <v>16</v>
      </c>
      <c r="C5" s="9" t="s">
        <v>9</v>
      </c>
      <c r="D5" s="9" t="s">
        <v>10</v>
      </c>
      <c r="E5" s="9" t="s">
        <v>11</v>
      </c>
      <c r="F5" s="9" t="s">
        <v>12</v>
      </c>
    </row>
    <row r="6" spans="2:6" ht="20.45" customHeight="1" x14ac:dyDescent="0.25">
      <c r="B6" s="11" t="s">
        <v>0</v>
      </c>
      <c r="C6" s="2">
        <v>320000</v>
      </c>
      <c r="D6" s="2">
        <v>320000</v>
      </c>
      <c r="E6" s="2">
        <v>320000</v>
      </c>
      <c r="F6" s="2">
        <v>320000</v>
      </c>
    </row>
    <row r="7" spans="2:6" ht="20.45" customHeight="1" x14ac:dyDescent="0.25">
      <c r="B7" s="11" t="s">
        <v>5</v>
      </c>
      <c r="C7" s="3">
        <v>120</v>
      </c>
      <c r="D7" s="3">
        <v>120</v>
      </c>
      <c r="E7" s="3">
        <v>120</v>
      </c>
      <c r="F7" s="3">
        <v>120</v>
      </c>
    </row>
    <row r="8" spans="2:6" ht="20.45" customHeight="1" x14ac:dyDescent="0.25">
      <c r="B8" s="11" t="s">
        <v>1</v>
      </c>
      <c r="C8" s="4">
        <v>3.7415E-3</v>
      </c>
      <c r="D8" s="4">
        <v>2.5000000000000001E-3</v>
      </c>
      <c r="E8" s="4">
        <v>3.8582E-3</v>
      </c>
      <c r="F8" s="4">
        <v>4.0000000000000001E-3</v>
      </c>
    </row>
    <row r="9" spans="2:6" ht="20.45" customHeight="1" x14ac:dyDescent="0.25">
      <c r="B9" s="11" t="s">
        <v>2</v>
      </c>
      <c r="C9" s="5">
        <v>2100</v>
      </c>
      <c r="D9" s="5">
        <v>2600</v>
      </c>
      <c r="E9" s="5">
        <v>1250</v>
      </c>
      <c r="F9" s="5">
        <v>1675</v>
      </c>
    </row>
    <row r="10" spans="2:6" ht="20.45" customHeight="1" thickBot="1" x14ac:dyDescent="0.3">
      <c r="B10" s="12" t="s">
        <v>3</v>
      </c>
      <c r="C10" s="6">
        <v>600</v>
      </c>
      <c r="D10" s="6">
        <v>2000</v>
      </c>
      <c r="E10" s="6">
        <v>350</v>
      </c>
      <c r="F10" s="19">
        <v>0</v>
      </c>
    </row>
    <row r="11" spans="2:6" ht="20.45" customHeight="1" thickTop="1" x14ac:dyDescent="0.25">
      <c r="B11" s="13" t="s">
        <v>18</v>
      </c>
      <c r="C11" s="15">
        <f t="shared" ref="C11:F11" si="0">C6-C10</f>
        <v>319400</v>
      </c>
      <c r="D11" s="15">
        <f t="shared" si="0"/>
        <v>318000</v>
      </c>
      <c r="E11" s="15">
        <f t="shared" si="0"/>
        <v>319650</v>
      </c>
      <c r="F11" s="15">
        <f t="shared" si="0"/>
        <v>320000</v>
      </c>
    </row>
    <row r="12" spans="2:6" ht="20.45" customHeight="1" x14ac:dyDescent="0.25">
      <c r="B12" s="11" t="s">
        <v>19</v>
      </c>
      <c r="C12" s="16">
        <f>C9/C7</f>
        <v>17.5</v>
      </c>
      <c r="D12" s="16">
        <f t="shared" ref="D12:F12" si="1">D9/D7</f>
        <v>21.666666666666668</v>
      </c>
      <c r="E12" s="16">
        <f t="shared" si="1"/>
        <v>10.416666666666666</v>
      </c>
      <c r="F12" s="16">
        <f t="shared" si="1"/>
        <v>13.958333333333334</v>
      </c>
    </row>
    <row r="13" spans="2:6" ht="20.45" customHeight="1" x14ac:dyDescent="0.25">
      <c r="B13" s="11" t="s">
        <v>4</v>
      </c>
      <c r="C13" s="17">
        <f>-PMT(C8,C7,C6)</f>
        <v>3314.8559157609425</v>
      </c>
      <c r="D13" s="17">
        <f t="shared" ref="D13:F13" si="2">-PMT(D8,D7,D6)</f>
        <v>3089.9438303484644</v>
      </c>
      <c r="E13" s="17">
        <f t="shared" si="2"/>
        <v>3336.493898706593</v>
      </c>
      <c r="F13" s="17">
        <f t="shared" si="2"/>
        <v>3362.8999516847643</v>
      </c>
    </row>
    <row r="14" spans="2:6" ht="20.45" customHeight="1" x14ac:dyDescent="0.25">
      <c r="B14" s="11" t="s">
        <v>6</v>
      </c>
      <c r="C14" s="18">
        <f>ROUND(C13+C12,2)</f>
        <v>3332.36</v>
      </c>
      <c r="D14" s="18">
        <f t="shared" ref="D14:F14" si="3">ROUND(D13+D12,2)</f>
        <v>3111.61</v>
      </c>
      <c r="E14" s="18">
        <f t="shared" si="3"/>
        <v>3346.91</v>
      </c>
      <c r="F14" s="18">
        <f t="shared" si="3"/>
        <v>3376.86</v>
      </c>
    </row>
    <row r="15" spans="2:6" ht="20.45" customHeight="1" x14ac:dyDescent="0.25">
      <c r="B15" s="11" t="s">
        <v>20</v>
      </c>
      <c r="C15" s="17">
        <f t="shared" ref="C15:F15" si="4">ROUND((C14*C7)+C10,2)</f>
        <v>400483.2</v>
      </c>
      <c r="D15" s="17">
        <f t="shared" si="4"/>
        <v>375393.2</v>
      </c>
      <c r="E15" s="17">
        <f t="shared" si="4"/>
        <v>401979.2</v>
      </c>
      <c r="F15" s="17">
        <f t="shared" si="4"/>
        <v>405223.2</v>
      </c>
    </row>
    <row r="16" spans="2:6" ht="20.25" customHeight="1" x14ac:dyDescent="0.25">
      <c r="B16" s="14" t="s">
        <v>13</v>
      </c>
      <c r="C16" s="10" t="str">
        <f>IF(C15=MIN($C$15:$F$15),"A privilégier","")</f>
        <v/>
      </c>
      <c r="D16" s="10" t="str">
        <f t="shared" ref="D16:F16" si="5">IF(D15=MIN($C$15:$F$15),"A privilégier","")</f>
        <v>A privilégier</v>
      </c>
      <c r="E16" s="10" t="str">
        <f t="shared" si="5"/>
        <v/>
      </c>
      <c r="F16" s="10" t="str">
        <f t="shared" si="5"/>
        <v/>
      </c>
    </row>
  </sheetData>
  <mergeCells count="3">
    <mergeCell ref="C2:F2"/>
    <mergeCell ref="C4:F4"/>
    <mergeCell ref="C3:F3"/>
  </mergeCells>
  <printOptions horizontalCentered="1" headings="1"/>
  <pageMargins left="0.70866141732283472" right="0.70866141732283472" top="0.74803149606299213" bottom="0.74803149606299213" header="0.31496062992125984" footer="0.31496062992125984"/>
  <pageSetup paperSize="9" fitToHeight="0" orientation="landscape" verticalDpi="300" r:id="rId1"/>
  <headerFooter>
    <oddFooter>&amp;LEmprunts &amp;A&amp;REdité le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Simulation emprunts</vt:lpstr>
      <vt:lpstr>'Simulation emprunts'!Zone_d_impression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 R</dc:creator>
  <cp:lastModifiedBy>Carl Laurier</cp:lastModifiedBy>
  <cp:lastPrinted>2017-05-12T11:26:43Z</cp:lastPrinted>
  <dcterms:created xsi:type="dcterms:W3CDTF">2017-03-03T07:37:33Z</dcterms:created>
  <dcterms:modified xsi:type="dcterms:W3CDTF">2021-03-28T16:17:25Z</dcterms:modified>
</cp:coreProperties>
</file>